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awfrence\Documents\Public Record Requests\"/>
    </mc:Choice>
  </mc:AlternateContent>
  <bookViews>
    <workbookView xWindow="0" yWindow="0" windowWidth="25200" windowHeight="12270" activeTab="3"/>
  </bookViews>
  <sheets>
    <sheet name="Consumption Summary" sheetId="8" r:id="rId1"/>
    <sheet name="Consumption Change" sheetId="15" r:id="rId2"/>
    <sheet name="Average Consumption" sheetId="11" r:id="rId3"/>
    <sheet name="Revenue Summary" sheetId="9" r:id="rId4"/>
    <sheet name="Consumption" sheetId="1" r:id="rId5"/>
    <sheet name="Revenue" sheetId="3" r:id="rId6"/>
    <sheet name="Accounts" sheetId="10" r:id="rId7"/>
    <sheet name="Class Desc" sheetId="7" r:id="rId8"/>
    <sheet name="Accounts sum if" sheetId="12" r:id="rId9"/>
  </sheets>
  <externalReferences>
    <externalReference r:id="rId10"/>
  </externalReferences>
  <definedNames>
    <definedName name="AltCustomerClass">[1]Lookup!$C$10:$C$24</definedName>
    <definedName name="_xlnm.Print_Area" localSheetId="2">'Average Consumption'!$A$1:$AS$132</definedName>
    <definedName name="_xlnm.Print_Area" localSheetId="1">'Consumption Change'!$Z$1:$AR$237</definedName>
    <definedName name="_xlnm.Print_Area" localSheetId="0">'Consumption Summary'!$A$1:$AS$132</definedName>
    <definedName name="_xlnm.Print_Area" localSheetId="3">'Revenue Summary'!$A$141:$BT$251</definedName>
    <definedName name="_xlnm.Print_Titles" localSheetId="8">'Accounts sum if'!$1:$1</definedName>
    <definedName name="_xlnm.Print_Titles" localSheetId="2">'Average Consumption'!$A:$C,'Average Consumption'!$1:$2</definedName>
    <definedName name="_xlnm.Print_Titles" localSheetId="1">'Consumption Change'!$A:$C,'Consumption Change'!$1:$2</definedName>
    <definedName name="_xlnm.Print_Titles" localSheetId="0">'Consumption Summary'!$A:$C,'Consumption Summary'!$1:$2</definedName>
    <definedName name="_xlnm.Print_Titles" localSheetId="3">'Revenue Summary'!$A:$C,'Revenue Summary'!$1:$2</definedName>
  </definedNames>
  <calcPr calcId="152511"/>
  <pivotCaches>
    <pivotCache cacheId="0" r:id="rId11"/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47" i="9" l="1"/>
  <c r="BL147" i="9"/>
  <c r="BM147" i="9"/>
  <c r="BN147" i="9"/>
  <c r="BO147" i="9"/>
  <c r="BP147" i="9"/>
  <c r="BQ147" i="9"/>
  <c r="BR147" i="9"/>
  <c r="BS147" i="9"/>
  <c r="BK150" i="9"/>
  <c r="BL150" i="9"/>
  <c r="BM150" i="9"/>
  <c r="BN150" i="9"/>
  <c r="BO150" i="9"/>
  <c r="BP150" i="9"/>
  <c r="BQ150" i="9"/>
  <c r="BR150" i="9"/>
  <c r="BS150" i="9"/>
  <c r="BK151" i="9"/>
  <c r="BL151" i="9"/>
  <c r="BM151" i="9"/>
  <c r="BN151" i="9"/>
  <c r="BO151" i="9"/>
  <c r="BP151" i="9"/>
  <c r="BQ151" i="9"/>
  <c r="BR151" i="9"/>
  <c r="BS151" i="9"/>
  <c r="BK152" i="9"/>
  <c r="BL152" i="9"/>
  <c r="BM152" i="9"/>
  <c r="BN152" i="9"/>
  <c r="BO152" i="9"/>
  <c r="BP152" i="9"/>
  <c r="BQ152" i="9"/>
  <c r="BR152" i="9"/>
  <c r="BS152" i="9"/>
  <c r="BK154" i="9"/>
  <c r="BL154" i="9"/>
  <c r="BM154" i="9"/>
  <c r="BN154" i="9"/>
  <c r="BO154" i="9"/>
  <c r="BP154" i="9"/>
  <c r="BQ154" i="9"/>
  <c r="BR154" i="9"/>
  <c r="BS154" i="9"/>
  <c r="BK155" i="9"/>
  <c r="BL155" i="9"/>
  <c r="BM155" i="9"/>
  <c r="BN155" i="9"/>
  <c r="BO155" i="9"/>
  <c r="BP155" i="9"/>
  <c r="BQ155" i="9"/>
  <c r="BR155" i="9"/>
  <c r="BS155" i="9"/>
  <c r="BK156" i="9"/>
  <c r="BL156" i="9"/>
  <c r="BM156" i="9"/>
  <c r="BN156" i="9"/>
  <c r="BO156" i="9"/>
  <c r="BP156" i="9"/>
  <c r="BQ156" i="9"/>
  <c r="BR156" i="9"/>
  <c r="BS156" i="9"/>
  <c r="BK157" i="9"/>
  <c r="BL157" i="9"/>
  <c r="BM157" i="9"/>
  <c r="BN157" i="9"/>
  <c r="BO157" i="9"/>
  <c r="BP157" i="9"/>
  <c r="BQ157" i="9"/>
  <c r="BR157" i="9"/>
  <c r="BS157" i="9"/>
  <c r="BK158" i="9"/>
  <c r="BL158" i="9"/>
  <c r="BM158" i="9"/>
  <c r="BN158" i="9"/>
  <c r="BO158" i="9"/>
  <c r="BP158" i="9"/>
  <c r="BQ158" i="9"/>
  <c r="BR158" i="9"/>
  <c r="BS158" i="9"/>
  <c r="BK159" i="9"/>
  <c r="BL159" i="9"/>
  <c r="BM159" i="9"/>
  <c r="BN159" i="9"/>
  <c r="BO159" i="9"/>
  <c r="BP159" i="9"/>
  <c r="BQ159" i="9"/>
  <c r="BR159" i="9"/>
  <c r="BS159" i="9"/>
  <c r="BK160" i="9"/>
  <c r="BL160" i="9"/>
  <c r="BM160" i="9"/>
  <c r="BN160" i="9"/>
  <c r="BO160" i="9"/>
  <c r="BP160" i="9"/>
  <c r="BQ160" i="9"/>
  <c r="BR160" i="9"/>
  <c r="BS160" i="9"/>
  <c r="BK162" i="9"/>
  <c r="BL162" i="9"/>
  <c r="BM162" i="9"/>
  <c r="BN162" i="9"/>
  <c r="BO162" i="9"/>
  <c r="BP162" i="9"/>
  <c r="BQ162" i="9"/>
  <c r="BR162" i="9"/>
  <c r="BS162" i="9"/>
  <c r="BK163" i="9"/>
  <c r="BL163" i="9"/>
  <c r="BM163" i="9"/>
  <c r="BN163" i="9"/>
  <c r="BO163" i="9"/>
  <c r="BP163" i="9"/>
  <c r="BQ163" i="9"/>
  <c r="BR163" i="9"/>
  <c r="BS163" i="9"/>
  <c r="BK165" i="9"/>
  <c r="BL165" i="9"/>
  <c r="BM165" i="9"/>
  <c r="BN165" i="9"/>
  <c r="BO165" i="9"/>
  <c r="BP165" i="9"/>
  <c r="BQ165" i="9"/>
  <c r="BR165" i="9"/>
  <c r="BS165" i="9"/>
  <c r="BK166" i="9"/>
  <c r="BL166" i="9"/>
  <c r="BM166" i="9"/>
  <c r="BN166" i="9"/>
  <c r="BO166" i="9"/>
  <c r="BP166" i="9"/>
  <c r="BQ166" i="9"/>
  <c r="BR166" i="9"/>
  <c r="BS166" i="9"/>
  <c r="BK167" i="9"/>
  <c r="BL167" i="9"/>
  <c r="BM167" i="9"/>
  <c r="BN167" i="9"/>
  <c r="BO167" i="9"/>
  <c r="BP167" i="9"/>
  <c r="BQ167" i="9"/>
  <c r="BR167" i="9"/>
  <c r="BS167" i="9"/>
  <c r="BK169" i="9"/>
  <c r="BL169" i="9"/>
  <c r="BM169" i="9"/>
  <c r="BN169" i="9"/>
  <c r="BO169" i="9"/>
  <c r="BP169" i="9"/>
  <c r="BQ169" i="9"/>
  <c r="BR169" i="9"/>
  <c r="BS169" i="9"/>
  <c r="BK170" i="9"/>
  <c r="BL170" i="9"/>
  <c r="BM170" i="9"/>
  <c r="BN170" i="9"/>
  <c r="BO170" i="9"/>
  <c r="BP170" i="9"/>
  <c r="BQ170" i="9"/>
  <c r="BR170" i="9"/>
  <c r="BS170" i="9"/>
  <c r="BK175" i="9"/>
  <c r="BL175" i="9"/>
  <c r="BM175" i="9"/>
  <c r="BN175" i="9"/>
  <c r="BO175" i="9"/>
  <c r="BP175" i="9"/>
  <c r="BQ175" i="9"/>
  <c r="BR175" i="9"/>
  <c r="BS175" i="9"/>
  <c r="BK177" i="9"/>
  <c r="BL177" i="9"/>
  <c r="BM177" i="9"/>
  <c r="BN177" i="9"/>
  <c r="BO177" i="9"/>
  <c r="BP177" i="9"/>
  <c r="BQ177" i="9"/>
  <c r="BR177" i="9"/>
  <c r="BS177" i="9"/>
  <c r="BK178" i="9"/>
  <c r="BL178" i="9"/>
  <c r="BM178" i="9"/>
  <c r="BN178" i="9"/>
  <c r="BO178" i="9"/>
  <c r="BP178" i="9"/>
  <c r="BQ178" i="9"/>
  <c r="BR178" i="9"/>
  <c r="BS178" i="9"/>
  <c r="BK179" i="9"/>
  <c r="BL179" i="9"/>
  <c r="BM179" i="9"/>
  <c r="BN179" i="9"/>
  <c r="BO179" i="9"/>
  <c r="BP179" i="9"/>
  <c r="BQ179" i="9"/>
  <c r="BR179" i="9"/>
  <c r="BS179" i="9"/>
  <c r="BK180" i="9"/>
  <c r="BL180" i="9"/>
  <c r="BM180" i="9"/>
  <c r="BN180" i="9"/>
  <c r="BO180" i="9"/>
  <c r="BP180" i="9"/>
  <c r="BQ180" i="9"/>
  <c r="BR180" i="9"/>
  <c r="BS180" i="9"/>
  <c r="BK181" i="9"/>
  <c r="BL181" i="9"/>
  <c r="BM181" i="9"/>
  <c r="BN181" i="9"/>
  <c r="BO181" i="9"/>
  <c r="BP181" i="9"/>
  <c r="BQ181" i="9"/>
  <c r="BR181" i="9"/>
  <c r="BS181" i="9"/>
  <c r="BK182" i="9"/>
  <c r="BL182" i="9"/>
  <c r="BM182" i="9"/>
  <c r="BN182" i="9"/>
  <c r="BO182" i="9"/>
  <c r="BP182" i="9"/>
  <c r="BQ182" i="9"/>
  <c r="BR182" i="9"/>
  <c r="BS182" i="9"/>
  <c r="BK185" i="9"/>
  <c r="BL185" i="9"/>
  <c r="BM185" i="9"/>
  <c r="BN185" i="9"/>
  <c r="BO185" i="9"/>
  <c r="BP185" i="9"/>
  <c r="BQ185" i="9"/>
  <c r="BR185" i="9"/>
  <c r="BS185" i="9"/>
  <c r="BK186" i="9"/>
  <c r="BL186" i="9"/>
  <c r="BM186" i="9"/>
  <c r="BN186" i="9"/>
  <c r="BO186" i="9"/>
  <c r="BP186" i="9"/>
  <c r="BQ186" i="9"/>
  <c r="BR186" i="9"/>
  <c r="BS186" i="9"/>
  <c r="BK188" i="9"/>
  <c r="BL188" i="9"/>
  <c r="BM188" i="9"/>
  <c r="BN188" i="9"/>
  <c r="BO188" i="9"/>
  <c r="BP188" i="9"/>
  <c r="BQ188" i="9"/>
  <c r="BR188" i="9"/>
  <c r="BS188" i="9"/>
  <c r="BK189" i="9"/>
  <c r="BL189" i="9"/>
  <c r="BM189" i="9"/>
  <c r="BN189" i="9"/>
  <c r="BO189" i="9"/>
  <c r="BP189" i="9"/>
  <c r="BQ189" i="9"/>
  <c r="BR189" i="9"/>
  <c r="BS189" i="9"/>
  <c r="BK190" i="9"/>
  <c r="BL190" i="9"/>
  <c r="BM190" i="9"/>
  <c r="BN190" i="9"/>
  <c r="BO190" i="9"/>
  <c r="BP190" i="9"/>
  <c r="BQ190" i="9"/>
  <c r="BR190" i="9"/>
  <c r="BS190" i="9"/>
  <c r="AP2" i="9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AP142" i="9"/>
  <c r="BL142" i="9" s="1"/>
  <c r="AQ142" i="9"/>
  <c r="AR142" i="9"/>
  <c r="AS142" i="9"/>
  <c r="AT142" i="9"/>
  <c r="AU142" i="9"/>
  <c r="AV142" i="9"/>
  <c r="BR142" i="9" s="1"/>
  <c r="AW142" i="9"/>
  <c r="AX142" i="9"/>
  <c r="AY142" i="9"/>
  <c r="AZ142" i="9"/>
  <c r="BA142" i="9"/>
  <c r="BB142" i="9"/>
  <c r="BC142" i="9"/>
  <c r="BM142" i="9" s="1"/>
  <c r="BD142" i="9"/>
  <c r="BE142" i="9"/>
  <c r="BF142" i="9"/>
  <c r="BG142" i="9"/>
  <c r="BH142" i="9"/>
  <c r="BI142" i="9"/>
  <c r="AP143" i="9"/>
  <c r="AQ143" i="9"/>
  <c r="AR143" i="9"/>
  <c r="AS143" i="9"/>
  <c r="AT143" i="9"/>
  <c r="BP143" i="9" s="1"/>
  <c r="AU143" i="9"/>
  <c r="AV143" i="9"/>
  <c r="AW143" i="9"/>
  <c r="AX143" i="9"/>
  <c r="AY143" i="9"/>
  <c r="AZ143" i="9"/>
  <c r="BA143" i="9"/>
  <c r="BB143" i="9"/>
  <c r="BC143" i="9"/>
  <c r="BD143" i="9"/>
  <c r="BE143" i="9"/>
  <c r="BF143" i="9"/>
  <c r="BG143" i="9"/>
  <c r="BH143" i="9"/>
  <c r="BI143" i="9"/>
  <c r="AP144" i="9"/>
  <c r="BL144" i="9" s="1"/>
  <c r="AQ144" i="9"/>
  <c r="AR144" i="9"/>
  <c r="AS144" i="9"/>
  <c r="AT144" i="9"/>
  <c r="AU144" i="9"/>
  <c r="AV144" i="9"/>
  <c r="AW144" i="9"/>
  <c r="AX144" i="9"/>
  <c r="AY144" i="9"/>
  <c r="AZ144" i="9"/>
  <c r="BA144" i="9"/>
  <c r="BB144" i="9"/>
  <c r="BC144" i="9"/>
  <c r="BD144" i="9"/>
  <c r="BE144" i="9"/>
  <c r="BF144" i="9"/>
  <c r="BG144" i="9"/>
  <c r="BH144" i="9"/>
  <c r="BI144" i="9"/>
  <c r="AP145" i="9"/>
  <c r="AQ145" i="9"/>
  <c r="AR145" i="9"/>
  <c r="AS145" i="9"/>
  <c r="AT145" i="9"/>
  <c r="BP145" i="9" s="1"/>
  <c r="AU145" i="9"/>
  <c r="AV145" i="9"/>
  <c r="AW145" i="9"/>
  <c r="AX145" i="9"/>
  <c r="AY145" i="9"/>
  <c r="AZ145" i="9"/>
  <c r="BA145" i="9"/>
  <c r="BB145" i="9"/>
  <c r="BC145" i="9"/>
  <c r="BD145" i="9"/>
  <c r="BE145" i="9"/>
  <c r="BF145" i="9"/>
  <c r="BG145" i="9"/>
  <c r="BH145" i="9"/>
  <c r="BI145" i="9"/>
  <c r="AP146" i="9"/>
  <c r="BL146" i="9" s="1"/>
  <c r="AQ146" i="9"/>
  <c r="AR146" i="9"/>
  <c r="AS146" i="9"/>
  <c r="AT146" i="9"/>
  <c r="AU146" i="9"/>
  <c r="AV146" i="9"/>
  <c r="AW146" i="9"/>
  <c r="AX146" i="9"/>
  <c r="AY146" i="9"/>
  <c r="AZ146" i="9"/>
  <c r="BA146" i="9"/>
  <c r="BB146" i="9"/>
  <c r="BC146" i="9"/>
  <c r="BD146" i="9"/>
  <c r="BE146" i="9"/>
  <c r="BO146" i="9" s="1"/>
  <c r="BF146" i="9"/>
  <c r="BG146" i="9"/>
  <c r="BH146" i="9"/>
  <c r="BI146" i="9"/>
  <c r="AP148" i="9"/>
  <c r="AQ148" i="9"/>
  <c r="AR148" i="9"/>
  <c r="AS148" i="9"/>
  <c r="AT148" i="9"/>
  <c r="BP148" i="9" s="1"/>
  <c r="AU148" i="9"/>
  <c r="AV148" i="9"/>
  <c r="AW148" i="9"/>
  <c r="AX148" i="9"/>
  <c r="AY148" i="9"/>
  <c r="AZ148" i="9"/>
  <c r="BA148" i="9"/>
  <c r="BB148" i="9"/>
  <c r="BC148" i="9"/>
  <c r="BD148" i="9"/>
  <c r="BE148" i="9"/>
  <c r="BF148" i="9"/>
  <c r="BG148" i="9"/>
  <c r="BH148" i="9"/>
  <c r="BI148" i="9"/>
  <c r="AP149" i="9"/>
  <c r="BL149" i="9" s="1"/>
  <c r="AQ149" i="9"/>
  <c r="AR149" i="9"/>
  <c r="AS149" i="9"/>
  <c r="AT149" i="9"/>
  <c r="AU149" i="9"/>
  <c r="AV149" i="9"/>
  <c r="AW149" i="9"/>
  <c r="AX149" i="9"/>
  <c r="AY149" i="9"/>
  <c r="AZ149" i="9"/>
  <c r="BA149" i="9"/>
  <c r="BB149" i="9"/>
  <c r="BC149" i="9"/>
  <c r="BD149" i="9"/>
  <c r="BE149" i="9"/>
  <c r="BF149" i="9"/>
  <c r="BG149" i="9"/>
  <c r="BH149" i="9"/>
  <c r="BI149" i="9"/>
  <c r="AP153" i="9"/>
  <c r="AQ153" i="9"/>
  <c r="BM153" i="9" s="1"/>
  <c r="AR153" i="9"/>
  <c r="AS153" i="9"/>
  <c r="AT153" i="9"/>
  <c r="BP153" i="9" s="1"/>
  <c r="AU153" i="9"/>
  <c r="AV153" i="9"/>
  <c r="AW153" i="9"/>
  <c r="AX153" i="9"/>
  <c r="AY153" i="9"/>
  <c r="AZ153" i="9"/>
  <c r="BA153" i="9"/>
  <c r="BB153" i="9"/>
  <c r="BC153" i="9"/>
  <c r="BD153" i="9"/>
  <c r="BE153" i="9"/>
  <c r="BF153" i="9"/>
  <c r="BG153" i="9"/>
  <c r="BH153" i="9"/>
  <c r="BI153" i="9"/>
  <c r="AP161" i="9"/>
  <c r="BL161" i="9" s="1"/>
  <c r="AQ161" i="9"/>
  <c r="AR161" i="9"/>
  <c r="AS161" i="9"/>
  <c r="AT161" i="9"/>
  <c r="AU161" i="9"/>
  <c r="AV161" i="9"/>
  <c r="BR161" i="9" s="1"/>
  <c r="AW161" i="9"/>
  <c r="AX161" i="9"/>
  <c r="AY161" i="9"/>
  <c r="AZ161" i="9"/>
  <c r="BA161" i="9"/>
  <c r="BB161" i="9"/>
  <c r="BC161" i="9"/>
  <c r="BD161" i="9"/>
  <c r="BE161" i="9"/>
  <c r="BF161" i="9"/>
  <c r="BG161" i="9"/>
  <c r="BH161" i="9"/>
  <c r="BI161" i="9"/>
  <c r="AP164" i="9"/>
  <c r="AQ164" i="9"/>
  <c r="AR164" i="9"/>
  <c r="AS164" i="9"/>
  <c r="AT164" i="9"/>
  <c r="BP164" i="9" s="1"/>
  <c r="AU164" i="9"/>
  <c r="AV164" i="9"/>
  <c r="AW164" i="9"/>
  <c r="AX164" i="9"/>
  <c r="AY164" i="9"/>
  <c r="AZ164" i="9"/>
  <c r="BA164" i="9"/>
  <c r="BB164" i="9"/>
  <c r="BC164" i="9"/>
  <c r="BD164" i="9"/>
  <c r="BE164" i="9"/>
  <c r="BF164" i="9"/>
  <c r="BG164" i="9"/>
  <c r="BH164" i="9"/>
  <c r="BI164" i="9"/>
  <c r="AP168" i="9"/>
  <c r="BL168" i="9" s="1"/>
  <c r="AQ168" i="9"/>
  <c r="AR168" i="9"/>
  <c r="AS168" i="9"/>
  <c r="AT168" i="9"/>
  <c r="AU168" i="9"/>
  <c r="AV168" i="9"/>
  <c r="AW168" i="9"/>
  <c r="AX168" i="9"/>
  <c r="AY168" i="9"/>
  <c r="AZ168" i="9"/>
  <c r="BA168" i="9"/>
  <c r="BB168" i="9"/>
  <c r="BC168" i="9"/>
  <c r="BD168" i="9"/>
  <c r="BE168" i="9"/>
  <c r="BF168" i="9"/>
  <c r="BG168" i="9"/>
  <c r="BH168" i="9"/>
  <c r="BI168" i="9"/>
  <c r="AP171" i="9"/>
  <c r="AQ171" i="9"/>
  <c r="AR171" i="9"/>
  <c r="AS171" i="9"/>
  <c r="AT171" i="9"/>
  <c r="BP171" i="9" s="1"/>
  <c r="AU171" i="9"/>
  <c r="AV171" i="9"/>
  <c r="AW171" i="9"/>
  <c r="AX171" i="9"/>
  <c r="AY171" i="9"/>
  <c r="AZ171" i="9"/>
  <c r="BA171" i="9"/>
  <c r="BB171" i="9"/>
  <c r="BC171" i="9"/>
  <c r="BD171" i="9"/>
  <c r="BE171" i="9"/>
  <c r="BF171" i="9"/>
  <c r="BG171" i="9"/>
  <c r="BH171" i="9"/>
  <c r="BI171" i="9"/>
  <c r="AP172" i="9"/>
  <c r="BL172" i="9" s="1"/>
  <c r="AQ172" i="9"/>
  <c r="AR172" i="9"/>
  <c r="AS172" i="9"/>
  <c r="AT172" i="9"/>
  <c r="AU172" i="9"/>
  <c r="AV172" i="9"/>
  <c r="AW172" i="9"/>
  <c r="AX172" i="9"/>
  <c r="AY172" i="9"/>
  <c r="AZ172" i="9"/>
  <c r="BA172" i="9"/>
  <c r="BB172" i="9"/>
  <c r="BC172" i="9"/>
  <c r="BM172" i="9" s="1"/>
  <c r="BD172" i="9"/>
  <c r="BE172" i="9"/>
  <c r="BO172" i="9" s="1"/>
  <c r="BF172" i="9"/>
  <c r="BG172" i="9"/>
  <c r="BH172" i="9"/>
  <c r="BI172" i="9"/>
  <c r="AP173" i="9"/>
  <c r="AQ173" i="9"/>
  <c r="AR173" i="9"/>
  <c r="BN173" i="9" s="1"/>
  <c r="AS173" i="9"/>
  <c r="AT173" i="9"/>
  <c r="BP173" i="9" s="1"/>
  <c r="AU173" i="9"/>
  <c r="AV173" i="9"/>
  <c r="AW173" i="9"/>
  <c r="AX173" i="9"/>
  <c r="AY173" i="9"/>
  <c r="AZ173" i="9"/>
  <c r="BA173" i="9"/>
  <c r="BB173" i="9"/>
  <c r="BL173" i="9" s="1"/>
  <c r="BC173" i="9"/>
  <c r="BD173" i="9"/>
  <c r="BE173" i="9"/>
  <c r="BF173" i="9"/>
  <c r="BG173" i="9"/>
  <c r="BH173" i="9"/>
  <c r="BI173" i="9"/>
  <c r="AP174" i="9"/>
  <c r="BL174" i="9" s="1"/>
  <c r="AQ174" i="9"/>
  <c r="AR174" i="9"/>
  <c r="AS174" i="9"/>
  <c r="AT174" i="9"/>
  <c r="AU174" i="9"/>
  <c r="AV174" i="9"/>
  <c r="AW174" i="9"/>
  <c r="AX174" i="9"/>
  <c r="AY174" i="9"/>
  <c r="AZ174" i="9"/>
  <c r="BA174" i="9"/>
  <c r="BB174" i="9"/>
  <c r="BC174" i="9"/>
  <c r="BM174" i="9" s="1"/>
  <c r="BD174" i="9"/>
  <c r="BE174" i="9"/>
  <c r="BF174" i="9"/>
  <c r="BG174" i="9"/>
  <c r="BH174" i="9"/>
  <c r="BI174" i="9"/>
  <c r="AP176" i="9"/>
  <c r="AQ176" i="9"/>
  <c r="BM176" i="9" s="1"/>
  <c r="AR176" i="9"/>
  <c r="AS176" i="9"/>
  <c r="AT176" i="9"/>
  <c r="BP176" i="9" s="1"/>
  <c r="AU176" i="9"/>
  <c r="AV176" i="9"/>
  <c r="AW176" i="9"/>
  <c r="AX176" i="9"/>
  <c r="AY176" i="9"/>
  <c r="AZ176" i="9"/>
  <c r="BA176" i="9"/>
  <c r="BB176" i="9"/>
  <c r="BC176" i="9"/>
  <c r="BD176" i="9"/>
  <c r="BE176" i="9"/>
  <c r="BF176" i="9"/>
  <c r="BG176" i="9"/>
  <c r="BQ176" i="9" s="1"/>
  <c r="BH176" i="9"/>
  <c r="BI176" i="9"/>
  <c r="BS176" i="9" s="1"/>
  <c r="AP183" i="9"/>
  <c r="BL183" i="9" s="1"/>
  <c r="AQ183" i="9"/>
  <c r="AR183" i="9"/>
  <c r="AS183" i="9"/>
  <c r="AT183" i="9"/>
  <c r="AU183" i="9"/>
  <c r="BQ183" i="9" s="1"/>
  <c r="AV183" i="9"/>
  <c r="BR183" i="9" s="1"/>
  <c r="AW183" i="9"/>
  <c r="AX183" i="9"/>
  <c r="AY183" i="9"/>
  <c r="AZ183" i="9"/>
  <c r="BA183" i="9"/>
  <c r="BB183" i="9"/>
  <c r="BC183" i="9"/>
  <c r="BD183" i="9"/>
  <c r="BE183" i="9"/>
  <c r="BF183" i="9"/>
  <c r="BG183" i="9"/>
  <c r="BH183" i="9"/>
  <c r="BI183" i="9"/>
  <c r="AP184" i="9"/>
  <c r="AQ184" i="9"/>
  <c r="BM184" i="9" s="1"/>
  <c r="AR184" i="9"/>
  <c r="AS184" i="9"/>
  <c r="AT184" i="9"/>
  <c r="BP184" i="9" s="1"/>
  <c r="AU184" i="9"/>
  <c r="AV184" i="9"/>
  <c r="AW184" i="9"/>
  <c r="AX184" i="9"/>
  <c r="AY184" i="9"/>
  <c r="AZ184" i="9"/>
  <c r="BA184" i="9"/>
  <c r="BB184" i="9"/>
  <c r="BC184" i="9"/>
  <c r="BD184" i="9"/>
  <c r="BE184" i="9"/>
  <c r="BF184" i="9"/>
  <c r="BG184" i="9"/>
  <c r="BQ184" i="9" s="1"/>
  <c r="BH184" i="9"/>
  <c r="BI184" i="9"/>
  <c r="BS184" i="9" s="1"/>
  <c r="AP187" i="9"/>
  <c r="BL187" i="9" s="1"/>
  <c r="AQ187" i="9"/>
  <c r="AR187" i="9"/>
  <c r="AS187" i="9"/>
  <c r="AT187" i="9"/>
  <c r="AU187" i="9"/>
  <c r="BQ187" i="9" s="1"/>
  <c r="AV187" i="9"/>
  <c r="AW187" i="9"/>
  <c r="AX187" i="9"/>
  <c r="AY187" i="9"/>
  <c r="AZ187" i="9"/>
  <c r="BA187" i="9"/>
  <c r="BB187" i="9"/>
  <c r="BC187" i="9"/>
  <c r="BD187" i="9"/>
  <c r="BE187" i="9"/>
  <c r="BF187" i="9"/>
  <c r="BG187" i="9"/>
  <c r="BH187" i="9"/>
  <c r="BI187" i="9"/>
  <c r="AO173" i="9"/>
  <c r="BK173" i="9" s="1"/>
  <c r="AO172" i="9"/>
  <c r="BK172" i="9" s="1"/>
  <c r="AO187" i="9"/>
  <c r="BK187" i="9" s="1"/>
  <c r="AO184" i="9"/>
  <c r="BK184" i="9" s="1"/>
  <c r="AO183" i="9"/>
  <c r="BK183" i="9" s="1"/>
  <c r="AO176" i="9"/>
  <c r="AO174" i="9"/>
  <c r="BK174" i="9" s="1"/>
  <c r="AO171" i="9"/>
  <c r="BK171" i="9" s="1"/>
  <c r="AO168" i="9"/>
  <c r="BK168" i="9" s="1"/>
  <c r="BS187" i="9" l="1"/>
  <c r="BO184" i="9"/>
  <c r="BS183" i="9"/>
  <c r="BO153" i="9"/>
  <c r="BO148" i="9"/>
  <c r="BP187" i="9"/>
  <c r="BP161" i="9"/>
  <c r="BL143" i="9"/>
  <c r="BN187" i="9"/>
  <c r="BR184" i="9"/>
  <c r="BN183" i="9"/>
  <c r="BR176" i="9"/>
  <c r="BN174" i="9"/>
  <c r="BR173" i="9"/>
  <c r="BN172" i="9"/>
  <c r="BN171" i="9"/>
  <c r="BR171" i="9"/>
  <c r="BN168" i="9"/>
  <c r="BR164" i="9"/>
  <c r="BN161" i="9"/>
  <c r="BR153" i="9"/>
  <c r="BN149" i="9"/>
  <c r="BR148" i="9"/>
  <c r="BN146" i="9"/>
  <c r="BR145" i="9"/>
  <c r="BN144" i="9"/>
  <c r="BR143" i="9"/>
  <c r="BN142" i="9"/>
  <c r="BM187" i="9"/>
  <c r="BM183" i="9"/>
  <c r="BQ173" i="9"/>
  <c r="BQ171" i="9"/>
  <c r="BM168" i="9"/>
  <c r="BQ164" i="9"/>
  <c r="BM161" i="9"/>
  <c r="BQ153" i="9"/>
  <c r="BM149" i="9"/>
  <c r="BQ148" i="9"/>
  <c r="BM146" i="9"/>
  <c r="BQ145" i="9"/>
  <c r="BM144" i="9"/>
  <c r="BQ143" i="9"/>
  <c r="BK176" i="9"/>
  <c r="BO176" i="9"/>
  <c r="BS174" i="9"/>
  <c r="BO173" i="9"/>
  <c r="BS172" i="9"/>
  <c r="BO171" i="9"/>
  <c r="BS168" i="9"/>
  <c r="BO164" i="9"/>
  <c r="BS161" i="9"/>
  <c r="BS149" i="9"/>
  <c r="BS146" i="9"/>
  <c r="BO145" i="9"/>
  <c r="BS144" i="9"/>
  <c r="BO143" i="9"/>
  <c r="BS142" i="9"/>
  <c r="BR187" i="9"/>
  <c r="BN184" i="9"/>
  <c r="BN176" i="9"/>
  <c r="BR174" i="9"/>
  <c r="BR172" i="9"/>
  <c r="BR168" i="9"/>
  <c r="BN164" i="9"/>
  <c r="BN153" i="9"/>
  <c r="BR149" i="9"/>
  <c r="BN148" i="9"/>
  <c r="BR146" i="9"/>
  <c r="BN145" i="9"/>
  <c r="BR144" i="9"/>
  <c r="BN143" i="9"/>
  <c r="BQ174" i="9"/>
  <c r="BM173" i="9"/>
  <c r="BQ172" i="9"/>
  <c r="BM171" i="9"/>
  <c r="BQ168" i="9"/>
  <c r="BM164" i="9"/>
  <c r="BQ161" i="9"/>
  <c r="BQ149" i="9"/>
  <c r="BM148" i="9"/>
  <c r="BQ146" i="9"/>
  <c r="BM145" i="9"/>
  <c r="BQ144" i="9"/>
  <c r="BM143" i="9"/>
  <c r="BQ142" i="9"/>
  <c r="BL184" i="9"/>
  <c r="BP183" i="9"/>
  <c r="BL176" i="9"/>
  <c r="BP174" i="9"/>
  <c r="BP172" i="9"/>
  <c r="BL171" i="9"/>
  <c r="BP168" i="9"/>
  <c r="BL164" i="9"/>
  <c r="BL153" i="9"/>
  <c r="BP149" i="9"/>
  <c r="BL148" i="9"/>
  <c r="BP146" i="9"/>
  <c r="BL145" i="9"/>
  <c r="BP144" i="9"/>
  <c r="BP142" i="9"/>
  <c r="BO187" i="9"/>
  <c r="BO183" i="9"/>
  <c r="BO174" i="9"/>
  <c r="BS173" i="9"/>
  <c r="BS171" i="9"/>
  <c r="BO168" i="9"/>
  <c r="BS164" i="9"/>
  <c r="BO161" i="9"/>
  <c r="BS153" i="9"/>
  <c r="BO149" i="9"/>
  <c r="BS148" i="9"/>
  <c r="BS145" i="9"/>
  <c r="BO144" i="9"/>
  <c r="BS143" i="9"/>
  <c r="BO142" i="9"/>
  <c r="BD191" i="9"/>
  <c r="BD244" i="9" s="1"/>
  <c r="AV191" i="9"/>
  <c r="BC191" i="9"/>
  <c r="BC244" i="9" s="1"/>
  <c r="AU191" i="9"/>
  <c r="BI191" i="9"/>
  <c r="BI244" i="9" s="1"/>
  <c r="AS191" i="9"/>
  <c r="AZ191" i="9"/>
  <c r="AR191" i="9"/>
  <c r="BG191" i="9"/>
  <c r="BG244" i="9" s="1"/>
  <c r="AY191" i="9"/>
  <c r="AY244" i="9" s="1"/>
  <c r="AQ191" i="9"/>
  <c r="BF191" i="9"/>
  <c r="BF244" i="9" s="1"/>
  <c r="AX191" i="9"/>
  <c r="AX217" i="9" s="1"/>
  <c r="AP191" i="9"/>
  <c r="BE191" i="9"/>
  <c r="BE244" i="9" s="1"/>
  <c r="AW191" i="9"/>
  <c r="BB191" i="9"/>
  <c r="BB244" i="9" s="1"/>
  <c r="BH191" i="9"/>
  <c r="BH244" i="9" s="1"/>
  <c r="AT191" i="9"/>
  <c r="BA191" i="9"/>
  <c r="AO164" i="9"/>
  <c r="BK164" i="9" s="1"/>
  <c r="AO153" i="9"/>
  <c r="BK153" i="9" s="1"/>
  <c r="AO161" i="9"/>
  <c r="BK161" i="9" s="1"/>
  <c r="AO149" i="9"/>
  <c r="BK149" i="9" s="1"/>
  <c r="AO148" i="9"/>
  <c r="BK148" i="9" s="1"/>
  <c r="AO146" i="9"/>
  <c r="BK146" i="9" s="1"/>
  <c r="AO145" i="9"/>
  <c r="BK145" i="9" s="1"/>
  <c r="AO144" i="9"/>
  <c r="BK144" i="9" s="1"/>
  <c r="AO143" i="9"/>
  <c r="BK143" i="9" s="1"/>
  <c r="AO142" i="9"/>
  <c r="BK142" i="9" s="1"/>
  <c r="AT201" i="9" l="1"/>
  <c r="BP191" i="9"/>
  <c r="AW244" i="9"/>
  <c r="BS191" i="9"/>
  <c r="AR244" i="9"/>
  <c r="BN191" i="9"/>
  <c r="AP244" i="9"/>
  <c r="BL191" i="9"/>
  <c r="AS244" i="9"/>
  <c r="BO191" i="9"/>
  <c r="AU244" i="9"/>
  <c r="BQ191" i="9"/>
  <c r="AQ244" i="9"/>
  <c r="BM191" i="9"/>
  <c r="AV244" i="9"/>
  <c r="BR191" i="9"/>
  <c r="AO191" i="9"/>
  <c r="BK191" i="9" s="1"/>
  <c r="BC227" i="9"/>
  <c r="BE214" i="9"/>
  <c r="BB201" i="9"/>
  <c r="AQ221" i="9"/>
  <c r="BD206" i="9"/>
  <c r="BI225" i="9"/>
  <c r="BB226" i="9"/>
  <c r="AW214" i="9"/>
  <c r="AR224" i="9"/>
  <c r="BC202" i="9"/>
  <c r="BD229" i="9"/>
  <c r="AS199" i="9"/>
  <c r="AY197" i="9"/>
  <c r="BI199" i="9"/>
  <c r="AU227" i="9"/>
  <c r="BA199" i="9"/>
  <c r="BA244" i="9"/>
  <c r="BH224" i="9"/>
  <c r="BF237" i="9"/>
  <c r="AR198" i="9"/>
  <c r="AX237" i="9"/>
  <c r="AX244" i="9"/>
  <c r="BG221" i="9"/>
  <c r="AQ197" i="9"/>
  <c r="AZ224" i="9"/>
  <c r="AZ244" i="9"/>
  <c r="BF217" i="9"/>
  <c r="AX196" i="9"/>
  <c r="AW195" i="9"/>
  <c r="AS225" i="9"/>
  <c r="AT226" i="9"/>
  <c r="AT244" i="9"/>
  <c r="BA225" i="9"/>
  <c r="AP196" i="9"/>
  <c r="AZ198" i="9"/>
  <c r="AV206" i="9"/>
  <c r="AY221" i="9"/>
  <c r="AU202" i="9"/>
  <c r="AP199" i="9"/>
  <c r="AP207" i="9"/>
  <c r="AP215" i="9"/>
  <c r="AP198" i="9"/>
  <c r="AP206" i="9"/>
  <c r="AP214" i="9"/>
  <c r="AP197" i="9"/>
  <c r="AP205" i="9"/>
  <c r="AP213" i="9"/>
  <c r="AP204" i="9"/>
  <c r="AP212" i="9"/>
  <c r="AP195" i="9"/>
  <c r="AP203" i="9"/>
  <c r="AP211" i="9"/>
  <c r="AP202" i="9"/>
  <c r="AP210" i="9"/>
  <c r="AP201" i="9"/>
  <c r="AP209" i="9"/>
  <c r="AP220" i="9"/>
  <c r="AP228" i="9"/>
  <c r="AP219" i="9"/>
  <c r="AP227" i="9"/>
  <c r="AP218" i="9"/>
  <c r="AP226" i="9"/>
  <c r="AP234" i="9"/>
  <c r="AP208" i="9"/>
  <c r="AP225" i="9"/>
  <c r="AP200" i="9"/>
  <c r="AP216" i="9"/>
  <c r="AP224" i="9"/>
  <c r="AP232" i="9"/>
  <c r="AP223" i="9"/>
  <c r="AP231" i="9"/>
  <c r="AP222" i="9"/>
  <c r="AP230" i="9"/>
  <c r="AP238" i="9"/>
  <c r="AP236" i="9"/>
  <c r="AP229" i="9"/>
  <c r="AP243" i="9"/>
  <c r="AP221" i="9"/>
  <c r="AP235" i="9"/>
  <c r="AP242" i="9"/>
  <c r="AP241" i="9"/>
  <c r="AP240" i="9"/>
  <c r="AP239" i="9"/>
  <c r="AP233" i="9"/>
  <c r="AP237" i="9"/>
  <c r="AQ200" i="9"/>
  <c r="AQ208" i="9"/>
  <c r="AQ199" i="9"/>
  <c r="AQ207" i="9"/>
  <c r="AQ215" i="9"/>
  <c r="AQ198" i="9"/>
  <c r="AQ206" i="9"/>
  <c r="AQ214" i="9"/>
  <c r="AQ205" i="9"/>
  <c r="AQ213" i="9"/>
  <c r="AQ196" i="9"/>
  <c r="AQ204" i="9"/>
  <c r="AQ212" i="9"/>
  <c r="AQ195" i="9"/>
  <c r="AQ203" i="9"/>
  <c r="AQ211" i="9"/>
  <c r="AQ202" i="9"/>
  <c r="AQ210" i="9"/>
  <c r="AQ201" i="9"/>
  <c r="AQ229" i="9"/>
  <c r="AQ220" i="9"/>
  <c r="AQ228" i="9"/>
  <c r="AQ219" i="9"/>
  <c r="AQ227" i="9"/>
  <c r="AQ218" i="9"/>
  <c r="AQ226" i="9"/>
  <c r="AQ217" i="9"/>
  <c r="AQ225" i="9"/>
  <c r="AQ233" i="9"/>
  <c r="AQ216" i="9"/>
  <c r="AQ224" i="9"/>
  <c r="AQ232" i="9"/>
  <c r="AQ223" i="9"/>
  <c r="AQ231" i="9"/>
  <c r="AQ237" i="9"/>
  <c r="AQ236" i="9"/>
  <c r="AQ234" i="9"/>
  <c r="AQ243" i="9"/>
  <c r="AQ241" i="9"/>
  <c r="AQ239" i="9"/>
  <c r="AQ209" i="9"/>
  <c r="AQ235" i="9"/>
  <c r="AQ242" i="9"/>
  <c r="AQ222" i="9"/>
  <c r="AQ230" i="9"/>
  <c r="AQ238" i="9"/>
  <c r="AR201" i="9"/>
  <c r="AR209" i="9"/>
  <c r="AR200" i="9"/>
  <c r="AR208" i="9"/>
  <c r="AR199" i="9"/>
  <c r="AR207" i="9"/>
  <c r="AR215" i="9"/>
  <c r="AR206" i="9"/>
  <c r="AR214" i="9"/>
  <c r="AR197" i="9"/>
  <c r="AR205" i="9"/>
  <c r="AR213" i="9"/>
  <c r="AR196" i="9"/>
  <c r="AR204" i="9"/>
  <c r="AR212" i="9"/>
  <c r="AR195" i="9"/>
  <c r="AR203" i="9"/>
  <c r="AR211" i="9"/>
  <c r="AR222" i="9"/>
  <c r="AR230" i="9"/>
  <c r="AR221" i="9"/>
  <c r="AR229" i="9"/>
  <c r="AR220" i="9"/>
  <c r="AR228" i="9"/>
  <c r="AR210" i="9"/>
  <c r="AR219" i="9"/>
  <c r="AR227" i="9"/>
  <c r="AR202" i="9"/>
  <c r="AR218" i="9"/>
  <c r="AR226" i="9"/>
  <c r="AR234" i="9"/>
  <c r="AR217" i="9"/>
  <c r="AR225" i="9"/>
  <c r="AR233" i="9"/>
  <c r="AR216" i="9"/>
  <c r="AR232" i="9"/>
  <c r="AR231" i="9"/>
  <c r="AR238" i="9"/>
  <c r="AR237" i="9"/>
  <c r="AR223" i="9"/>
  <c r="AR236" i="9"/>
  <c r="AR242" i="9"/>
  <c r="AR243" i="9"/>
  <c r="AR235" i="9"/>
  <c r="AR240" i="9"/>
  <c r="AR241" i="9"/>
  <c r="AR239" i="9"/>
  <c r="AS202" i="9"/>
  <c r="AS210" i="9"/>
  <c r="AS201" i="9"/>
  <c r="AS209" i="9"/>
  <c r="AS200" i="9"/>
  <c r="AS208" i="9"/>
  <c r="AS207" i="9"/>
  <c r="AS215" i="9"/>
  <c r="AS198" i="9"/>
  <c r="AS206" i="9"/>
  <c r="AS214" i="9"/>
  <c r="AS197" i="9"/>
  <c r="AS205" i="9"/>
  <c r="AS213" i="9"/>
  <c r="AS196" i="9"/>
  <c r="AS204" i="9"/>
  <c r="AS212" i="9"/>
  <c r="AS203" i="9"/>
  <c r="AS223" i="9"/>
  <c r="AS231" i="9"/>
  <c r="AS195" i="9"/>
  <c r="AS222" i="9"/>
  <c r="AS230" i="9"/>
  <c r="AS221" i="9"/>
  <c r="AS229" i="9"/>
  <c r="AS220" i="9"/>
  <c r="AS228" i="9"/>
  <c r="AS219" i="9"/>
  <c r="AS227" i="9"/>
  <c r="AS235" i="9"/>
  <c r="AS218" i="9"/>
  <c r="AS226" i="9"/>
  <c r="AS234" i="9"/>
  <c r="AS217" i="9"/>
  <c r="AS233" i="9"/>
  <c r="AS216" i="9"/>
  <c r="AS239" i="9"/>
  <c r="AS224" i="9"/>
  <c r="AS238" i="9"/>
  <c r="AS241" i="9"/>
  <c r="AS237" i="9"/>
  <c r="AS232" i="9"/>
  <c r="AS236" i="9"/>
  <c r="AS211" i="9"/>
  <c r="AS243" i="9"/>
  <c r="AS242" i="9"/>
  <c r="AS240" i="9"/>
  <c r="AU196" i="9"/>
  <c r="AU204" i="9"/>
  <c r="AU212" i="9"/>
  <c r="AU195" i="9"/>
  <c r="AU203" i="9"/>
  <c r="AU211" i="9"/>
  <c r="AU210" i="9"/>
  <c r="AU201" i="9"/>
  <c r="AU209" i="9"/>
  <c r="AU200" i="9"/>
  <c r="AU208" i="9"/>
  <c r="AU199" i="9"/>
  <c r="AU207" i="9"/>
  <c r="AU215" i="9"/>
  <c r="AU198" i="9"/>
  <c r="AU206" i="9"/>
  <c r="AU214" i="9"/>
  <c r="AU205" i="9"/>
  <c r="AU217" i="9"/>
  <c r="AU225" i="9"/>
  <c r="AU233" i="9"/>
  <c r="AU197" i="9"/>
  <c r="AU216" i="9"/>
  <c r="AU224" i="9"/>
  <c r="AU223" i="9"/>
  <c r="AU231" i="9"/>
  <c r="AU222" i="9"/>
  <c r="AU230" i="9"/>
  <c r="AU221" i="9"/>
  <c r="AU229" i="9"/>
  <c r="AU220" i="9"/>
  <c r="AU228" i="9"/>
  <c r="AU236" i="9"/>
  <c r="AU219" i="9"/>
  <c r="AU235" i="9"/>
  <c r="AU218" i="9"/>
  <c r="AU241" i="9"/>
  <c r="AU240" i="9"/>
  <c r="AU239" i="9"/>
  <c r="AU234" i="9"/>
  <c r="AU238" i="9"/>
  <c r="AU232" i="9"/>
  <c r="AU237" i="9"/>
  <c r="AU243" i="9"/>
  <c r="AU213" i="9"/>
  <c r="AU226" i="9"/>
  <c r="AU242" i="9"/>
  <c r="AV197" i="9"/>
  <c r="AV205" i="9"/>
  <c r="AV213" i="9"/>
  <c r="AV196" i="9"/>
  <c r="AV204" i="9"/>
  <c r="AV212" i="9"/>
  <c r="AV195" i="9"/>
  <c r="AV203" i="9"/>
  <c r="AV211" i="9"/>
  <c r="AV202" i="9"/>
  <c r="AV210" i="9"/>
  <c r="AV201" i="9"/>
  <c r="AV209" i="9"/>
  <c r="AV200" i="9"/>
  <c r="AV208" i="9"/>
  <c r="AV199" i="9"/>
  <c r="AV207" i="9"/>
  <c r="AV215" i="9"/>
  <c r="AV218" i="9"/>
  <c r="AV226" i="9"/>
  <c r="AV234" i="9"/>
  <c r="AV217" i="9"/>
  <c r="AV225" i="9"/>
  <c r="AV216" i="9"/>
  <c r="AV224" i="9"/>
  <c r="AV232" i="9"/>
  <c r="AV214" i="9"/>
  <c r="AV223" i="9"/>
  <c r="AV222" i="9"/>
  <c r="AV230" i="9"/>
  <c r="AV198" i="9"/>
  <c r="AV221" i="9"/>
  <c r="AV237" i="9"/>
  <c r="AV220" i="9"/>
  <c r="AV228" i="9"/>
  <c r="AV236" i="9"/>
  <c r="AV233" i="9"/>
  <c r="AV242" i="9"/>
  <c r="AV231" i="9"/>
  <c r="AV241" i="9"/>
  <c r="AV227" i="9"/>
  <c r="AV240" i="9"/>
  <c r="AV238" i="9"/>
  <c r="AV219" i="9"/>
  <c r="AV239" i="9"/>
  <c r="AV235" i="9"/>
  <c r="AV243" i="9"/>
  <c r="BH201" i="9"/>
  <c r="BH209" i="9"/>
  <c r="BH200" i="9"/>
  <c r="BH208" i="9"/>
  <c r="BH199" i="9"/>
  <c r="BH207" i="9"/>
  <c r="BH215" i="9"/>
  <c r="BH206" i="9"/>
  <c r="BH214" i="9"/>
  <c r="BH197" i="9"/>
  <c r="BH205" i="9"/>
  <c r="BH213" i="9"/>
  <c r="BH196" i="9"/>
  <c r="BH204" i="9"/>
  <c r="BH212" i="9"/>
  <c r="BH195" i="9"/>
  <c r="BH203" i="9"/>
  <c r="BH211" i="9"/>
  <c r="BH222" i="9"/>
  <c r="BH230" i="9"/>
  <c r="BH221" i="9"/>
  <c r="BH229" i="9"/>
  <c r="BH220" i="9"/>
  <c r="BH228" i="9"/>
  <c r="BH219" i="9"/>
  <c r="BH227" i="9"/>
  <c r="BH218" i="9"/>
  <c r="BH226" i="9"/>
  <c r="BH234" i="9"/>
  <c r="BH210" i="9"/>
  <c r="BH217" i="9"/>
  <c r="BH225" i="9"/>
  <c r="BH233" i="9"/>
  <c r="BH202" i="9"/>
  <c r="BH216" i="9"/>
  <c r="BH232" i="9"/>
  <c r="BH238" i="9"/>
  <c r="BH236" i="9"/>
  <c r="BH243" i="9"/>
  <c r="BH242" i="9"/>
  <c r="BH240" i="9"/>
  <c r="BH223" i="9"/>
  <c r="BH231" i="9"/>
  <c r="BH237" i="9"/>
  <c r="BH241" i="9"/>
  <c r="BH239" i="9"/>
  <c r="BH235" i="9"/>
  <c r="AW198" i="9"/>
  <c r="AW206" i="9"/>
  <c r="AW197" i="9"/>
  <c r="AW205" i="9"/>
  <c r="AW213" i="9"/>
  <c r="AW196" i="9"/>
  <c r="AW204" i="9"/>
  <c r="AW212" i="9"/>
  <c r="AW203" i="9"/>
  <c r="AW211" i="9"/>
  <c r="AW202" i="9"/>
  <c r="AW210" i="9"/>
  <c r="AW201" i="9"/>
  <c r="AW209" i="9"/>
  <c r="AW200" i="9"/>
  <c r="AW208" i="9"/>
  <c r="AW207" i="9"/>
  <c r="AW219" i="9"/>
  <c r="AW227" i="9"/>
  <c r="AW199" i="9"/>
  <c r="AW218" i="9"/>
  <c r="AW226" i="9"/>
  <c r="AW217" i="9"/>
  <c r="AW225" i="9"/>
  <c r="AW233" i="9"/>
  <c r="AW216" i="9"/>
  <c r="AW224" i="9"/>
  <c r="AW223" i="9"/>
  <c r="AW231" i="9"/>
  <c r="AW222" i="9"/>
  <c r="AW230" i="9"/>
  <c r="AW221" i="9"/>
  <c r="AW229" i="9"/>
  <c r="AW237" i="9"/>
  <c r="AW220" i="9"/>
  <c r="AW243" i="9"/>
  <c r="AW242" i="9"/>
  <c r="AW215" i="9"/>
  <c r="AW241" i="9"/>
  <c r="AW240" i="9"/>
  <c r="AW228" i="9"/>
  <c r="AW239" i="9"/>
  <c r="AW234" i="9"/>
  <c r="AW235" i="9"/>
  <c r="AW232" i="9"/>
  <c r="AW238" i="9"/>
  <c r="AX199" i="9"/>
  <c r="AX207" i="9"/>
  <c r="AX215" i="9"/>
  <c r="AX198" i="9"/>
  <c r="AX206" i="9"/>
  <c r="AX214" i="9"/>
  <c r="AX197" i="9"/>
  <c r="AX205" i="9"/>
  <c r="AX213" i="9"/>
  <c r="AX204" i="9"/>
  <c r="AX212" i="9"/>
  <c r="AX195" i="9"/>
  <c r="AX203" i="9"/>
  <c r="AX211" i="9"/>
  <c r="AX202" i="9"/>
  <c r="AX210" i="9"/>
  <c r="AX201" i="9"/>
  <c r="AX209" i="9"/>
  <c r="AX220" i="9"/>
  <c r="AX228" i="9"/>
  <c r="AX219" i="9"/>
  <c r="AX227" i="9"/>
  <c r="AX218" i="9"/>
  <c r="AX226" i="9"/>
  <c r="AX234" i="9"/>
  <c r="AX225" i="9"/>
  <c r="AX208" i="9"/>
  <c r="AX216" i="9"/>
  <c r="AX224" i="9"/>
  <c r="AX232" i="9"/>
  <c r="AX200" i="9"/>
  <c r="AX223" i="9"/>
  <c r="AX231" i="9"/>
  <c r="AX222" i="9"/>
  <c r="AX230" i="9"/>
  <c r="AX238" i="9"/>
  <c r="AX233" i="9"/>
  <c r="AX243" i="9"/>
  <c r="AX229" i="9"/>
  <c r="AX242" i="9"/>
  <c r="AX241" i="9"/>
  <c r="AX240" i="9"/>
  <c r="AX221" i="9"/>
  <c r="AX236" i="9"/>
  <c r="AX239" i="9"/>
  <c r="AX235" i="9"/>
  <c r="AY200" i="9"/>
  <c r="AY208" i="9"/>
  <c r="AY199" i="9"/>
  <c r="AY207" i="9"/>
  <c r="AY215" i="9"/>
  <c r="AY198" i="9"/>
  <c r="AY206" i="9"/>
  <c r="AY214" i="9"/>
  <c r="AY205" i="9"/>
  <c r="AY213" i="9"/>
  <c r="AY196" i="9"/>
  <c r="AY204" i="9"/>
  <c r="AY212" i="9"/>
  <c r="AY195" i="9"/>
  <c r="AY203" i="9"/>
  <c r="AY211" i="9"/>
  <c r="AY202" i="9"/>
  <c r="AY210" i="9"/>
  <c r="AY209" i="9"/>
  <c r="AY229" i="9"/>
  <c r="AY201" i="9"/>
  <c r="AY220" i="9"/>
  <c r="AY228" i="9"/>
  <c r="AY219" i="9"/>
  <c r="AY227" i="9"/>
  <c r="AY218" i="9"/>
  <c r="AY226" i="9"/>
  <c r="AY217" i="9"/>
  <c r="AY225" i="9"/>
  <c r="AY233" i="9"/>
  <c r="AY216" i="9"/>
  <c r="AY224" i="9"/>
  <c r="AY232" i="9"/>
  <c r="AY223" i="9"/>
  <c r="AY231" i="9"/>
  <c r="AY222" i="9"/>
  <c r="AY235" i="9"/>
  <c r="AY230" i="9"/>
  <c r="AY237" i="9"/>
  <c r="AY239" i="9"/>
  <c r="AY243" i="9"/>
  <c r="AY242" i="9"/>
  <c r="AY241" i="9"/>
  <c r="AY234" i="9"/>
  <c r="AY238" i="9"/>
  <c r="AY236" i="9"/>
  <c r="AZ201" i="9"/>
  <c r="AZ209" i="9"/>
  <c r="AZ200" i="9"/>
  <c r="AZ208" i="9"/>
  <c r="AZ199" i="9"/>
  <c r="AZ207" i="9"/>
  <c r="AZ215" i="9"/>
  <c r="AZ206" i="9"/>
  <c r="AZ214" i="9"/>
  <c r="AZ197" i="9"/>
  <c r="AZ205" i="9"/>
  <c r="AZ213" i="9"/>
  <c r="AZ196" i="9"/>
  <c r="AZ204" i="9"/>
  <c r="AZ212" i="9"/>
  <c r="AZ195" i="9"/>
  <c r="AZ203" i="9"/>
  <c r="AZ211" i="9"/>
  <c r="AZ222" i="9"/>
  <c r="AZ230" i="9"/>
  <c r="AZ221" i="9"/>
  <c r="AZ229" i="9"/>
  <c r="AZ220" i="9"/>
  <c r="AZ228" i="9"/>
  <c r="AZ219" i="9"/>
  <c r="AZ227" i="9"/>
  <c r="AZ210" i="9"/>
  <c r="AZ218" i="9"/>
  <c r="AZ226" i="9"/>
  <c r="AZ234" i="9"/>
  <c r="AZ202" i="9"/>
  <c r="AZ217" i="9"/>
  <c r="AZ225" i="9"/>
  <c r="AZ233" i="9"/>
  <c r="AZ216" i="9"/>
  <c r="AZ232" i="9"/>
  <c r="AZ236" i="9"/>
  <c r="AZ238" i="9"/>
  <c r="AZ235" i="9"/>
  <c r="AZ231" i="9"/>
  <c r="AZ243" i="9"/>
  <c r="AZ240" i="9"/>
  <c r="AZ223" i="9"/>
  <c r="AZ242" i="9"/>
  <c r="AZ241" i="9"/>
  <c r="AZ237" i="9"/>
  <c r="AZ239" i="9"/>
  <c r="BI202" i="9"/>
  <c r="BI210" i="9"/>
  <c r="BI201" i="9"/>
  <c r="BI209" i="9"/>
  <c r="BI200" i="9"/>
  <c r="BI208" i="9"/>
  <c r="BI207" i="9"/>
  <c r="BI215" i="9"/>
  <c r="BI198" i="9"/>
  <c r="BI206" i="9"/>
  <c r="BI214" i="9"/>
  <c r="BI197" i="9"/>
  <c r="BI205" i="9"/>
  <c r="BI213" i="9"/>
  <c r="BI196" i="9"/>
  <c r="BI204" i="9"/>
  <c r="BI212" i="9"/>
  <c r="BI223" i="9"/>
  <c r="BI231" i="9"/>
  <c r="BI211" i="9"/>
  <c r="BI222" i="9"/>
  <c r="BI203" i="9"/>
  <c r="BI221" i="9"/>
  <c r="BI229" i="9"/>
  <c r="BI195" i="9"/>
  <c r="BI220" i="9"/>
  <c r="BI228" i="9"/>
  <c r="BI219" i="9"/>
  <c r="BI227" i="9"/>
  <c r="BI218" i="9"/>
  <c r="BI226" i="9"/>
  <c r="BI234" i="9"/>
  <c r="BI217" i="9"/>
  <c r="BI233" i="9"/>
  <c r="BI224" i="9"/>
  <c r="BI235" i="9"/>
  <c r="BI239" i="9"/>
  <c r="BI216" i="9"/>
  <c r="BI232" i="9"/>
  <c r="BI238" i="9"/>
  <c r="BI230" i="9"/>
  <c r="BI237" i="9"/>
  <c r="BI243" i="9"/>
  <c r="BI241" i="9"/>
  <c r="BI242" i="9"/>
  <c r="BI240" i="9"/>
  <c r="BI236" i="9"/>
  <c r="BC196" i="9"/>
  <c r="BC204" i="9"/>
  <c r="BC212" i="9"/>
  <c r="BC195" i="9"/>
  <c r="BC203" i="9"/>
  <c r="BC211" i="9"/>
  <c r="BC210" i="9"/>
  <c r="BC201" i="9"/>
  <c r="BC209" i="9"/>
  <c r="BC200" i="9"/>
  <c r="BC208" i="9"/>
  <c r="BC199" i="9"/>
  <c r="BC207" i="9"/>
  <c r="BC215" i="9"/>
  <c r="BC198" i="9"/>
  <c r="BC206" i="9"/>
  <c r="BC214" i="9"/>
  <c r="BC213" i="9"/>
  <c r="BC217" i="9"/>
  <c r="BC225" i="9"/>
  <c r="BC233" i="9"/>
  <c r="BC205" i="9"/>
  <c r="BC216" i="9"/>
  <c r="BC224" i="9"/>
  <c r="BC197" i="9"/>
  <c r="BC223" i="9"/>
  <c r="BC231" i="9"/>
  <c r="BC222" i="9"/>
  <c r="BC221" i="9"/>
  <c r="BC229" i="9"/>
  <c r="BC220" i="9"/>
  <c r="BC228" i="9"/>
  <c r="BC236" i="9"/>
  <c r="BC219" i="9"/>
  <c r="BC235" i="9"/>
  <c r="BC226" i="9"/>
  <c r="BC218" i="9"/>
  <c r="BC230" i="9"/>
  <c r="BC241" i="9"/>
  <c r="BC240" i="9"/>
  <c r="BC234" i="9"/>
  <c r="BC237" i="9"/>
  <c r="BC239" i="9"/>
  <c r="BC243" i="9"/>
  <c r="BC238" i="9"/>
  <c r="BC242" i="9"/>
  <c r="BC232" i="9"/>
  <c r="BD197" i="9"/>
  <c r="BD205" i="9"/>
  <c r="BD213" i="9"/>
  <c r="BD196" i="9"/>
  <c r="BD204" i="9"/>
  <c r="BD212" i="9"/>
  <c r="BD195" i="9"/>
  <c r="BD203" i="9"/>
  <c r="BD211" i="9"/>
  <c r="BD202" i="9"/>
  <c r="BD210" i="9"/>
  <c r="BD201" i="9"/>
  <c r="BD209" i="9"/>
  <c r="BD200" i="9"/>
  <c r="BD208" i="9"/>
  <c r="BD199" i="9"/>
  <c r="BD207" i="9"/>
  <c r="BD215" i="9"/>
  <c r="BD218" i="9"/>
  <c r="BD226" i="9"/>
  <c r="BD217" i="9"/>
  <c r="BD225" i="9"/>
  <c r="BD216" i="9"/>
  <c r="BD224" i="9"/>
  <c r="BD232" i="9"/>
  <c r="BD223" i="9"/>
  <c r="BD214" i="9"/>
  <c r="BD222" i="9"/>
  <c r="BD230" i="9"/>
  <c r="BD221" i="9"/>
  <c r="BD237" i="9"/>
  <c r="BD198" i="9"/>
  <c r="BD220" i="9"/>
  <c r="BD228" i="9"/>
  <c r="BD236" i="9"/>
  <c r="BD242" i="9"/>
  <c r="BD241" i="9"/>
  <c r="BD240" i="9"/>
  <c r="BD231" i="9"/>
  <c r="BD227" i="9"/>
  <c r="BD233" i="9"/>
  <c r="BD235" i="9"/>
  <c r="BD239" i="9"/>
  <c r="BD219" i="9"/>
  <c r="BD238" i="9"/>
  <c r="BD234" i="9"/>
  <c r="BD243" i="9"/>
  <c r="AQ240" i="9"/>
  <c r="AT195" i="9"/>
  <c r="AT203" i="9"/>
  <c r="AT211" i="9"/>
  <c r="AT202" i="9"/>
  <c r="AT210" i="9"/>
  <c r="AT209" i="9"/>
  <c r="AT200" i="9"/>
  <c r="AT208" i="9"/>
  <c r="AT199" i="9"/>
  <c r="AT207" i="9"/>
  <c r="AT215" i="9"/>
  <c r="AT198" i="9"/>
  <c r="AT206" i="9"/>
  <c r="AT214" i="9"/>
  <c r="AT197" i="9"/>
  <c r="AT205" i="9"/>
  <c r="AT213" i="9"/>
  <c r="AT216" i="9"/>
  <c r="AT224" i="9"/>
  <c r="AT232" i="9"/>
  <c r="AT223" i="9"/>
  <c r="AT222" i="9"/>
  <c r="AT230" i="9"/>
  <c r="AT212" i="9"/>
  <c r="AT221" i="9"/>
  <c r="AT229" i="9"/>
  <c r="AT204" i="9"/>
  <c r="AT220" i="9"/>
  <c r="AT228" i="9"/>
  <c r="AT196" i="9"/>
  <c r="AT219" i="9"/>
  <c r="AT227" i="9"/>
  <c r="AT235" i="9"/>
  <c r="AT218" i="9"/>
  <c r="AT234" i="9"/>
  <c r="AT231" i="9"/>
  <c r="AT240" i="9"/>
  <c r="AT239" i="9"/>
  <c r="AT225" i="9"/>
  <c r="AT238" i="9"/>
  <c r="AT217" i="9"/>
  <c r="AT237" i="9"/>
  <c r="AT236" i="9"/>
  <c r="AT243" i="9"/>
  <c r="AT242" i="9"/>
  <c r="AT233" i="9"/>
  <c r="AT241" i="9"/>
  <c r="BB195" i="9"/>
  <c r="BB203" i="9"/>
  <c r="BB211" i="9"/>
  <c r="BB202" i="9"/>
  <c r="BB210" i="9"/>
  <c r="BB209" i="9"/>
  <c r="BB200" i="9"/>
  <c r="BB208" i="9"/>
  <c r="BB199" i="9"/>
  <c r="BB207" i="9"/>
  <c r="BB215" i="9"/>
  <c r="BB198" i="9"/>
  <c r="BB206" i="9"/>
  <c r="BB214" i="9"/>
  <c r="BB197" i="9"/>
  <c r="BB205" i="9"/>
  <c r="BB213" i="9"/>
  <c r="BB216" i="9"/>
  <c r="BB224" i="9"/>
  <c r="BB232" i="9"/>
  <c r="BB223" i="9"/>
  <c r="BB222" i="9"/>
  <c r="BB230" i="9"/>
  <c r="BB221" i="9"/>
  <c r="BB229" i="9"/>
  <c r="BB212" i="9"/>
  <c r="BB220" i="9"/>
  <c r="BB228" i="9"/>
  <c r="BB204" i="9"/>
  <c r="BB219" i="9"/>
  <c r="BB227" i="9"/>
  <c r="BB235" i="9"/>
  <c r="BB196" i="9"/>
  <c r="BB218" i="9"/>
  <c r="BB234" i="9"/>
  <c r="BB240" i="9"/>
  <c r="BB237" i="9"/>
  <c r="BB239" i="9"/>
  <c r="BB233" i="9"/>
  <c r="BB236" i="9"/>
  <c r="BB238" i="9"/>
  <c r="BB225" i="9"/>
  <c r="BB231" i="9"/>
  <c r="BB242" i="9"/>
  <c r="BB217" i="9"/>
  <c r="BB243" i="9"/>
  <c r="BB241" i="9"/>
  <c r="BE198" i="9"/>
  <c r="BE206" i="9"/>
  <c r="BE197" i="9"/>
  <c r="BE205" i="9"/>
  <c r="BE213" i="9"/>
  <c r="BE196" i="9"/>
  <c r="BE204" i="9"/>
  <c r="BE212" i="9"/>
  <c r="BE203" i="9"/>
  <c r="BE211" i="9"/>
  <c r="BE202" i="9"/>
  <c r="BE210" i="9"/>
  <c r="BE201" i="9"/>
  <c r="BE209" i="9"/>
  <c r="BE200" i="9"/>
  <c r="BE208" i="9"/>
  <c r="BE215" i="9"/>
  <c r="BE219" i="9"/>
  <c r="BE227" i="9"/>
  <c r="BE207" i="9"/>
  <c r="BE218" i="9"/>
  <c r="BE226" i="9"/>
  <c r="BE199" i="9"/>
  <c r="BE217" i="9"/>
  <c r="BE225" i="9"/>
  <c r="BE233" i="9"/>
  <c r="BE216" i="9"/>
  <c r="BE224" i="9"/>
  <c r="BE223" i="9"/>
  <c r="BE231" i="9"/>
  <c r="BE222" i="9"/>
  <c r="BE230" i="9"/>
  <c r="BE221" i="9"/>
  <c r="BE229" i="9"/>
  <c r="BE237" i="9"/>
  <c r="BE228" i="9"/>
  <c r="BE220" i="9"/>
  <c r="BE232" i="9"/>
  <c r="BE234" i="9"/>
  <c r="BE243" i="9"/>
  <c r="BE242" i="9"/>
  <c r="BE241" i="9"/>
  <c r="BE240" i="9"/>
  <c r="BE235" i="9"/>
  <c r="BE239" i="9"/>
  <c r="BE238" i="9"/>
  <c r="BF199" i="9"/>
  <c r="BF207" i="9"/>
  <c r="BF215" i="9"/>
  <c r="BF198" i="9"/>
  <c r="BF206" i="9"/>
  <c r="BF214" i="9"/>
  <c r="BF197" i="9"/>
  <c r="BF205" i="9"/>
  <c r="BF213" i="9"/>
  <c r="BF204" i="9"/>
  <c r="BF212" i="9"/>
  <c r="BF195" i="9"/>
  <c r="BF203" i="9"/>
  <c r="BF211" i="9"/>
  <c r="BF202" i="9"/>
  <c r="BF210" i="9"/>
  <c r="BF201" i="9"/>
  <c r="BF209" i="9"/>
  <c r="BF220" i="9"/>
  <c r="BF228" i="9"/>
  <c r="BF219" i="9"/>
  <c r="BF227" i="9"/>
  <c r="BF218" i="9"/>
  <c r="BF226" i="9"/>
  <c r="BF225" i="9"/>
  <c r="BF216" i="9"/>
  <c r="BF224" i="9"/>
  <c r="BF232" i="9"/>
  <c r="BF208" i="9"/>
  <c r="BF223" i="9"/>
  <c r="BF231" i="9"/>
  <c r="BF200" i="9"/>
  <c r="BF222" i="9"/>
  <c r="BF230" i="9"/>
  <c r="BF234" i="9"/>
  <c r="BF243" i="9"/>
  <c r="BF242" i="9"/>
  <c r="BF229" i="9"/>
  <c r="BF241" i="9"/>
  <c r="BF236" i="9"/>
  <c r="BF221" i="9"/>
  <c r="BF233" i="9"/>
  <c r="BF240" i="9"/>
  <c r="BF238" i="9"/>
  <c r="BF235" i="9"/>
  <c r="BF239" i="9"/>
  <c r="BG200" i="9"/>
  <c r="BG208" i="9"/>
  <c r="BG199" i="9"/>
  <c r="BG207" i="9"/>
  <c r="BG215" i="9"/>
  <c r="BG198" i="9"/>
  <c r="BG206" i="9"/>
  <c r="BG214" i="9"/>
  <c r="BG205" i="9"/>
  <c r="BG213" i="9"/>
  <c r="BG196" i="9"/>
  <c r="BG204" i="9"/>
  <c r="BG212" i="9"/>
  <c r="BG195" i="9"/>
  <c r="BG203" i="9"/>
  <c r="BG211" i="9"/>
  <c r="BG202" i="9"/>
  <c r="BG210" i="9"/>
  <c r="BG229" i="9"/>
  <c r="BG209" i="9"/>
  <c r="BG220" i="9"/>
  <c r="BG228" i="9"/>
  <c r="BG201" i="9"/>
  <c r="BG219" i="9"/>
  <c r="BG227" i="9"/>
  <c r="BG218" i="9"/>
  <c r="BG226" i="9"/>
  <c r="BG217" i="9"/>
  <c r="BG225" i="9"/>
  <c r="BG233" i="9"/>
  <c r="BG216" i="9"/>
  <c r="BG224" i="9"/>
  <c r="BG232" i="9"/>
  <c r="BG223" i="9"/>
  <c r="BG231" i="9"/>
  <c r="BG222" i="9"/>
  <c r="BG230" i="9"/>
  <c r="BG234" i="9"/>
  <c r="BG243" i="9"/>
  <c r="BG237" i="9"/>
  <c r="BG235" i="9"/>
  <c r="BG242" i="9"/>
  <c r="BG241" i="9"/>
  <c r="BG236" i="9"/>
  <c r="BG239" i="9"/>
  <c r="BG238" i="9"/>
  <c r="BH198" i="9"/>
  <c r="AV229" i="9"/>
  <c r="AY240" i="9"/>
  <c r="BA202" i="9"/>
  <c r="BA210" i="9"/>
  <c r="BA201" i="9"/>
  <c r="BA209" i="9"/>
  <c r="BA200" i="9"/>
  <c r="BA208" i="9"/>
  <c r="BA207" i="9"/>
  <c r="BA215" i="9"/>
  <c r="BA198" i="9"/>
  <c r="BA206" i="9"/>
  <c r="BA214" i="9"/>
  <c r="BA197" i="9"/>
  <c r="BA205" i="9"/>
  <c r="BA213" i="9"/>
  <c r="BA196" i="9"/>
  <c r="BA204" i="9"/>
  <c r="BA212" i="9"/>
  <c r="BA211" i="9"/>
  <c r="BA223" i="9"/>
  <c r="BA231" i="9"/>
  <c r="BA203" i="9"/>
  <c r="BA222" i="9"/>
  <c r="BA195" i="9"/>
  <c r="BA221" i="9"/>
  <c r="BA229" i="9"/>
  <c r="BA220" i="9"/>
  <c r="BA228" i="9"/>
  <c r="BA219" i="9"/>
  <c r="BA227" i="9"/>
  <c r="BA218" i="9"/>
  <c r="BA226" i="9"/>
  <c r="BA234" i="9"/>
  <c r="BA217" i="9"/>
  <c r="BA233" i="9"/>
  <c r="BA224" i="9"/>
  <c r="BA230" i="9"/>
  <c r="BA216" i="9"/>
  <c r="BA237" i="9"/>
  <c r="BA239" i="9"/>
  <c r="BA241" i="9"/>
  <c r="BA236" i="9"/>
  <c r="BA238" i="9"/>
  <c r="BA235" i="9"/>
  <c r="BA243" i="9"/>
  <c r="BA232" i="9"/>
  <c r="BA242" i="9"/>
  <c r="BA240" i="9"/>
  <c r="AP217" i="9"/>
  <c r="BE195" i="9"/>
  <c r="BF196" i="9"/>
  <c r="BG197" i="9"/>
  <c r="AW236" i="9"/>
  <c r="BG240" i="9"/>
  <c r="BE236" i="9"/>
  <c r="BK7" i="9"/>
  <c r="BU7" i="9" s="1"/>
  <c r="BL7" i="9"/>
  <c r="BV7" i="9" s="1"/>
  <c r="BM7" i="9"/>
  <c r="BW7" i="9" s="1"/>
  <c r="BN7" i="9"/>
  <c r="BX7" i="9" s="1"/>
  <c r="BO7" i="9"/>
  <c r="BY7" i="9" s="1"/>
  <c r="BP7" i="9"/>
  <c r="BZ7" i="9" s="1"/>
  <c r="BQ7" i="9"/>
  <c r="CA7" i="9" s="1"/>
  <c r="BR7" i="9"/>
  <c r="CB7" i="9" s="1"/>
  <c r="BS7" i="9"/>
  <c r="CC7" i="9" s="1"/>
  <c r="BK8" i="9"/>
  <c r="BU8" i="9" s="1"/>
  <c r="BL8" i="9"/>
  <c r="BV8" i="9" s="1"/>
  <c r="BM8" i="9"/>
  <c r="BW8" i="9" s="1"/>
  <c r="BN8" i="9"/>
  <c r="BX8" i="9" s="1"/>
  <c r="BO8" i="9"/>
  <c r="BY8" i="9" s="1"/>
  <c r="BP8" i="9"/>
  <c r="BZ8" i="9" s="1"/>
  <c r="BQ8" i="9"/>
  <c r="CA8" i="9" s="1"/>
  <c r="BR8" i="9"/>
  <c r="CB8" i="9" s="1"/>
  <c r="BS8" i="9"/>
  <c r="CC8" i="9" s="1"/>
  <c r="BK9" i="9"/>
  <c r="BU9" i="9" s="1"/>
  <c r="BL9" i="9"/>
  <c r="BV9" i="9" s="1"/>
  <c r="BM9" i="9"/>
  <c r="BW9" i="9" s="1"/>
  <c r="BN9" i="9"/>
  <c r="BX9" i="9" s="1"/>
  <c r="BO9" i="9"/>
  <c r="BY9" i="9" s="1"/>
  <c r="BP9" i="9"/>
  <c r="BZ9" i="9" s="1"/>
  <c r="BQ9" i="9"/>
  <c r="CA9" i="9" s="1"/>
  <c r="BR9" i="9"/>
  <c r="CB9" i="9" s="1"/>
  <c r="BS9" i="9"/>
  <c r="CC9" i="9" s="1"/>
  <c r="BK10" i="9"/>
  <c r="BU10" i="9" s="1"/>
  <c r="BL10" i="9"/>
  <c r="BV10" i="9" s="1"/>
  <c r="BM10" i="9"/>
  <c r="BW10" i="9" s="1"/>
  <c r="BN10" i="9"/>
  <c r="BX10" i="9" s="1"/>
  <c r="BO10" i="9"/>
  <c r="BY10" i="9" s="1"/>
  <c r="BP10" i="9"/>
  <c r="BZ10" i="9" s="1"/>
  <c r="BQ10" i="9"/>
  <c r="CA10" i="9" s="1"/>
  <c r="BR10" i="9"/>
  <c r="CB10" i="9" s="1"/>
  <c r="BS10" i="9"/>
  <c r="CC10" i="9" s="1"/>
  <c r="BK11" i="9"/>
  <c r="BU11" i="9" s="1"/>
  <c r="BL11" i="9"/>
  <c r="BV11" i="9" s="1"/>
  <c r="BM11" i="9"/>
  <c r="BW11" i="9" s="1"/>
  <c r="BN11" i="9"/>
  <c r="BX11" i="9" s="1"/>
  <c r="BO11" i="9"/>
  <c r="BY11" i="9" s="1"/>
  <c r="BP11" i="9"/>
  <c r="BZ11" i="9" s="1"/>
  <c r="BQ11" i="9"/>
  <c r="CA11" i="9" s="1"/>
  <c r="BR11" i="9"/>
  <c r="CB11" i="9" s="1"/>
  <c r="BS11" i="9"/>
  <c r="CC11" i="9" s="1"/>
  <c r="BK12" i="9"/>
  <c r="BU12" i="9" s="1"/>
  <c r="BL12" i="9"/>
  <c r="BV12" i="9" s="1"/>
  <c r="BM12" i="9"/>
  <c r="BW12" i="9" s="1"/>
  <c r="BN12" i="9"/>
  <c r="BX12" i="9" s="1"/>
  <c r="BO12" i="9"/>
  <c r="BY12" i="9" s="1"/>
  <c r="BP12" i="9"/>
  <c r="BZ12" i="9" s="1"/>
  <c r="BQ12" i="9"/>
  <c r="CA12" i="9" s="1"/>
  <c r="BR12" i="9"/>
  <c r="CB12" i="9" s="1"/>
  <c r="BS12" i="9"/>
  <c r="CC12" i="9" s="1"/>
  <c r="BK13" i="9"/>
  <c r="BU13" i="9" s="1"/>
  <c r="BL13" i="9"/>
  <c r="BV13" i="9" s="1"/>
  <c r="BM13" i="9"/>
  <c r="BW13" i="9" s="1"/>
  <c r="BN13" i="9"/>
  <c r="BX13" i="9" s="1"/>
  <c r="BO13" i="9"/>
  <c r="BY13" i="9" s="1"/>
  <c r="BP13" i="9"/>
  <c r="BZ13" i="9" s="1"/>
  <c r="BQ13" i="9"/>
  <c r="CA13" i="9" s="1"/>
  <c r="BR13" i="9"/>
  <c r="CB13" i="9" s="1"/>
  <c r="BS13" i="9"/>
  <c r="CC13" i="9" s="1"/>
  <c r="BK14" i="9"/>
  <c r="BU14" i="9" s="1"/>
  <c r="BL14" i="9"/>
  <c r="BV14" i="9" s="1"/>
  <c r="BM14" i="9"/>
  <c r="BW14" i="9" s="1"/>
  <c r="BN14" i="9"/>
  <c r="BX14" i="9" s="1"/>
  <c r="BO14" i="9"/>
  <c r="BY14" i="9" s="1"/>
  <c r="BP14" i="9"/>
  <c r="BZ14" i="9" s="1"/>
  <c r="BQ14" i="9"/>
  <c r="CA14" i="9" s="1"/>
  <c r="BR14" i="9"/>
  <c r="CB14" i="9" s="1"/>
  <c r="BS14" i="9"/>
  <c r="CC14" i="9" s="1"/>
  <c r="BK15" i="9"/>
  <c r="BL15" i="9"/>
  <c r="BM15" i="9"/>
  <c r="BN15" i="9"/>
  <c r="BO15" i="9"/>
  <c r="BP15" i="9"/>
  <c r="BQ15" i="9"/>
  <c r="BR15" i="9"/>
  <c r="BS15" i="9"/>
  <c r="BK16" i="9"/>
  <c r="BU16" i="9" s="1"/>
  <c r="BK195" i="9" s="1"/>
  <c r="BL16" i="9"/>
  <c r="BV16" i="9" s="1"/>
  <c r="BL195" i="9" s="1"/>
  <c r="BM16" i="9"/>
  <c r="BW16" i="9" s="1"/>
  <c r="BM195" i="9" s="1"/>
  <c r="BN16" i="9"/>
  <c r="BX16" i="9" s="1"/>
  <c r="BN195" i="9" s="1"/>
  <c r="BO16" i="9"/>
  <c r="BY16" i="9" s="1"/>
  <c r="BO195" i="9" s="1"/>
  <c r="BP16" i="9"/>
  <c r="BZ16" i="9" s="1"/>
  <c r="BP195" i="9" s="1"/>
  <c r="BQ16" i="9"/>
  <c r="CA16" i="9" s="1"/>
  <c r="BQ195" i="9" s="1"/>
  <c r="BR16" i="9"/>
  <c r="CB16" i="9" s="1"/>
  <c r="BR195" i="9" s="1"/>
  <c r="BS16" i="9"/>
  <c r="CC16" i="9" s="1"/>
  <c r="BS195" i="9" s="1"/>
  <c r="BK17" i="9"/>
  <c r="BU17" i="9" s="1"/>
  <c r="BL17" i="9"/>
  <c r="BV17" i="9" s="1"/>
  <c r="BM17" i="9"/>
  <c r="BW17" i="9" s="1"/>
  <c r="BN17" i="9"/>
  <c r="BX17" i="9" s="1"/>
  <c r="BO17" i="9"/>
  <c r="BY17" i="9" s="1"/>
  <c r="BP17" i="9"/>
  <c r="BZ17" i="9" s="1"/>
  <c r="BQ17" i="9"/>
  <c r="CA17" i="9" s="1"/>
  <c r="BR17" i="9"/>
  <c r="CB17" i="9" s="1"/>
  <c r="BS17" i="9"/>
  <c r="CC17" i="9" s="1"/>
  <c r="BK18" i="9"/>
  <c r="BU18" i="9" s="1"/>
  <c r="BL18" i="9"/>
  <c r="BV18" i="9" s="1"/>
  <c r="BM18" i="9"/>
  <c r="BW18" i="9" s="1"/>
  <c r="BN18" i="9"/>
  <c r="BX18" i="9" s="1"/>
  <c r="BO18" i="9"/>
  <c r="BY18" i="9" s="1"/>
  <c r="BP18" i="9"/>
  <c r="BZ18" i="9" s="1"/>
  <c r="BQ18" i="9"/>
  <c r="CA18" i="9" s="1"/>
  <c r="BR18" i="9"/>
  <c r="CB18" i="9" s="1"/>
  <c r="BS18" i="9"/>
  <c r="CC18" i="9" s="1"/>
  <c r="BK19" i="9"/>
  <c r="BU19" i="9" s="1"/>
  <c r="BL19" i="9"/>
  <c r="BV19" i="9" s="1"/>
  <c r="BM19" i="9"/>
  <c r="BW19" i="9" s="1"/>
  <c r="BN19" i="9"/>
  <c r="BX19" i="9" s="1"/>
  <c r="BO19" i="9"/>
  <c r="BY19" i="9" s="1"/>
  <c r="BP19" i="9"/>
  <c r="BZ19" i="9" s="1"/>
  <c r="BQ19" i="9"/>
  <c r="CA19" i="9" s="1"/>
  <c r="BR19" i="9"/>
  <c r="CB19" i="9" s="1"/>
  <c r="BS19" i="9"/>
  <c r="CC19" i="9" s="1"/>
  <c r="BK20" i="9"/>
  <c r="BU20" i="9" s="1"/>
  <c r="BL20" i="9"/>
  <c r="BV20" i="9" s="1"/>
  <c r="BM20" i="9"/>
  <c r="BW20" i="9" s="1"/>
  <c r="BN20" i="9"/>
  <c r="BX20" i="9" s="1"/>
  <c r="BO20" i="9"/>
  <c r="BY20" i="9" s="1"/>
  <c r="BP20" i="9"/>
  <c r="BZ20" i="9" s="1"/>
  <c r="BQ20" i="9"/>
  <c r="CA20" i="9" s="1"/>
  <c r="BR20" i="9"/>
  <c r="CB20" i="9" s="1"/>
  <c r="BS20" i="9"/>
  <c r="CC20" i="9" s="1"/>
  <c r="BK21" i="9"/>
  <c r="BU21" i="9" s="1"/>
  <c r="BL21" i="9"/>
  <c r="BV21" i="9" s="1"/>
  <c r="BM21" i="9"/>
  <c r="BW21" i="9" s="1"/>
  <c r="BN21" i="9"/>
  <c r="BX21" i="9" s="1"/>
  <c r="BO21" i="9"/>
  <c r="BY21" i="9" s="1"/>
  <c r="BP21" i="9"/>
  <c r="BZ21" i="9" s="1"/>
  <c r="BQ21" i="9"/>
  <c r="CA21" i="9" s="1"/>
  <c r="BR21" i="9"/>
  <c r="CB21" i="9" s="1"/>
  <c r="BS21" i="9"/>
  <c r="CC21" i="9" s="1"/>
  <c r="BK22" i="9"/>
  <c r="BU22" i="9" s="1"/>
  <c r="BL22" i="9"/>
  <c r="BV22" i="9" s="1"/>
  <c r="BM22" i="9"/>
  <c r="BW22" i="9" s="1"/>
  <c r="BN22" i="9"/>
  <c r="BX22" i="9" s="1"/>
  <c r="BO22" i="9"/>
  <c r="BY22" i="9" s="1"/>
  <c r="BP22" i="9"/>
  <c r="BZ22" i="9" s="1"/>
  <c r="BQ22" i="9"/>
  <c r="CA22" i="9" s="1"/>
  <c r="BR22" i="9"/>
  <c r="CB22" i="9" s="1"/>
  <c r="BS22" i="9"/>
  <c r="CC22" i="9" s="1"/>
  <c r="BK23" i="9"/>
  <c r="BU23" i="9" s="1"/>
  <c r="BL23" i="9"/>
  <c r="BV23" i="9" s="1"/>
  <c r="BM23" i="9"/>
  <c r="BW23" i="9" s="1"/>
  <c r="BN23" i="9"/>
  <c r="BX23" i="9" s="1"/>
  <c r="BO23" i="9"/>
  <c r="BY23" i="9" s="1"/>
  <c r="BP23" i="9"/>
  <c r="BZ23" i="9" s="1"/>
  <c r="BQ23" i="9"/>
  <c r="CA23" i="9" s="1"/>
  <c r="BR23" i="9"/>
  <c r="CB23" i="9" s="1"/>
  <c r="BS23" i="9"/>
  <c r="CC23" i="9" s="1"/>
  <c r="BK24" i="9"/>
  <c r="BU24" i="9" s="1"/>
  <c r="BL24" i="9"/>
  <c r="BV24" i="9" s="1"/>
  <c r="BM24" i="9"/>
  <c r="BW24" i="9" s="1"/>
  <c r="BN24" i="9"/>
  <c r="BX24" i="9" s="1"/>
  <c r="BO24" i="9"/>
  <c r="BY24" i="9" s="1"/>
  <c r="BP24" i="9"/>
  <c r="BZ24" i="9" s="1"/>
  <c r="BQ24" i="9"/>
  <c r="CA24" i="9" s="1"/>
  <c r="BR24" i="9"/>
  <c r="CB24" i="9" s="1"/>
  <c r="BS24" i="9"/>
  <c r="CC24" i="9" s="1"/>
  <c r="BK25" i="9"/>
  <c r="BU25" i="9" s="1"/>
  <c r="BL25" i="9"/>
  <c r="BV25" i="9" s="1"/>
  <c r="BM25" i="9"/>
  <c r="BW25" i="9" s="1"/>
  <c r="BN25" i="9"/>
  <c r="BX25" i="9" s="1"/>
  <c r="BO25" i="9"/>
  <c r="BY25" i="9" s="1"/>
  <c r="BP25" i="9"/>
  <c r="BZ25" i="9" s="1"/>
  <c r="BQ25" i="9"/>
  <c r="CA25" i="9" s="1"/>
  <c r="BR25" i="9"/>
  <c r="CB25" i="9" s="1"/>
  <c r="BS25" i="9"/>
  <c r="CC25" i="9" s="1"/>
  <c r="BK26" i="9"/>
  <c r="BU26" i="9" s="1"/>
  <c r="BL26" i="9"/>
  <c r="BV26" i="9" s="1"/>
  <c r="BM26" i="9"/>
  <c r="BW26" i="9" s="1"/>
  <c r="BN26" i="9"/>
  <c r="BX26" i="9" s="1"/>
  <c r="BO26" i="9"/>
  <c r="BY26" i="9" s="1"/>
  <c r="BP26" i="9"/>
  <c r="BZ26" i="9" s="1"/>
  <c r="BQ26" i="9"/>
  <c r="CA26" i="9" s="1"/>
  <c r="BR26" i="9"/>
  <c r="CB26" i="9" s="1"/>
  <c r="BS26" i="9"/>
  <c r="CC26" i="9" s="1"/>
  <c r="BK27" i="9"/>
  <c r="BU27" i="9" s="1"/>
  <c r="BK196" i="9" s="1"/>
  <c r="BL27" i="9"/>
  <c r="BV27" i="9" s="1"/>
  <c r="BL196" i="9" s="1"/>
  <c r="BM27" i="9"/>
  <c r="BW27" i="9" s="1"/>
  <c r="BM196" i="9" s="1"/>
  <c r="BN27" i="9"/>
  <c r="BX27" i="9" s="1"/>
  <c r="BN196" i="9" s="1"/>
  <c r="BO27" i="9"/>
  <c r="BY27" i="9" s="1"/>
  <c r="BO196" i="9" s="1"/>
  <c r="BP27" i="9"/>
  <c r="BZ27" i="9" s="1"/>
  <c r="BP196" i="9" s="1"/>
  <c r="BQ27" i="9"/>
  <c r="CA27" i="9" s="1"/>
  <c r="BQ196" i="9" s="1"/>
  <c r="BR27" i="9"/>
  <c r="CB27" i="9" s="1"/>
  <c r="BR196" i="9" s="1"/>
  <c r="BS27" i="9"/>
  <c r="CC27" i="9" s="1"/>
  <c r="BS196" i="9" s="1"/>
  <c r="BK28" i="9"/>
  <c r="BU28" i="9" s="1"/>
  <c r="BL28" i="9"/>
  <c r="BV28" i="9" s="1"/>
  <c r="BM28" i="9"/>
  <c r="BW28" i="9" s="1"/>
  <c r="BN28" i="9"/>
  <c r="BX28" i="9" s="1"/>
  <c r="BO28" i="9"/>
  <c r="BY28" i="9" s="1"/>
  <c r="BP28" i="9"/>
  <c r="BZ28" i="9" s="1"/>
  <c r="BQ28" i="9"/>
  <c r="CA28" i="9" s="1"/>
  <c r="BR28" i="9"/>
  <c r="CB28" i="9" s="1"/>
  <c r="BS28" i="9"/>
  <c r="CC28" i="9" s="1"/>
  <c r="BK29" i="9"/>
  <c r="BU29" i="9" s="1"/>
  <c r="BL29" i="9"/>
  <c r="BV29" i="9" s="1"/>
  <c r="BM29" i="9"/>
  <c r="BW29" i="9" s="1"/>
  <c r="BN29" i="9"/>
  <c r="BX29" i="9" s="1"/>
  <c r="BO29" i="9"/>
  <c r="BY29" i="9" s="1"/>
  <c r="BP29" i="9"/>
  <c r="BZ29" i="9" s="1"/>
  <c r="BQ29" i="9"/>
  <c r="CA29" i="9" s="1"/>
  <c r="BR29" i="9"/>
  <c r="CB29" i="9" s="1"/>
  <c r="BS29" i="9"/>
  <c r="CC29" i="9" s="1"/>
  <c r="BK30" i="9"/>
  <c r="BU30" i="9" s="1"/>
  <c r="BL30" i="9"/>
  <c r="BV30" i="9" s="1"/>
  <c r="BM30" i="9"/>
  <c r="BW30" i="9" s="1"/>
  <c r="BN30" i="9"/>
  <c r="BX30" i="9" s="1"/>
  <c r="BO30" i="9"/>
  <c r="BY30" i="9" s="1"/>
  <c r="BP30" i="9"/>
  <c r="BQ30" i="9"/>
  <c r="CA30" i="9" s="1"/>
  <c r="BR30" i="9"/>
  <c r="CB30" i="9" s="1"/>
  <c r="BS30" i="9"/>
  <c r="CC30" i="9" s="1"/>
  <c r="BK31" i="9"/>
  <c r="BU31" i="9" s="1"/>
  <c r="BL31" i="9"/>
  <c r="BV31" i="9" s="1"/>
  <c r="BM31" i="9"/>
  <c r="BW31" i="9" s="1"/>
  <c r="BN31" i="9"/>
  <c r="BX31" i="9" s="1"/>
  <c r="BO31" i="9"/>
  <c r="BY31" i="9" s="1"/>
  <c r="BP31" i="9"/>
  <c r="BZ31" i="9" s="1"/>
  <c r="BQ31" i="9"/>
  <c r="BR31" i="9"/>
  <c r="CB31" i="9" s="1"/>
  <c r="BS31" i="9"/>
  <c r="BK32" i="9"/>
  <c r="BU32" i="9" s="1"/>
  <c r="BK197" i="9" s="1"/>
  <c r="BL32" i="9"/>
  <c r="BV32" i="9" s="1"/>
  <c r="BL197" i="9" s="1"/>
  <c r="BM32" i="9"/>
  <c r="BW32" i="9" s="1"/>
  <c r="BM197" i="9" s="1"/>
  <c r="BN32" i="9"/>
  <c r="BX32" i="9" s="1"/>
  <c r="BN197" i="9" s="1"/>
  <c r="BO32" i="9"/>
  <c r="BY32" i="9" s="1"/>
  <c r="BO197" i="9" s="1"/>
  <c r="BP32" i="9"/>
  <c r="BZ32" i="9" s="1"/>
  <c r="BP197" i="9" s="1"/>
  <c r="BQ32" i="9"/>
  <c r="CA32" i="9" s="1"/>
  <c r="BQ197" i="9" s="1"/>
  <c r="BR32" i="9"/>
  <c r="CB32" i="9" s="1"/>
  <c r="BR197" i="9" s="1"/>
  <c r="BS32" i="9"/>
  <c r="CC32" i="9" s="1"/>
  <c r="BS197" i="9" s="1"/>
  <c r="BK33" i="9"/>
  <c r="BU33" i="9" s="1"/>
  <c r="BL33" i="9"/>
  <c r="BV33" i="9" s="1"/>
  <c r="BM33" i="9"/>
  <c r="BW33" i="9" s="1"/>
  <c r="BN33" i="9"/>
  <c r="BX33" i="9" s="1"/>
  <c r="BO33" i="9"/>
  <c r="BY33" i="9" s="1"/>
  <c r="BP33" i="9"/>
  <c r="BZ33" i="9" s="1"/>
  <c r="BQ33" i="9"/>
  <c r="CA33" i="9" s="1"/>
  <c r="BR33" i="9"/>
  <c r="CB33" i="9" s="1"/>
  <c r="BS33" i="9"/>
  <c r="CC33" i="9" s="1"/>
  <c r="BK34" i="9"/>
  <c r="BU34" i="9" s="1"/>
  <c r="BL34" i="9"/>
  <c r="BV34" i="9" s="1"/>
  <c r="BM34" i="9"/>
  <c r="BW34" i="9" s="1"/>
  <c r="BN34" i="9"/>
  <c r="BX34" i="9" s="1"/>
  <c r="BO34" i="9"/>
  <c r="BY34" i="9" s="1"/>
  <c r="BP34" i="9"/>
  <c r="BZ34" i="9" s="1"/>
  <c r="BQ34" i="9"/>
  <c r="CA34" i="9" s="1"/>
  <c r="BR34" i="9"/>
  <c r="CB34" i="9" s="1"/>
  <c r="BS34" i="9"/>
  <c r="CC34" i="9" s="1"/>
  <c r="BK35" i="9"/>
  <c r="BU35" i="9" s="1"/>
  <c r="BL35" i="9"/>
  <c r="BV35" i="9" s="1"/>
  <c r="BM35" i="9"/>
  <c r="BW35" i="9" s="1"/>
  <c r="BN35" i="9"/>
  <c r="BX35" i="9" s="1"/>
  <c r="BO35" i="9"/>
  <c r="BY35" i="9" s="1"/>
  <c r="BP35" i="9"/>
  <c r="BZ35" i="9" s="1"/>
  <c r="BQ35" i="9"/>
  <c r="CA35" i="9" s="1"/>
  <c r="BR35" i="9"/>
  <c r="CB35" i="9" s="1"/>
  <c r="BS35" i="9"/>
  <c r="CC35" i="9" s="1"/>
  <c r="BK36" i="9"/>
  <c r="BU36" i="9" s="1"/>
  <c r="BL36" i="9"/>
  <c r="BV36" i="9" s="1"/>
  <c r="BM36" i="9"/>
  <c r="BW36" i="9" s="1"/>
  <c r="BN36" i="9"/>
  <c r="BX36" i="9" s="1"/>
  <c r="BO36" i="9"/>
  <c r="BY36" i="9" s="1"/>
  <c r="BP36" i="9"/>
  <c r="BZ36" i="9" s="1"/>
  <c r="BQ36" i="9"/>
  <c r="CA36" i="9" s="1"/>
  <c r="BR36" i="9"/>
  <c r="CB36" i="9" s="1"/>
  <c r="BS36" i="9"/>
  <c r="CC36" i="9" s="1"/>
  <c r="BK37" i="9"/>
  <c r="BU37" i="9" s="1"/>
  <c r="BL37" i="9"/>
  <c r="BV37" i="9" s="1"/>
  <c r="BM37" i="9"/>
  <c r="BW37" i="9" s="1"/>
  <c r="BN37" i="9"/>
  <c r="BX37" i="9" s="1"/>
  <c r="BO37" i="9"/>
  <c r="BY37" i="9" s="1"/>
  <c r="BP37" i="9"/>
  <c r="BZ37" i="9" s="1"/>
  <c r="BQ37" i="9"/>
  <c r="CA37" i="9" s="1"/>
  <c r="BR37" i="9"/>
  <c r="CB37" i="9" s="1"/>
  <c r="BS37" i="9"/>
  <c r="CC37" i="9" s="1"/>
  <c r="BK38" i="9"/>
  <c r="BU38" i="9" s="1"/>
  <c r="BL38" i="9"/>
  <c r="BV38" i="9" s="1"/>
  <c r="BM38" i="9"/>
  <c r="BW38" i="9" s="1"/>
  <c r="BN38" i="9"/>
  <c r="BX38" i="9" s="1"/>
  <c r="BO38" i="9"/>
  <c r="BY38" i="9" s="1"/>
  <c r="BP38" i="9"/>
  <c r="BZ38" i="9" s="1"/>
  <c r="BQ38" i="9"/>
  <c r="CA38" i="9" s="1"/>
  <c r="BR38" i="9"/>
  <c r="CB38" i="9" s="1"/>
  <c r="BS38" i="9"/>
  <c r="CC38" i="9" s="1"/>
  <c r="BK39" i="9"/>
  <c r="BU39" i="9" s="1"/>
  <c r="BL39" i="9"/>
  <c r="BM39" i="9"/>
  <c r="BW39" i="9" s="1"/>
  <c r="BN39" i="9"/>
  <c r="BX39" i="9" s="1"/>
  <c r="BO39" i="9"/>
  <c r="BP39" i="9"/>
  <c r="BQ39" i="9"/>
  <c r="CA39" i="9" s="1"/>
  <c r="BR39" i="9"/>
  <c r="BS39" i="9"/>
  <c r="BK40" i="9"/>
  <c r="BU40" i="9" s="1"/>
  <c r="BK198" i="9" s="1"/>
  <c r="BL40" i="9"/>
  <c r="BV40" i="9" s="1"/>
  <c r="BL198" i="9" s="1"/>
  <c r="BM40" i="9"/>
  <c r="BW40" i="9" s="1"/>
  <c r="BM198" i="9" s="1"/>
  <c r="BN40" i="9"/>
  <c r="BX40" i="9" s="1"/>
  <c r="BN198" i="9" s="1"/>
  <c r="BO40" i="9"/>
  <c r="BY40" i="9" s="1"/>
  <c r="BO198" i="9" s="1"/>
  <c r="BP40" i="9"/>
  <c r="BZ40" i="9" s="1"/>
  <c r="BP198" i="9" s="1"/>
  <c r="BQ40" i="9"/>
  <c r="CA40" i="9" s="1"/>
  <c r="BQ198" i="9" s="1"/>
  <c r="BR40" i="9"/>
  <c r="CB40" i="9" s="1"/>
  <c r="BR198" i="9" s="1"/>
  <c r="BS40" i="9"/>
  <c r="CC40" i="9" s="1"/>
  <c r="BS198" i="9" s="1"/>
  <c r="BK41" i="9"/>
  <c r="BU41" i="9" s="1"/>
  <c r="BL41" i="9"/>
  <c r="BV41" i="9" s="1"/>
  <c r="BM41" i="9"/>
  <c r="BW41" i="9" s="1"/>
  <c r="BN41" i="9"/>
  <c r="BX41" i="9" s="1"/>
  <c r="BO41" i="9"/>
  <c r="BY41" i="9" s="1"/>
  <c r="BP41" i="9"/>
  <c r="BZ41" i="9" s="1"/>
  <c r="BQ41" i="9"/>
  <c r="CA41" i="9" s="1"/>
  <c r="BR41" i="9"/>
  <c r="CB41" i="9" s="1"/>
  <c r="BS41" i="9"/>
  <c r="CC41" i="9" s="1"/>
  <c r="BK42" i="9"/>
  <c r="BU42" i="9" s="1"/>
  <c r="BL42" i="9"/>
  <c r="BV42" i="9" s="1"/>
  <c r="BM42" i="9"/>
  <c r="BW42" i="9" s="1"/>
  <c r="BN42" i="9"/>
  <c r="BX42" i="9" s="1"/>
  <c r="BO42" i="9"/>
  <c r="BY42" i="9" s="1"/>
  <c r="BP42" i="9"/>
  <c r="BZ42" i="9" s="1"/>
  <c r="BQ42" i="9"/>
  <c r="CA42" i="9" s="1"/>
  <c r="BR42" i="9"/>
  <c r="CB42" i="9" s="1"/>
  <c r="BS42" i="9"/>
  <c r="CC42" i="9" s="1"/>
  <c r="BK43" i="9"/>
  <c r="BU43" i="9" s="1"/>
  <c r="BL43" i="9"/>
  <c r="BV43" i="9" s="1"/>
  <c r="BM43" i="9"/>
  <c r="BW43" i="9" s="1"/>
  <c r="BN43" i="9"/>
  <c r="BX43" i="9" s="1"/>
  <c r="BO43" i="9"/>
  <c r="BY43" i="9" s="1"/>
  <c r="BP43" i="9"/>
  <c r="BZ43" i="9" s="1"/>
  <c r="BQ43" i="9"/>
  <c r="CA43" i="9" s="1"/>
  <c r="BR43" i="9"/>
  <c r="CB43" i="9" s="1"/>
  <c r="BS43" i="9"/>
  <c r="CC43" i="9" s="1"/>
  <c r="BK44" i="9"/>
  <c r="BU44" i="9" s="1"/>
  <c r="BL44" i="9"/>
  <c r="BV44" i="9" s="1"/>
  <c r="BM44" i="9"/>
  <c r="BW44" i="9" s="1"/>
  <c r="BN44" i="9"/>
  <c r="BX44" i="9" s="1"/>
  <c r="BO44" i="9"/>
  <c r="BY44" i="9" s="1"/>
  <c r="BP44" i="9"/>
  <c r="BZ44" i="9" s="1"/>
  <c r="BQ44" i="9"/>
  <c r="CA44" i="9" s="1"/>
  <c r="BR44" i="9"/>
  <c r="CB44" i="9" s="1"/>
  <c r="BS44" i="9"/>
  <c r="CC44" i="9" s="1"/>
  <c r="BK45" i="9"/>
  <c r="BU45" i="9" s="1"/>
  <c r="BL45" i="9"/>
  <c r="BV45" i="9" s="1"/>
  <c r="BM45" i="9"/>
  <c r="BW45" i="9" s="1"/>
  <c r="BN45" i="9"/>
  <c r="BX45" i="9" s="1"/>
  <c r="BO45" i="9"/>
  <c r="BY45" i="9" s="1"/>
  <c r="BP45" i="9"/>
  <c r="BZ45" i="9" s="1"/>
  <c r="BQ45" i="9"/>
  <c r="CA45" i="9" s="1"/>
  <c r="BR45" i="9"/>
  <c r="CB45" i="9" s="1"/>
  <c r="BS45" i="9"/>
  <c r="CC45" i="9" s="1"/>
  <c r="BK46" i="9"/>
  <c r="BU46" i="9" s="1"/>
  <c r="BL46" i="9"/>
  <c r="BV46" i="9" s="1"/>
  <c r="BM46" i="9"/>
  <c r="BW46" i="9" s="1"/>
  <c r="BN46" i="9"/>
  <c r="BX46" i="9" s="1"/>
  <c r="BO46" i="9"/>
  <c r="BY46" i="9" s="1"/>
  <c r="BP46" i="9"/>
  <c r="BZ46" i="9" s="1"/>
  <c r="BQ46" i="9"/>
  <c r="CA46" i="9" s="1"/>
  <c r="BR46" i="9"/>
  <c r="CB46" i="9" s="1"/>
  <c r="BS46" i="9"/>
  <c r="CC46" i="9" s="1"/>
  <c r="BK47" i="9"/>
  <c r="BU47" i="9" s="1"/>
  <c r="BL47" i="9"/>
  <c r="BV47" i="9" s="1"/>
  <c r="BM47" i="9"/>
  <c r="BW47" i="9" s="1"/>
  <c r="BN47" i="9"/>
  <c r="BX47" i="9" s="1"/>
  <c r="BO47" i="9"/>
  <c r="BY47" i="9" s="1"/>
  <c r="BP47" i="9"/>
  <c r="BZ47" i="9" s="1"/>
  <c r="BQ47" i="9"/>
  <c r="CA47" i="9" s="1"/>
  <c r="BR47" i="9"/>
  <c r="CB47" i="9" s="1"/>
  <c r="BS47" i="9"/>
  <c r="CC47" i="9" s="1"/>
  <c r="BK48" i="9"/>
  <c r="BU48" i="9" s="1"/>
  <c r="BL48" i="9"/>
  <c r="BV48" i="9" s="1"/>
  <c r="BM48" i="9"/>
  <c r="BW48" i="9" s="1"/>
  <c r="BN48" i="9"/>
  <c r="BO48" i="9"/>
  <c r="BP48" i="9"/>
  <c r="BZ48" i="9" s="1"/>
  <c r="BQ48" i="9"/>
  <c r="BR48" i="9"/>
  <c r="CB48" i="9" s="1"/>
  <c r="BS48" i="9"/>
  <c r="CC48" i="9" s="1"/>
  <c r="BK49" i="9"/>
  <c r="BU49" i="9" s="1"/>
  <c r="BK199" i="9" s="1"/>
  <c r="BL49" i="9"/>
  <c r="BV49" i="9" s="1"/>
  <c r="BL199" i="9" s="1"/>
  <c r="BM49" i="9"/>
  <c r="BW49" i="9" s="1"/>
  <c r="BM199" i="9" s="1"/>
  <c r="BN49" i="9"/>
  <c r="BX49" i="9" s="1"/>
  <c r="BN199" i="9" s="1"/>
  <c r="BO49" i="9"/>
  <c r="BY49" i="9" s="1"/>
  <c r="BO199" i="9" s="1"/>
  <c r="BP49" i="9"/>
  <c r="BZ49" i="9" s="1"/>
  <c r="BP199" i="9" s="1"/>
  <c r="BQ49" i="9"/>
  <c r="CA49" i="9" s="1"/>
  <c r="BQ199" i="9" s="1"/>
  <c r="BR49" i="9"/>
  <c r="CB49" i="9" s="1"/>
  <c r="BR199" i="9" s="1"/>
  <c r="BS49" i="9"/>
  <c r="CC49" i="9" s="1"/>
  <c r="BS199" i="9" s="1"/>
  <c r="BK50" i="9"/>
  <c r="BU50" i="9" s="1"/>
  <c r="BL50" i="9"/>
  <c r="BV50" i="9" s="1"/>
  <c r="BM50" i="9"/>
  <c r="BW50" i="9" s="1"/>
  <c r="BN50" i="9"/>
  <c r="BX50" i="9" s="1"/>
  <c r="BO50" i="9"/>
  <c r="BY50" i="9" s="1"/>
  <c r="BP50" i="9"/>
  <c r="BZ50" i="9" s="1"/>
  <c r="BQ50" i="9"/>
  <c r="CA50" i="9" s="1"/>
  <c r="BR50" i="9"/>
  <c r="CB50" i="9" s="1"/>
  <c r="BS50" i="9"/>
  <c r="CC50" i="9" s="1"/>
  <c r="BK51" i="9"/>
  <c r="BU51" i="9" s="1"/>
  <c r="BK201" i="9" s="1"/>
  <c r="BL51" i="9"/>
  <c r="BV51" i="9" s="1"/>
  <c r="BL201" i="9" s="1"/>
  <c r="BM51" i="9"/>
  <c r="BW51" i="9" s="1"/>
  <c r="BM201" i="9" s="1"/>
  <c r="BN51" i="9"/>
  <c r="BX51" i="9" s="1"/>
  <c r="BN201" i="9" s="1"/>
  <c r="BO51" i="9"/>
  <c r="BY51" i="9" s="1"/>
  <c r="BO201" i="9" s="1"/>
  <c r="BP51" i="9"/>
  <c r="BZ51" i="9" s="1"/>
  <c r="BP201" i="9" s="1"/>
  <c r="BQ51" i="9"/>
  <c r="CA51" i="9" s="1"/>
  <c r="BQ201" i="9" s="1"/>
  <c r="BR51" i="9"/>
  <c r="CB51" i="9" s="1"/>
  <c r="BR201" i="9" s="1"/>
  <c r="BS51" i="9"/>
  <c r="CC51" i="9" s="1"/>
  <c r="BS201" i="9" s="1"/>
  <c r="BK52" i="9"/>
  <c r="BU52" i="9" s="1"/>
  <c r="BL52" i="9"/>
  <c r="BV52" i="9" s="1"/>
  <c r="BM52" i="9"/>
  <c r="BW52" i="9" s="1"/>
  <c r="BN52" i="9"/>
  <c r="BX52" i="9" s="1"/>
  <c r="BO52" i="9"/>
  <c r="BY52" i="9" s="1"/>
  <c r="BP52" i="9"/>
  <c r="BZ52" i="9" s="1"/>
  <c r="BQ52" i="9"/>
  <c r="CA52" i="9" s="1"/>
  <c r="BR52" i="9"/>
  <c r="CB52" i="9" s="1"/>
  <c r="BS52" i="9"/>
  <c r="CC52" i="9" s="1"/>
  <c r="BK53" i="9"/>
  <c r="BU53" i="9" s="1"/>
  <c r="BK202" i="9" s="1"/>
  <c r="BL53" i="9"/>
  <c r="BV53" i="9" s="1"/>
  <c r="BL202" i="9" s="1"/>
  <c r="BM53" i="9"/>
  <c r="BW53" i="9" s="1"/>
  <c r="BM202" i="9" s="1"/>
  <c r="BN53" i="9"/>
  <c r="BX53" i="9" s="1"/>
  <c r="BN202" i="9" s="1"/>
  <c r="BO53" i="9"/>
  <c r="BY53" i="9" s="1"/>
  <c r="BO202" i="9" s="1"/>
  <c r="BP53" i="9"/>
  <c r="BZ53" i="9" s="1"/>
  <c r="BP202" i="9" s="1"/>
  <c r="BQ53" i="9"/>
  <c r="CA53" i="9" s="1"/>
  <c r="BQ202" i="9" s="1"/>
  <c r="BR53" i="9"/>
  <c r="CB53" i="9" s="1"/>
  <c r="BR202" i="9" s="1"/>
  <c r="BS53" i="9"/>
  <c r="CC53" i="9" s="1"/>
  <c r="BS202" i="9" s="1"/>
  <c r="BK54" i="9"/>
  <c r="BU54" i="9" s="1"/>
  <c r="BL54" i="9"/>
  <c r="BV54" i="9" s="1"/>
  <c r="BM54" i="9"/>
  <c r="BW54" i="9" s="1"/>
  <c r="BN54" i="9"/>
  <c r="BX54" i="9" s="1"/>
  <c r="BO54" i="9"/>
  <c r="BY54" i="9" s="1"/>
  <c r="BP54" i="9"/>
  <c r="BZ54" i="9" s="1"/>
  <c r="BQ54" i="9"/>
  <c r="CA54" i="9" s="1"/>
  <c r="BR54" i="9"/>
  <c r="CB54" i="9" s="1"/>
  <c r="BS54" i="9"/>
  <c r="CC54" i="9" s="1"/>
  <c r="BK55" i="9"/>
  <c r="BU55" i="9" s="1"/>
  <c r="BL55" i="9"/>
  <c r="BV55" i="9" s="1"/>
  <c r="BM55" i="9"/>
  <c r="BW55" i="9" s="1"/>
  <c r="BN55" i="9"/>
  <c r="BX55" i="9" s="1"/>
  <c r="BO55" i="9"/>
  <c r="BY55" i="9" s="1"/>
  <c r="BP55" i="9"/>
  <c r="BZ55" i="9" s="1"/>
  <c r="BQ55" i="9"/>
  <c r="CA55" i="9" s="1"/>
  <c r="BR55" i="9"/>
  <c r="CB55" i="9" s="1"/>
  <c r="BS55" i="9"/>
  <c r="CC55" i="9" s="1"/>
  <c r="BK56" i="9"/>
  <c r="BU56" i="9" s="1"/>
  <c r="BL56" i="9"/>
  <c r="BV56" i="9" s="1"/>
  <c r="BM56" i="9"/>
  <c r="BW56" i="9" s="1"/>
  <c r="BN56" i="9"/>
  <c r="BX56" i="9" s="1"/>
  <c r="BO56" i="9"/>
  <c r="BY56" i="9" s="1"/>
  <c r="BP56" i="9"/>
  <c r="BZ56" i="9" s="1"/>
  <c r="BQ56" i="9"/>
  <c r="CA56" i="9" s="1"/>
  <c r="BR56" i="9"/>
  <c r="CB56" i="9" s="1"/>
  <c r="BS56" i="9"/>
  <c r="CC56" i="9" s="1"/>
  <c r="BK57" i="9"/>
  <c r="BU57" i="9" s="1"/>
  <c r="BL57" i="9"/>
  <c r="BV57" i="9" s="1"/>
  <c r="BM57" i="9"/>
  <c r="BW57" i="9" s="1"/>
  <c r="BN57" i="9"/>
  <c r="BX57" i="9" s="1"/>
  <c r="BO57" i="9"/>
  <c r="BY57" i="9" s="1"/>
  <c r="BP57" i="9"/>
  <c r="BZ57" i="9" s="1"/>
  <c r="BQ57" i="9"/>
  <c r="CA57" i="9" s="1"/>
  <c r="BR57" i="9"/>
  <c r="CB57" i="9" s="1"/>
  <c r="BS57" i="9"/>
  <c r="CC57" i="9" s="1"/>
  <c r="BK58" i="9"/>
  <c r="BU58" i="9" s="1"/>
  <c r="BL58" i="9"/>
  <c r="BV58" i="9" s="1"/>
  <c r="BM58" i="9"/>
  <c r="BW58" i="9" s="1"/>
  <c r="BN58" i="9"/>
  <c r="BX58" i="9" s="1"/>
  <c r="BO58" i="9"/>
  <c r="BY58" i="9" s="1"/>
  <c r="BP58" i="9"/>
  <c r="BZ58" i="9" s="1"/>
  <c r="BQ58" i="9"/>
  <c r="CA58" i="9" s="1"/>
  <c r="BR58" i="9"/>
  <c r="CB58" i="9" s="1"/>
  <c r="BS58" i="9"/>
  <c r="CC58" i="9" s="1"/>
  <c r="BK59" i="9"/>
  <c r="BU59" i="9" s="1"/>
  <c r="BL59" i="9"/>
  <c r="BV59" i="9" s="1"/>
  <c r="BM59" i="9"/>
  <c r="BW59" i="9" s="1"/>
  <c r="BN59" i="9"/>
  <c r="BX59" i="9" s="1"/>
  <c r="BO59" i="9"/>
  <c r="BY59" i="9" s="1"/>
  <c r="BP59" i="9"/>
  <c r="BZ59" i="9" s="1"/>
  <c r="BQ59" i="9"/>
  <c r="CA59" i="9" s="1"/>
  <c r="BR59" i="9"/>
  <c r="CB59" i="9" s="1"/>
  <c r="BS59" i="9"/>
  <c r="CC59" i="9" s="1"/>
  <c r="BK60" i="9"/>
  <c r="BU60" i="9" s="1"/>
  <c r="BL60" i="9"/>
  <c r="BV60" i="9" s="1"/>
  <c r="BM60" i="9"/>
  <c r="BW60" i="9" s="1"/>
  <c r="BN60" i="9"/>
  <c r="BX60" i="9" s="1"/>
  <c r="BO60" i="9"/>
  <c r="BY60" i="9" s="1"/>
  <c r="BP60" i="9"/>
  <c r="BZ60" i="9" s="1"/>
  <c r="BQ60" i="9"/>
  <c r="CA60" i="9" s="1"/>
  <c r="BR60" i="9"/>
  <c r="CB60" i="9" s="1"/>
  <c r="BS60" i="9"/>
  <c r="CC60" i="9" s="1"/>
  <c r="BK61" i="9"/>
  <c r="BU61" i="9" s="1"/>
  <c r="BL61" i="9"/>
  <c r="BV61" i="9" s="1"/>
  <c r="BM61" i="9"/>
  <c r="BW61" i="9" s="1"/>
  <c r="BN61" i="9"/>
  <c r="BX61" i="9" s="1"/>
  <c r="BO61" i="9"/>
  <c r="BY61" i="9" s="1"/>
  <c r="BP61" i="9"/>
  <c r="BZ61" i="9" s="1"/>
  <c r="BQ61" i="9"/>
  <c r="CA61" i="9" s="1"/>
  <c r="BR61" i="9"/>
  <c r="CB61" i="9" s="1"/>
  <c r="BS61" i="9"/>
  <c r="CC61" i="9" s="1"/>
  <c r="BK62" i="9"/>
  <c r="BU62" i="9" s="1"/>
  <c r="BL62" i="9"/>
  <c r="BV62" i="9" s="1"/>
  <c r="BM62" i="9"/>
  <c r="BW62" i="9" s="1"/>
  <c r="BN62" i="9"/>
  <c r="BX62" i="9" s="1"/>
  <c r="BO62" i="9"/>
  <c r="BY62" i="9" s="1"/>
  <c r="BP62" i="9"/>
  <c r="BZ62" i="9" s="1"/>
  <c r="BQ62" i="9"/>
  <c r="CA62" i="9" s="1"/>
  <c r="BR62" i="9"/>
  <c r="CB62" i="9" s="1"/>
  <c r="BS62" i="9"/>
  <c r="CC62" i="9" s="1"/>
  <c r="BK63" i="9"/>
  <c r="BU63" i="9" s="1"/>
  <c r="BK214" i="9" s="1"/>
  <c r="BL63" i="9"/>
  <c r="BV63" i="9" s="1"/>
  <c r="BL214" i="9" s="1"/>
  <c r="BM63" i="9"/>
  <c r="BW63" i="9" s="1"/>
  <c r="BM214" i="9" s="1"/>
  <c r="BN63" i="9"/>
  <c r="BX63" i="9" s="1"/>
  <c r="BN214" i="9" s="1"/>
  <c r="BO63" i="9"/>
  <c r="BY63" i="9" s="1"/>
  <c r="BO214" i="9" s="1"/>
  <c r="BP63" i="9"/>
  <c r="BZ63" i="9" s="1"/>
  <c r="BP214" i="9" s="1"/>
  <c r="BQ63" i="9"/>
  <c r="CA63" i="9" s="1"/>
  <c r="BQ214" i="9" s="1"/>
  <c r="BR63" i="9"/>
  <c r="CB63" i="9" s="1"/>
  <c r="BR214" i="9" s="1"/>
  <c r="BS63" i="9"/>
  <c r="CC63" i="9" s="1"/>
  <c r="BS214" i="9" s="1"/>
  <c r="BK64" i="9"/>
  <c r="BU64" i="9" s="1"/>
  <c r="BL64" i="9"/>
  <c r="BV64" i="9" s="1"/>
  <c r="BM64" i="9"/>
  <c r="BW64" i="9" s="1"/>
  <c r="BN64" i="9"/>
  <c r="BX64" i="9" s="1"/>
  <c r="BO64" i="9"/>
  <c r="BY64" i="9" s="1"/>
  <c r="BP64" i="9"/>
  <c r="BZ64" i="9" s="1"/>
  <c r="BQ64" i="9"/>
  <c r="CA64" i="9" s="1"/>
  <c r="BR64" i="9"/>
  <c r="CB64" i="9" s="1"/>
  <c r="BS64" i="9"/>
  <c r="CC64" i="9" s="1"/>
  <c r="BK65" i="9"/>
  <c r="BU65" i="9" s="1"/>
  <c r="BL65" i="9"/>
  <c r="BV65" i="9" s="1"/>
  <c r="BM65" i="9"/>
  <c r="BW65" i="9" s="1"/>
  <c r="BN65" i="9"/>
  <c r="BX65" i="9" s="1"/>
  <c r="BO65" i="9"/>
  <c r="BY65" i="9" s="1"/>
  <c r="BP65" i="9"/>
  <c r="BZ65" i="9" s="1"/>
  <c r="BQ65" i="9"/>
  <c r="CA65" i="9" s="1"/>
  <c r="BR65" i="9"/>
  <c r="CB65" i="9" s="1"/>
  <c r="BS65" i="9"/>
  <c r="CC65" i="9" s="1"/>
  <c r="BK66" i="9"/>
  <c r="BU66" i="9" s="1"/>
  <c r="BL66" i="9"/>
  <c r="BV66" i="9" s="1"/>
  <c r="BM66" i="9"/>
  <c r="BW66" i="9" s="1"/>
  <c r="BN66" i="9"/>
  <c r="BX66" i="9" s="1"/>
  <c r="BO66" i="9"/>
  <c r="BY66" i="9" s="1"/>
  <c r="BP66" i="9"/>
  <c r="BZ66" i="9" s="1"/>
  <c r="BQ66" i="9"/>
  <c r="CA66" i="9" s="1"/>
  <c r="BR66" i="9"/>
  <c r="CB66" i="9" s="1"/>
  <c r="BS66" i="9"/>
  <c r="CC66" i="9" s="1"/>
  <c r="BK67" i="9"/>
  <c r="BU67" i="9" s="1"/>
  <c r="BL67" i="9"/>
  <c r="BV67" i="9" s="1"/>
  <c r="BM67" i="9"/>
  <c r="BW67" i="9" s="1"/>
  <c r="BN67" i="9"/>
  <c r="BX67" i="9" s="1"/>
  <c r="BO67" i="9"/>
  <c r="BY67" i="9" s="1"/>
  <c r="BP67" i="9"/>
  <c r="BZ67" i="9" s="1"/>
  <c r="BQ67" i="9"/>
  <c r="CA67" i="9" s="1"/>
  <c r="BR67" i="9"/>
  <c r="CB67" i="9" s="1"/>
  <c r="BS67" i="9"/>
  <c r="CC67" i="9" s="1"/>
  <c r="BK68" i="9"/>
  <c r="BU68" i="9" s="1"/>
  <c r="BL68" i="9"/>
  <c r="BV68" i="9" s="1"/>
  <c r="BM68" i="9"/>
  <c r="BW68" i="9" s="1"/>
  <c r="BN68" i="9"/>
  <c r="BX68" i="9" s="1"/>
  <c r="BO68" i="9"/>
  <c r="BY68" i="9" s="1"/>
  <c r="BP68" i="9"/>
  <c r="BZ68" i="9" s="1"/>
  <c r="BQ68" i="9"/>
  <c r="CA68" i="9" s="1"/>
  <c r="BR68" i="9"/>
  <c r="CB68" i="9" s="1"/>
  <c r="BS68" i="9"/>
  <c r="CC68" i="9" s="1"/>
  <c r="BK69" i="9"/>
  <c r="BU69" i="9" s="1"/>
  <c r="BL69" i="9"/>
  <c r="BV69" i="9" s="1"/>
  <c r="BM69" i="9"/>
  <c r="BW69" i="9" s="1"/>
  <c r="BN69" i="9"/>
  <c r="BX69" i="9" s="1"/>
  <c r="BO69" i="9"/>
  <c r="BY69" i="9" s="1"/>
  <c r="BP69" i="9"/>
  <c r="BZ69" i="9" s="1"/>
  <c r="BQ69" i="9"/>
  <c r="CA69" i="9" s="1"/>
  <c r="BR69" i="9"/>
  <c r="CB69" i="9" s="1"/>
  <c r="BS69" i="9"/>
  <c r="CC69" i="9" s="1"/>
  <c r="BK70" i="9"/>
  <c r="BL70" i="9"/>
  <c r="BM70" i="9"/>
  <c r="BN70" i="9"/>
  <c r="BO70" i="9"/>
  <c r="BP70" i="9"/>
  <c r="BQ70" i="9"/>
  <c r="BR70" i="9"/>
  <c r="BS70" i="9"/>
  <c r="BK71" i="9"/>
  <c r="BU71" i="9" s="1"/>
  <c r="BK217" i="9" s="1"/>
  <c r="BL71" i="9"/>
  <c r="BV71" i="9" s="1"/>
  <c r="BL217" i="9" s="1"/>
  <c r="BM71" i="9"/>
  <c r="BW71" i="9" s="1"/>
  <c r="BM217" i="9" s="1"/>
  <c r="BN71" i="9"/>
  <c r="BX71" i="9" s="1"/>
  <c r="BN217" i="9" s="1"/>
  <c r="BO71" i="9"/>
  <c r="BY71" i="9" s="1"/>
  <c r="BO217" i="9" s="1"/>
  <c r="BP71" i="9"/>
  <c r="BZ71" i="9" s="1"/>
  <c r="BP217" i="9" s="1"/>
  <c r="BQ71" i="9"/>
  <c r="CA71" i="9" s="1"/>
  <c r="BQ217" i="9" s="1"/>
  <c r="BR71" i="9"/>
  <c r="CB71" i="9" s="1"/>
  <c r="BR217" i="9" s="1"/>
  <c r="BS71" i="9"/>
  <c r="CC71" i="9" s="1"/>
  <c r="BS217" i="9" s="1"/>
  <c r="BK72" i="9"/>
  <c r="BU72" i="9" s="1"/>
  <c r="BL72" i="9"/>
  <c r="BV72" i="9" s="1"/>
  <c r="BM72" i="9"/>
  <c r="BW72" i="9" s="1"/>
  <c r="BN72" i="9"/>
  <c r="BX72" i="9" s="1"/>
  <c r="BO72" i="9"/>
  <c r="BY72" i="9" s="1"/>
  <c r="BP72" i="9"/>
  <c r="BZ72" i="9" s="1"/>
  <c r="BQ72" i="9"/>
  <c r="CA72" i="9" s="1"/>
  <c r="BR72" i="9"/>
  <c r="CB72" i="9" s="1"/>
  <c r="BS72" i="9"/>
  <c r="CC72" i="9" s="1"/>
  <c r="BK73" i="9"/>
  <c r="BU73" i="9" s="1"/>
  <c r="BL73" i="9"/>
  <c r="BV73" i="9" s="1"/>
  <c r="BM73" i="9"/>
  <c r="BW73" i="9" s="1"/>
  <c r="BN73" i="9"/>
  <c r="BX73" i="9" s="1"/>
  <c r="BO73" i="9"/>
  <c r="BY73" i="9" s="1"/>
  <c r="BP73" i="9"/>
  <c r="BZ73" i="9" s="1"/>
  <c r="BQ73" i="9"/>
  <c r="CA73" i="9" s="1"/>
  <c r="BR73" i="9"/>
  <c r="CB73" i="9" s="1"/>
  <c r="BS73" i="9"/>
  <c r="CC73" i="9" s="1"/>
  <c r="BK74" i="9"/>
  <c r="BU74" i="9" s="1"/>
  <c r="BL74" i="9"/>
  <c r="BV74" i="9" s="1"/>
  <c r="BM74" i="9"/>
  <c r="BW74" i="9" s="1"/>
  <c r="BN74" i="9"/>
  <c r="BX74" i="9" s="1"/>
  <c r="BO74" i="9"/>
  <c r="BY74" i="9" s="1"/>
  <c r="BP74" i="9"/>
  <c r="BZ74" i="9" s="1"/>
  <c r="BQ74" i="9"/>
  <c r="CA74" i="9" s="1"/>
  <c r="BR74" i="9"/>
  <c r="CB74" i="9" s="1"/>
  <c r="BS74" i="9"/>
  <c r="CC74" i="9" s="1"/>
  <c r="BK75" i="9"/>
  <c r="BU75" i="9" s="1"/>
  <c r="BL75" i="9"/>
  <c r="BV75" i="9" s="1"/>
  <c r="BM75" i="9"/>
  <c r="BW75" i="9" s="1"/>
  <c r="BN75" i="9"/>
  <c r="BX75" i="9" s="1"/>
  <c r="BO75" i="9"/>
  <c r="BY75" i="9" s="1"/>
  <c r="BP75" i="9"/>
  <c r="BZ75" i="9" s="1"/>
  <c r="BQ75" i="9"/>
  <c r="CA75" i="9" s="1"/>
  <c r="BR75" i="9"/>
  <c r="CB75" i="9" s="1"/>
  <c r="BS75" i="9"/>
  <c r="CC75" i="9" s="1"/>
  <c r="BK76" i="9"/>
  <c r="BU76" i="9" s="1"/>
  <c r="BL76" i="9"/>
  <c r="BV76" i="9" s="1"/>
  <c r="BM76" i="9"/>
  <c r="BW76" i="9" s="1"/>
  <c r="BN76" i="9"/>
  <c r="BX76" i="9" s="1"/>
  <c r="BO76" i="9"/>
  <c r="BY76" i="9" s="1"/>
  <c r="BP76" i="9"/>
  <c r="BZ76" i="9" s="1"/>
  <c r="BQ76" i="9"/>
  <c r="CA76" i="9" s="1"/>
  <c r="BR76" i="9"/>
  <c r="CB76" i="9" s="1"/>
  <c r="BS76" i="9"/>
  <c r="CC76" i="9" s="1"/>
  <c r="BK77" i="9"/>
  <c r="BU77" i="9" s="1"/>
  <c r="BL77" i="9"/>
  <c r="BV77" i="9" s="1"/>
  <c r="BM77" i="9"/>
  <c r="BW77" i="9" s="1"/>
  <c r="BN77" i="9"/>
  <c r="BX77" i="9" s="1"/>
  <c r="BO77" i="9"/>
  <c r="BY77" i="9" s="1"/>
  <c r="BP77" i="9"/>
  <c r="BZ77" i="9" s="1"/>
  <c r="BQ77" i="9"/>
  <c r="CA77" i="9" s="1"/>
  <c r="BR77" i="9"/>
  <c r="CB77" i="9" s="1"/>
  <c r="BS77" i="9"/>
  <c r="CC77" i="9" s="1"/>
  <c r="BK78" i="9"/>
  <c r="BU78" i="9" s="1"/>
  <c r="BL78" i="9"/>
  <c r="BV78" i="9" s="1"/>
  <c r="BM78" i="9"/>
  <c r="BW78" i="9" s="1"/>
  <c r="BN78" i="9"/>
  <c r="BX78" i="9" s="1"/>
  <c r="BO78" i="9"/>
  <c r="BY78" i="9" s="1"/>
  <c r="BP78" i="9"/>
  <c r="BZ78" i="9" s="1"/>
  <c r="BQ78" i="9"/>
  <c r="CA78" i="9" s="1"/>
  <c r="BR78" i="9"/>
  <c r="CB78" i="9" s="1"/>
  <c r="BS78" i="9"/>
  <c r="CC78" i="9" s="1"/>
  <c r="BK79" i="9"/>
  <c r="BU79" i="9" s="1"/>
  <c r="BL79" i="9"/>
  <c r="BV79" i="9" s="1"/>
  <c r="BM79" i="9"/>
  <c r="BW79" i="9" s="1"/>
  <c r="BN79" i="9"/>
  <c r="BX79" i="9" s="1"/>
  <c r="BO79" i="9"/>
  <c r="BY79" i="9" s="1"/>
  <c r="BP79" i="9"/>
  <c r="BZ79" i="9" s="1"/>
  <c r="BQ79" i="9"/>
  <c r="CA79" i="9" s="1"/>
  <c r="BR79" i="9"/>
  <c r="CB79" i="9" s="1"/>
  <c r="BS79" i="9"/>
  <c r="CC79" i="9" s="1"/>
  <c r="BK80" i="9"/>
  <c r="BL80" i="9"/>
  <c r="BM80" i="9"/>
  <c r="BN80" i="9"/>
  <c r="BO80" i="9"/>
  <c r="BP80" i="9"/>
  <c r="BQ80" i="9"/>
  <c r="BR80" i="9"/>
  <c r="BS80" i="9"/>
  <c r="BK81" i="9"/>
  <c r="BU81" i="9" s="1"/>
  <c r="BK221" i="9" s="1"/>
  <c r="BL81" i="9"/>
  <c r="BV81" i="9" s="1"/>
  <c r="BL221" i="9" s="1"/>
  <c r="BM81" i="9"/>
  <c r="BW81" i="9" s="1"/>
  <c r="BM221" i="9" s="1"/>
  <c r="BN81" i="9"/>
  <c r="BX81" i="9" s="1"/>
  <c r="BN221" i="9" s="1"/>
  <c r="BO81" i="9"/>
  <c r="BY81" i="9" s="1"/>
  <c r="BO221" i="9" s="1"/>
  <c r="BP81" i="9"/>
  <c r="BZ81" i="9" s="1"/>
  <c r="BP221" i="9" s="1"/>
  <c r="BQ81" i="9"/>
  <c r="CA81" i="9" s="1"/>
  <c r="BQ221" i="9" s="1"/>
  <c r="BR81" i="9"/>
  <c r="CB81" i="9" s="1"/>
  <c r="BR221" i="9" s="1"/>
  <c r="BS81" i="9"/>
  <c r="CC81" i="9" s="1"/>
  <c r="BS221" i="9" s="1"/>
  <c r="BK82" i="9"/>
  <c r="BU82" i="9" s="1"/>
  <c r="BL82" i="9"/>
  <c r="BV82" i="9" s="1"/>
  <c r="BM82" i="9"/>
  <c r="BW82" i="9" s="1"/>
  <c r="BN82" i="9"/>
  <c r="BX82" i="9" s="1"/>
  <c r="BO82" i="9"/>
  <c r="BY82" i="9" s="1"/>
  <c r="BP82" i="9"/>
  <c r="BZ82" i="9" s="1"/>
  <c r="BQ82" i="9"/>
  <c r="CA82" i="9" s="1"/>
  <c r="BR82" i="9"/>
  <c r="CB82" i="9" s="1"/>
  <c r="BS82" i="9"/>
  <c r="CC82" i="9" s="1"/>
  <c r="BK83" i="9"/>
  <c r="BU83" i="9" s="1"/>
  <c r="BL83" i="9"/>
  <c r="BV83" i="9" s="1"/>
  <c r="BM83" i="9"/>
  <c r="BW83" i="9" s="1"/>
  <c r="BN83" i="9"/>
  <c r="BX83" i="9" s="1"/>
  <c r="BO83" i="9"/>
  <c r="BY83" i="9" s="1"/>
  <c r="BP83" i="9"/>
  <c r="BZ83" i="9" s="1"/>
  <c r="BQ83" i="9"/>
  <c r="CA83" i="9" s="1"/>
  <c r="BR83" i="9"/>
  <c r="CB83" i="9" s="1"/>
  <c r="BS83" i="9"/>
  <c r="CC83" i="9" s="1"/>
  <c r="BK84" i="9"/>
  <c r="BU84" i="9" s="1"/>
  <c r="BK224" i="9" s="1"/>
  <c r="BL84" i="9"/>
  <c r="BV84" i="9" s="1"/>
  <c r="BL224" i="9" s="1"/>
  <c r="BM84" i="9"/>
  <c r="BW84" i="9" s="1"/>
  <c r="BM224" i="9" s="1"/>
  <c r="BN84" i="9"/>
  <c r="BX84" i="9" s="1"/>
  <c r="BN224" i="9" s="1"/>
  <c r="BO84" i="9"/>
  <c r="BY84" i="9" s="1"/>
  <c r="BO224" i="9" s="1"/>
  <c r="BP84" i="9"/>
  <c r="BZ84" i="9" s="1"/>
  <c r="BP224" i="9" s="1"/>
  <c r="BQ84" i="9"/>
  <c r="CA84" i="9" s="1"/>
  <c r="BQ224" i="9" s="1"/>
  <c r="BR84" i="9"/>
  <c r="CB84" i="9" s="1"/>
  <c r="BR224" i="9" s="1"/>
  <c r="BS84" i="9"/>
  <c r="CC84" i="9" s="1"/>
  <c r="BS224" i="9" s="1"/>
  <c r="BK85" i="9"/>
  <c r="BU85" i="9" s="1"/>
  <c r="BL85" i="9"/>
  <c r="BV85" i="9" s="1"/>
  <c r="BM85" i="9"/>
  <c r="BW85" i="9" s="1"/>
  <c r="BN85" i="9"/>
  <c r="BX85" i="9" s="1"/>
  <c r="BO85" i="9"/>
  <c r="BY85" i="9" s="1"/>
  <c r="BP85" i="9"/>
  <c r="BZ85" i="9" s="1"/>
  <c r="BQ85" i="9"/>
  <c r="CA85" i="9" s="1"/>
  <c r="BR85" i="9"/>
  <c r="CB85" i="9" s="1"/>
  <c r="BS85" i="9"/>
  <c r="CC85" i="9" s="1"/>
  <c r="BK86" i="9"/>
  <c r="BU86" i="9" s="1"/>
  <c r="BL86" i="9"/>
  <c r="BV86" i="9" s="1"/>
  <c r="BM86" i="9"/>
  <c r="BW86" i="9" s="1"/>
  <c r="BN86" i="9"/>
  <c r="BX86" i="9" s="1"/>
  <c r="BO86" i="9"/>
  <c r="BY86" i="9" s="1"/>
  <c r="BP86" i="9"/>
  <c r="BZ86" i="9" s="1"/>
  <c r="BQ86" i="9"/>
  <c r="CA86" i="9" s="1"/>
  <c r="BR86" i="9"/>
  <c r="CB86" i="9" s="1"/>
  <c r="BS86" i="9"/>
  <c r="CC86" i="9" s="1"/>
  <c r="BK87" i="9"/>
  <c r="BU87" i="9" s="1"/>
  <c r="BL87" i="9"/>
  <c r="BV87" i="9" s="1"/>
  <c r="BM87" i="9"/>
  <c r="BW87" i="9" s="1"/>
  <c r="BN87" i="9"/>
  <c r="BX87" i="9" s="1"/>
  <c r="BO87" i="9"/>
  <c r="BY87" i="9" s="1"/>
  <c r="BP87" i="9"/>
  <c r="BZ87" i="9" s="1"/>
  <c r="BQ87" i="9"/>
  <c r="CA87" i="9" s="1"/>
  <c r="BR87" i="9"/>
  <c r="CB87" i="9" s="1"/>
  <c r="BS87" i="9"/>
  <c r="CC87" i="9" s="1"/>
  <c r="BK88" i="9"/>
  <c r="BU88" i="9" s="1"/>
  <c r="BL88" i="9"/>
  <c r="BV88" i="9" s="1"/>
  <c r="BM88" i="9"/>
  <c r="BW88" i="9" s="1"/>
  <c r="BN88" i="9"/>
  <c r="BX88" i="9" s="1"/>
  <c r="BO88" i="9"/>
  <c r="BY88" i="9" s="1"/>
  <c r="BP88" i="9"/>
  <c r="BZ88" i="9" s="1"/>
  <c r="BQ88" i="9"/>
  <c r="CA88" i="9" s="1"/>
  <c r="BR88" i="9"/>
  <c r="CB88" i="9" s="1"/>
  <c r="BS88" i="9"/>
  <c r="CC88" i="9" s="1"/>
  <c r="BK89" i="9"/>
  <c r="BL89" i="9"/>
  <c r="BM89" i="9"/>
  <c r="BN89" i="9"/>
  <c r="BO89" i="9"/>
  <c r="BP89" i="9"/>
  <c r="BQ89" i="9"/>
  <c r="BR89" i="9"/>
  <c r="BS89" i="9"/>
  <c r="BK90" i="9"/>
  <c r="BU90" i="9" s="1"/>
  <c r="BK225" i="9" s="1"/>
  <c r="BL90" i="9"/>
  <c r="BV90" i="9" s="1"/>
  <c r="BL225" i="9" s="1"/>
  <c r="BM90" i="9"/>
  <c r="BW90" i="9" s="1"/>
  <c r="BM225" i="9" s="1"/>
  <c r="BN90" i="9"/>
  <c r="BX90" i="9" s="1"/>
  <c r="BN225" i="9" s="1"/>
  <c r="BO90" i="9"/>
  <c r="BY90" i="9" s="1"/>
  <c r="BO225" i="9" s="1"/>
  <c r="BP90" i="9"/>
  <c r="BZ90" i="9" s="1"/>
  <c r="BP225" i="9" s="1"/>
  <c r="BQ90" i="9"/>
  <c r="CA90" i="9" s="1"/>
  <c r="BQ225" i="9" s="1"/>
  <c r="BR90" i="9"/>
  <c r="CB90" i="9" s="1"/>
  <c r="BR225" i="9" s="1"/>
  <c r="BS90" i="9"/>
  <c r="CC90" i="9" s="1"/>
  <c r="BS225" i="9" s="1"/>
  <c r="BK91" i="9"/>
  <c r="BU91" i="9" s="1"/>
  <c r="BL91" i="9"/>
  <c r="BV91" i="9" s="1"/>
  <c r="BM91" i="9"/>
  <c r="BW91" i="9" s="1"/>
  <c r="BN91" i="9"/>
  <c r="BX91" i="9" s="1"/>
  <c r="BO91" i="9"/>
  <c r="BY91" i="9" s="1"/>
  <c r="BP91" i="9"/>
  <c r="BZ91" i="9" s="1"/>
  <c r="BQ91" i="9"/>
  <c r="CA91" i="9" s="1"/>
  <c r="BR91" i="9"/>
  <c r="CB91" i="9" s="1"/>
  <c r="BS91" i="9"/>
  <c r="CC91" i="9" s="1"/>
  <c r="BK92" i="9"/>
  <c r="BU92" i="9" s="1"/>
  <c r="BL92" i="9"/>
  <c r="BV92" i="9" s="1"/>
  <c r="BM92" i="9"/>
  <c r="BW92" i="9" s="1"/>
  <c r="BN92" i="9"/>
  <c r="BX92" i="9" s="1"/>
  <c r="BO92" i="9"/>
  <c r="BY92" i="9" s="1"/>
  <c r="BP92" i="9"/>
  <c r="BZ92" i="9" s="1"/>
  <c r="BQ92" i="9"/>
  <c r="CA92" i="9" s="1"/>
  <c r="BR92" i="9"/>
  <c r="CB92" i="9" s="1"/>
  <c r="BS92" i="9"/>
  <c r="CC92" i="9" s="1"/>
  <c r="BK93" i="9"/>
  <c r="BU93" i="9" s="1"/>
  <c r="BL93" i="9"/>
  <c r="BV93" i="9" s="1"/>
  <c r="BM93" i="9"/>
  <c r="BW93" i="9" s="1"/>
  <c r="BN93" i="9"/>
  <c r="BX93" i="9" s="1"/>
  <c r="BO93" i="9"/>
  <c r="BY93" i="9" s="1"/>
  <c r="BP93" i="9"/>
  <c r="BZ93" i="9" s="1"/>
  <c r="BQ93" i="9"/>
  <c r="CA93" i="9" s="1"/>
  <c r="BR93" i="9"/>
  <c r="CB93" i="9" s="1"/>
  <c r="BS93" i="9"/>
  <c r="CC93" i="9" s="1"/>
  <c r="BK94" i="9"/>
  <c r="BU94" i="9" s="1"/>
  <c r="BL94" i="9"/>
  <c r="BM94" i="9"/>
  <c r="BW94" i="9" s="1"/>
  <c r="BN94" i="9"/>
  <c r="BO94" i="9"/>
  <c r="BP94" i="9"/>
  <c r="BQ94" i="9"/>
  <c r="CA94" i="9" s="1"/>
  <c r="BR94" i="9"/>
  <c r="BS94" i="9"/>
  <c r="BK95" i="9"/>
  <c r="BU95" i="9" s="1"/>
  <c r="BK226" i="9" s="1"/>
  <c r="BL95" i="9"/>
  <c r="BV95" i="9" s="1"/>
  <c r="BL226" i="9" s="1"/>
  <c r="BM95" i="9"/>
  <c r="BW95" i="9" s="1"/>
  <c r="BM226" i="9" s="1"/>
  <c r="BN95" i="9"/>
  <c r="BX95" i="9" s="1"/>
  <c r="BN226" i="9" s="1"/>
  <c r="BO95" i="9"/>
  <c r="BY95" i="9" s="1"/>
  <c r="BO226" i="9" s="1"/>
  <c r="BP95" i="9"/>
  <c r="BZ95" i="9" s="1"/>
  <c r="BP226" i="9" s="1"/>
  <c r="BQ95" i="9"/>
  <c r="CA95" i="9" s="1"/>
  <c r="BQ226" i="9" s="1"/>
  <c r="BR95" i="9"/>
  <c r="CB95" i="9" s="1"/>
  <c r="BR226" i="9" s="1"/>
  <c r="BS95" i="9"/>
  <c r="CC95" i="9" s="1"/>
  <c r="BS226" i="9" s="1"/>
  <c r="BK96" i="9"/>
  <c r="BU96" i="9" s="1"/>
  <c r="BL96" i="9"/>
  <c r="BV96" i="9" s="1"/>
  <c r="BM96" i="9"/>
  <c r="BW96" i="9" s="1"/>
  <c r="BN96" i="9"/>
  <c r="BX96" i="9" s="1"/>
  <c r="BO96" i="9"/>
  <c r="BY96" i="9" s="1"/>
  <c r="BP96" i="9"/>
  <c r="BZ96" i="9" s="1"/>
  <c r="BQ96" i="9"/>
  <c r="CA96" i="9" s="1"/>
  <c r="BR96" i="9"/>
  <c r="CB96" i="9" s="1"/>
  <c r="BS96" i="9"/>
  <c r="CC96" i="9" s="1"/>
  <c r="BK97" i="9"/>
  <c r="BU97" i="9" s="1"/>
  <c r="BL97" i="9"/>
  <c r="BV97" i="9" s="1"/>
  <c r="BM97" i="9"/>
  <c r="BW97" i="9" s="1"/>
  <c r="BN97" i="9"/>
  <c r="BX97" i="9" s="1"/>
  <c r="BO97" i="9"/>
  <c r="BY97" i="9" s="1"/>
  <c r="BP97" i="9"/>
  <c r="BZ97" i="9" s="1"/>
  <c r="BQ97" i="9"/>
  <c r="CA97" i="9" s="1"/>
  <c r="BR97" i="9"/>
  <c r="CB97" i="9" s="1"/>
  <c r="BS97" i="9"/>
  <c r="CC97" i="9" s="1"/>
  <c r="BK98" i="9"/>
  <c r="BU98" i="9" s="1"/>
  <c r="BL98" i="9"/>
  <c r="BV98" i="9" s="1"/>
  <c r="BM98" i="9"/>
  <c r="BW98" i="9" s="1"/>
  <c r="BN98" i="9"/>
  <c r="BX98" i="9" s="1"/>
  <c r="BO98" i="9"/>
  <c r="BY98" i="9" s="1"/>
  <c r="BP98" i="9"/>
  <c r="BZ98" i="9" s="1"/>
  <c r="BQ98" i="9"/>
  <c r="CA98" i="9" s="1"/>
  <c r="BR98" i="9"/>
  <c r="CB98" i="9" s="1"/>
  <c r="BS98" i="9"/>
  <c r="CC98" i="9" s="1"/>
  <c r="BK99" i="9"/>
  <c r="BU99" i="9" s="1"/>
  <c r="BL99" i="9"/>
  <c r="BV99" i="9" s="1"/>
  <c r="BM99" i="9"/>
  <c r="BW99" i="9" s="1"/>
  <c r="BN99" i="9"/>
  <c r="BX99" i="9" s="1"/>
  <c r="BO99" i="9"/>
  <c r="BY99" i="9" s="1"/>
  <c r="BP99" i="9"/>
  <c r="BZ99" i="9" s="1"/>
  <c r="BQ99" i="9"/>
  <c r="CA99" i="9" s="1"/>
  <c r="BR99" i="9"/>
  <c r="CB99" i="9" s="1"/>
  <c r="BS99" i="9"/>
  <c r="CC99" i="9" s="1"/>
  <c r="BK100" i="9"/>
  <c r="BU100" i="9" s="1"/>
  <c r="BL100" i="9"/>
  <c r="BV100" i="9" s="1"/>
  <c r="BM100" i="9"/>
  <c r="BW100" i="9" s="1"/>
  <c r="BN100" i="9"/>
  <c r="BX100" i="9" s="1"/>
  <c r="BO100" i="9"/>
  <c r="BY100" i="9" s="1"/>
  <c r="BP100" i="9"/>
  <c r="BZ100" i="9" s="1"/>
  <c r="BQ100" i="9"/>
  <c r="CA100" i="9" s="1"/>
  <c r="BR100" i="9"/>
  <c r="CB100" i="9" s="1"/>
  <c r="BS100" i="9"/>
  <c r="CC100" i="9" s="1"/>
  <c r="BK101" i="9"/>
  <c r="BU101" i="9" s="1"/>
  <c r="BL101" i="9"/>
  <c r="BV101" i="9" s="1"/>
  <c r="BM101" i="9"/>
  <c r="BW101" i="9" s="1"/>
  <c r="BN101" i="9"/>
  <c r="BX101" i="9" s="1"/>
  <c r="BO101" i="9"/>
  <c r="BY101" i="9" s="1"/>
  <c r="BP101" i="9"/>
  <c r="BZ101" i="9" s="1"/>
  <c r="BQ101" i="9"/>
  <c r="CA101" i="9" s="1"/>
  <c r="BR101" i="9"/>
  <c r="CB101" i="9" s="1"/>
  <c r="BS101" i="9"/>
  <c r="CC101" i="9" s="1"/>
  <c r="BK102" i="9"/>
  <c r="BU102" i="9" s="1"/>
  <c r="BL102" i="9"/>
  <c r="BV102" i="9" s="1"/>
  <c r="BM102" i="9"/>
  <c r="BW102" i="9" s="1"/>
  <c r="BN102" i="9"/>
  <c r="BX102" i="9" s="1"/>
  <c r="BO102" i="9"/>
  <c r="BY102" i="9" s="1"/>
  <c r="BP102" i="9"/>
  <c r="BZ102" i="9" s="1"/>
  <c r="BQ102" i="9"/>
  <c r="CA102" i="9" s="1"/>
  <c r="BR102" i="9"/>
  <c r="CB102" i="9" s="1"/>
  <c r="BS102" i="9"/>
  <c r="CC102" i="9" s="1"/>
  <c r="BK103" i="9"/>
  <c r="BU103" i="9" s="1"/>
  <c r="BL103" i="9"/>
  <c r="BV103" i="9" s="1"/>
  <c r="BM103" i="9"/>
  <c r="BW103" i="9" s="1"/>
  <c r="BN103" i="9"/>
  <c r="BX103" i="9" s="1"/>
  <c r="BO103" i="9"/>
  <c r="BY103" i="9" s="1"/>
  <c r="BP103" i="9"/>
  <c r="BZ103" i="9" s="1"/>
  <c r="BQ103" i="9"/>
  <c r="CA103" i="9" s="1"/>
  <c r="BR103" i="9"/>
  <c r="CB103" i="9" s="1"/>
  <c r="BS103" i="9"/>
  <c r="CC103" i="9" s="1"/>
  <c r="BK104" i="9"/>
  <c r="BU104" i="9" s="1"/>
  <c r="BL104" i="9"/>
  <c r="BV104" i="9" s="1"/>
  <c r="BM104" i="9"/>
  <c r="BN104" i="9"/>
  <c r="BO104" i="9"/>
  <c r="BP104" i="9"/>
  <c r="BZ104" i="9" s="1"/>
  <c r="BQ104" i="9"/>
  <c r="CA104" i="9" s="1"/>
  <c r="BR104" i="9"/>
  <c r="CB104" i="9" s="1"/>
  <c r="BS104" i="9"/>
  <c r="CC104" i="9" s="1"/>
  <c r="BK105" i="9"/>
  <c r="BU105" i="9" s="1"/>
  <c r="BK227" i="9" s="1"/>
  <c r="BL105" i="9"/>
  <c r="BV105" i="9" s="1"/>
  <c r="BL227" i="9" s="1"/>
  <c r="BM105" i="9"/>
  <c r="BW105" i="9" s="1"/>
  <c r="BM227" i="9" s="1"/>
  <c r="BN105" i="9"/>
  <c r="BX105" i="9" s="1"/>
  <c r="BN227" i="9" s="1"/>
  <c r="BO105" i="9"/>
  <c r="BY105" i="9" s="1"/>
  <c r="BO227" i="9" s="1"/>
  <c r="BP105" i="9"/>
  <c r="BZ105" i="9" s="1"/>
  <c r="BP227" i="9" s="1"/>
  <c r="BQ105" i="9"/>
  <c r="CA105" i="9" s="1"/>
  <c r="BQ227" i="9" s="1"/>
  <c r="BR105" i="9"/>
  <c r="CB105" i="9" s="1"/>
  <c r="BR227" i="9" s="1"/>
  <c r="BS105" i="9"/>
  <c r="CC105" i="9" s="1"/>
  <c r="BS227" i="9" s="1"/>
  <c r="BK106" i="9"/>
  <c r="BU106" i="9" s="1"/>
  <c r="BL106" i="9"/>
  <c r="BV106" i="9" s="1"/>
  <c r="BM106" i="9"/>
  <c r="BW106" i="9" s="1"/>
  <c r="BN106" i="9"/>
  <c r="BX106" i="9" s="1"/>
  <c r="BO106" i="9"/>
  <c r="BY106" i="9" s="1"/>
  <c r="BP106" i="9"/>
  <c r="BZ106" i="9" s="1"/>
  <c r="BQ106" i="9"/>
  <c r="CA106" i="9" s="1"/>
  <c r="BR106" i="9"/>
  <c r="CB106" i="9" s="1"/>
  <c r="BS106" i="9"/>
  <c r="CC106" i="9" s="1"/>
  <c r="BK107" i="9"/>
  <c r="BU107" i="9" s="1"/>
  <c r="BL107" i="9"/>
  <c r="BV107" i="9" s="1"/>
  <c r="BM107" i="9"/>
  <c r="BW107" i="9" s="1"/>
  <c r="BN107" i="9"/>
  <c r="BX107" i="9" s="1"/>
  <c r="BO107" i="9"/>
  <c r="BY107" i="9" s="1"/>
  <c r="BP107" i="9"/>
  <c r="BZ107" i="9" s="1"/>
  <c r="BQ107" i="9"/>
  <c r="CA107" i="9" s="1"/>
  <c r="BR107" i="9"/>
  <c r="CB107" i="9" s="1"/>
  <c r="BS107" i="9"/>
  <c r="CC107" i="9" s="1"/>
  <c r="BK108" i="9"/>
  <c r="BU108" i="9" s="1"/>
  <c r="BL108" i="9"/>
  <c r="BV108" i="9" s="1"/>
  <c r="BM108" i="9"/>
  <c r="BW108" i="9" s="1"/>
  <c r="BN108" i="9"/>
  <c r="BX108" i="9" s="1"/>
  <c r="BO108" i="9"/>
  <c r="BY108" i="9" s="1"/>
  <c r="BP108" i="9"/>
  <c r="BZ108" i="9" s="1"/>
  <c r="BQ108" i="9"/>
  <c r="CA108" i="9" s="1"/>
  <c r="BR108" i="9"/>
  <c r="CB108" i="9" s="1"/>
  <c r="BS108" i="9"/>
  <c r="CC108" i="9" s="1"/>
  <c r="BK109" i="9"/>
  <c r="BU109" i="9" s="1"/>
  <c r="BL109" i="9"/>
  <c r="BV109" i="9" s="1"/>
  <c r="BM109" i="9"/>
  <c r="BW109" i="9" s="1"/>
  <c r="BN109" i="9"/>
  <c r="BX109" i="9" s="1"/>
  <c r="BO109" i="9"/>
  <c r="BY109" i="9" s="1"/>
  <c r="BP109" i="9"/>
  <c r="BZ109" i="9" s="1"/>
  <c r="BQ109" i="9"/>
  <c r="CA109" i="9" s="1"/>
  <c r="BR109" i="9"/>
  <c r="CB109" i="9" s="1"/>
  <c r="BS109" i="9"/>
  <c r="CC109" i="9" s="1"/>
  <c r="BK110" i="9"/>
  <c r="BU110" i="9" s="1"/>
  <c r="BL110" i="9"/>
  <c r="BV110" i="9" s="1"/>
  <c r="BM110" i="9"/>
  <c r="BW110" i="9" s="1"/>
  <c r="BN110" i="9"/>
  <c r="BX110" i="9" s="1"/>
  <c r="BO110" i="9"/>
  <c r="BY110" i="9" s="1"/>
  <c r="BP110" i="9"/>
  <c r="BZ110" i="9" s="1"/>
  <c r="BQ110" i="9"/>
  <c r="CA110" i="9" s="1"/>
  <c r="BR110" i="9"/>
  <c r="CB110" i="9" s="1"/>
  <c r="BS110" i="9"/>
  <c r="CC110" i="9" s="1"/>
  <c r="BK111" i="9"/>
  <c r="BU111" i="9" s="1"/>
  <c r="BL111" i="9"/>
  <c r="BV111" i="9" s="1"/>
  <c r="BM111" i="9"/>
  <c r="BW111" i="9" s="1"/>
  <c r="BN111" i="9"/>
  <c r="BX111" i="9" s="1"/>
  <c r="BO111" i="9"/>
  <c r="BY111" i="9" s="1"/>
  <c r="BP111" i="9"/>
  <c r="BZ111" i="9" s="1"/>
  <c r="BQ111" i="9"/>
  <c r="CA111" i="9" s="1"/>
  <c r="BR111" i="9"/>
  <c r="CB111" i="9" s="1"/>
  <c r="BS111" i="9"/>
  <c r="CC111" i="9" s="1"/>
  <c r="BK112" i="9"/>
  <c r="BU112" i="9" s="1"/>
  <c r="BL112" i="9"/>
  <c r="BV112" i="9" s="1"/>
  <c r="BM112" i="9"/>
  <c r="BW112" i="9" s="1"/>
  <c r="BN112" i="9"/>
  <c r="BX112" i="9" s="1"/>
  <c r="BO112" i="9"/>
  <c r="BY112" i="9" s="1"/>
  <c r="BP112" i="9"/>
  <c r="BZ112" i="9" s="1"/>
  <c r="BQ112" i="9"/>
  <c r="CA112" i="9" s="1"/>
  <c r="BR112" i="9"/>
  <c r="CB112" i="9" s="1"/>
  <c r="BS112" i="9"/>
  <c r="CC112" i="9" s="1"/>
  <c r="BK113" i="9"/>
  <c r="BL113" i="9"/>
  <c r="BM113" i="9"/>
  <c r="BN113" i="9"/>
  <c r="BO113" i="9"/>
  <c r="BP113" i="9"/>
  <c r="BQ113" i="9"/>
  <c r="BR113" i="9"/>
  <c r="BS113" i="9"/>
  <c r="BK114" i="9"/>
  <c r="BL114" i="9"/>
  <c r="BM114" i="9"/>
  <c r="BN114" i="9"/>
  <c r="BO114" i="9"/>
  <c r="BP114" i="9"/>
  <c r="BQ114" i="9"/>
  <c r="BR114" i="9"/>
  <c r="BS114" i="9"/>
  <c r="BK115" i="9"/>
  <c r="BU115" i="9" s="1"/>
  <c r="BL115" i="9"/>
  <c r="BV115" i="9" s="1"/>
  <c r="BM115" i="9"/>
  <c r="BW115" i="9" s="1"/>
  <c r="BN115" i="9"/>
  <c r="BX115" i="9" s="1"/>
  <c r="BO115" i="9"/>
  <c r="BY115" i="9" s="1"/>
  <c r="BP115" i="9"/>
  <c r="BZ115" i="9" s="1"/>
  <c r="BQ115" i="9"/>
  <c r="CA115" i="9" s="1"/>
  <c r="BR115" i="9"/>
  <c r="CB115" i="9" s="1"/>
  <c r="BS115" i="9"/>
  <c r="CC115" i="9" s="1"/>
  <c r="BK116" i="9"/>
  <c r="BU116" i="9" s="1"/>
  <c r="BL116" i="9"/>
  <c r="BV116" i="9" s="1"/>
  <c r="BM116" i="9"/>
  <c r="BW116" i="9" s="1"/>
  <c r="BN116" i="9"/>
  <c r="BX116" i="9" s="1"/>
  <c r="BO116" i="9"/>
  <c r="BY116" i="9" s="1"/>
  <c r="BP116" i="9"/>
  <c r="BZ116" i="9" s="1"/>
  <c r="BQ116" i="9"/>
  <c r="CA116" i="9" s="1"/>
  <c r="BR116" i="9"/>
  <c r="CB116" i="9" s="1"/>
  <c r="BS116" i="9"/>
  <c r="CC116" i="9" s="1"/>
  <c r="BK117" i="9"/>
  <c r="BU117" i="9" s="1"/>
  <c r="BL117" i="9"/>
  <c r="BV117" i="9" s="1"/>
  <c r="BM117" i="9"/>
  <c r="BW117" i="9" s="1"/>
  <c r="BN117" i="9"/>
  <c r="BX117" i="9" s="1"/>
  <c r="BO117" i="9"/>
  <c r="BY117" i="9" s="1"/>
  <c r="BP117" i="9"/>
  <c r="BZ117" i="9" s="1"/>
  <c r="BQ117" i="9"/>
  <c r="CA117" i="9" s="1"/>
  <c r="BR117" i="9"/>
  <c r="CB117" i="9" s="1"/>
  <c r="BS117" i="9"/>
  <c r="CC117" i="9" s="1"/>
  <c r="BK118" i="9"/>
  <c r="BU118" i="9" s="1"/>
  <c r="BL118" i="9"/>
  <c r="BV118" i="9" s="1"/>
  <c r="BM118" i="9"/>
  <c r="BW118" i="9" s="1"/>
  <c r="BN118" i="9"/>
  <c r="BX118" i="9" s="1"/>
  <c r="BO118" i="9"/>
  <c r="BY118" i="9" s="1"/>
  <c r="BP118" i="9"/>
  <c r="BZ118" i="9" s="1"/>
  <c r="BQ118" i="9"/>
  <c r="CA118" i="9" s="1"/>
  <c r="BR118" i="9"/>
  <c r="CB118" i="9" s="1"/>
  <c r="BS118" i="9"/>
  <c r="CC118" i="9" s="1"/>
  <c r="BK119" i="9"/>
  <c r="BU119" i="9" s="1"/>
  <c r="BL119" i="9"/>
  <c r="BV119" i="9" s="1"/>
  <c r="BM119" i="9"/>
  <c r="BW119" i="9" s="1"/>
  <c r="BN119" i="9"/>
  <c r="BX119" i="9" s="1"/>
  <c r="BO119" i="9"/>
  <c r="BY119" i="9" s="1"/>
  <c r="BP119" i="9"/>
  <c r="BZ119" i="9" s="1"/>
  <c r="BQ119" i="9"/>
  <c r="CA119" i="9" s="1"/>
  <c r="BR119" i="9"/>
  <c r="CB119" i="9" s="1"/>
  <c r="BS119" i="9"/>
  <c r="CC119" i="9" s="1"/>
  <c r="BK120" i="9"/>
  <c r="BU120" i="9" s="1"/>
  <c r="BK236" i="9" s="1"/>
  <c r="BL120" i="9"/>
  <c r="BV120" i="9" s="1"/>
  <c r="BL236" i="9" s="1"/>
  <c r="BM120" i="9"/>
  <c r="BW120" i="9" s="1"/>
  <c r="BM236" i="9" s="1"/>
  <c r="BN120" i="9"/>
  <c r="BX120" i="9" s="1"/>
  <c r="BN236" i="9" s="1"/>
  <c r="BO120" i="9"/>
  <c r="BY120" i="9" s="1"/>
  <c r="BO236" i="9" s="1"/>
  <c r="BP120" i="9"/>
  <c r="BZ120" i="9" s="1"/>
  <c r="BP236" i="9" s="1"/>
  <c r="BQ120" i="9"/>
  <c r="CA120" i="9" s="1"/>
  <c r="BQ236" i="9" s="1"/>
  <c r="BR120" i="9"/>
  <c r="CB120" i="9" s="1"/>
  <c r="BR236" i="9" s="1"/>
  <c r="BS120" i="9"/>
  <c r="CC120" i="9" s="1"/>
  <c r="BS236" i="9" s="1"/>
  <c r="BK121" i="9"/>
  <c r="BU121" i="9" s="1"/>
  <c r="BL121" i="9"/>
  <c r="BV121" i="9" s="1"/>
  <c r="BM121" i="9"/>
  <c r="BW121" i="9" s="1"/>
  <c r="BN121" i="9"/>
  <c r="BX121" i="9" s="1"/>
  <c r="BO121" i="9"/>
  <c r="BY121" i="9" s="1"/>
  <c r="BP121" i="9"/>
  <c r="BZ121" i="9" s="1"/>
  <c r="BQ121" i="9"/>
  <c r="CA121" i="9" s="1"/>
  <c r="BR121" i="9"/>
  <c r="CB121" i="9" s="1"/>
  <c r="BS121" i="9"/>
  <c r="CC121" i="9" s="1"/>
  <c r="BK122" i="9"/>
  <c r="BU122" i="9" s="1"/>
  <c r="BL122" i="9"/>
  <c r="BV122" i="9" s="1"/>
  <c r="BM122" i="9"/>
  <c r="BW122" i="9" s="1"/>
  <c r="BN122" i="9"/>
  <c r="BX122" i="9" s="1"/>
  <c r="BO122" i="9"/>
  <c r="BY122" i="9" s="1"/>
  <c r="BP122" i="9"/>
  <c r="BZ122" i="9" s="1"/>
  <c r="BQ122" i="9"/>
  <c r="CA122" i="9" s="1"/>
  <c r="BR122" i="9"/>
  <c r="CB122" i="9" s="1"/>
  <c r="BS122" i="9"/>
  <c r="CC122" i="9" s="1"/>
  <c r="BK123" i="9"/>
  <c r="BU123" i="9" s="1"/>
  <c r="BK237" i="9" s="1"/>
  <c r="BL123" i="9"/>
  <c r="BV123" i="9" s="1"/>
  <c r="BL237" i="9" s="1"/>
  <c r="BM123" i="9"/>
  <c r="BW123" i="9" s="1"/>
  <c r="BM237" i="9" s="1"/>
  <c r="BN123" i="9"/>
  <c r="BX123" i="9" s="1"/>
  <c r="BN237" i="9" s="1"/>
  <c r="BO123" i="9"/>
  <c r="BY123" i="9" s="1"/>
  <c r="BO237" i="9" s="1"/>
  <c r="BP123" i="9"/>
  <c r="BZ123" i="9" s="1"/>
  <c r="BP237" i="9" s="1"/>
  <c r="BQ123" i="9"/>
  <c r="CA123" i="9" s="1"/>
  <c r="BQ237" i="9" s="1"/>
  <c r="BR123" i="9"/>
  <c r="CB123" i="9" s="1"/>
  <c r="BR237" i="9" s="1"/>
  <c r="BS123" i="9"/>
  <c r="CC123" i="9" s="1"/>
  <c r="BS237" i="9" s="1"/>
  <c r="BK124" i="9"/>
  <c r="BU124" i="9" s="1"/>
  <c r="BL124" i="9"/>
  <c r="BV124" i="9" s="1"/>
  <c r="BM124" i="9"/>
  <c r="BW124" i="9" s="1"/>
  <c r="BN124" i="9"/>
  <c r="BX124" i="9" s="1"/>
  <c r="BO124" i="9"/>
  <c r="BY124" i="9" s="1"/>
  <c r="BP124" i="9"/>
  <c r="BZ124" i="9" s="1"/>
  <c r="BQ124" i="9"/>
  <c r="CA124" i="9" s="1"/>
  <c r="BR124" i="9"/>
  <c r="CB124" i="9" s="1"/>
  <c r="BS124" i="9"/>
  <c r="CC124" i="9" s="1"/>
  <c r="BK125" i="9"/>
  <c r="BU125" i="9" s="1"/>
  <c r="BL125" i="9"/>
  <c r="BV125" i="9" s="1"/>
  <c r="BM125" i="9"/>
  <c r="BW125" i="9" s="1"/>
  <c r="BN125" i="9"/>
  <c r="BX125" i="9" s="1"/>
  <c r="BO125" i="9"/>
  <c r="BY125" i="9" s="1"/>
  <c r="BP125" i="9"/>
  <c r="BZ125" i="9" s="1"/>
  <c r="BQ125" i="9"/>
  <c r="CA125" i="9" s="1"/>
  <c r="BR125" i="9"/>
  <c r="CB125" i="9" s="1"/>
  <c r="BS125" i="9"/>
  <c r="CC125" i="9" s="1"/>
  <c r="BK126" i="9"/>
  <c r="BU126" i="9" s="1"/>
  <c r="BL126" i="9"/>
  <c r="BV126" i="9" s="1"/>
  <c r="BM126" i="9"/>
  <c r="BW126" i="9" s="1"/>
  <c r="BN126" i="9"/>
  <c r="BX126" i="9" s="1"/>
  <c r="BO126" i="9"/>
  <c r="BY126" i="9" s="1"/>
  <c r="BP126" i="9"/>
  <c r="BZ126" i="9" s="1"/>
  <c r="BQ126" i="9"/>
  <c r="CA126" i="9" s="1"/>
  <c r="BR126" i="9"/>
  <c r="CB126" i="9" s="1"/>
  <c r="BS126" i="9"/>
  <c r="CC126" i="9" s="1"/>
  <c r="BK127" i="9"/>
  <c r="BU127" i="9" s="1"/>
  <c r="BL127" i="9"/>
  <c r="BV127" i="9" s="1"/>
  <c r="BM127" i="9"/>
  <c r="BW127" i="9" s="1"/>
  <c r="BN127" i="9"/>
  <c r="BX127" i="9" s="1"/>
  <c r="BO127" i="9"/>
  <c r="BY127" i="9" s="1"/>
  <c r="BP127" i="9"/>
  <c r="BZ127" i="9" s="1"/>
  <c r="BQ127" i="9"/>
  <c r="CA127" i="9" s="1"/>
  <c r="BR127" i="9"/>
  <c r="CB127" i="9" s="1"/>
  <c r="BS127" i="9"/>
  <c r="CC127" i="9" s="1"/>
  <c r="BK128" i="9"/>
  <c r="BU128" i="9" s="1"/>
  <c r="BL128" i="9"/>
  <c r="BV128" i="9" s="1"/>
  <c r="BM128" i="9"/>
  <c r="BW128" i="9" s="1"/>
  <c r="BN128" i="9"/>
  <c r="BX128" i="9" s="1"/>
  <c r="BO128" i="9"/>
  <c r="BY128" i="9" s="1"/>
  <c r="BP128" i="9"/>
  <c r="BZ128" i="9" s="1"/>
  <c r="BQ128" i="9"/>
  <c r="CA128" i="9" s="1"/>
  <c r="BR128" i="9"/>
  <c r="CB128" i="9" s="1"/>
  <c r="BS128" i="9"/>
  <c r="CC128" i="9" s="1"/>
  <c r="BK129" i="9"/>
  <c r="BU129" i="9" s="1"/>
  <c r="BL129" i="9"/>
  <c r="BV129" i="9" s="1"/>
  <c r="BM129" i="9"/>
  <c r="BW129" i="9" s="1"/>
  <c r="BN129" i="9"/>
  <c r="BX129" i="9" s="1"/>
  <c r="BO129" i="9"/>
  <c r="BY129" i="9" s="1"/>
  <c r="BP129" i="9"/>
  <c r="BZ129" i="9" s="1"/>
  <c r="BQ129" i="9"/>
  <c r="CA129" i="9" s="1"/>
  <c r="BR129" i="9"/>
  <c r="CB129" i="9" s="1"/>
  <c r="BS129" i="9"/>
  <c r="CC129" i="9" s="1"/>
  <c r="BK130" i="9"/>
  <c r="BU130" i="9" s="1"/>
  <c r="BL130" i="9"/>
  <c r="BV130" i="9" s="1"/>
  <c r="BM130" i="9"/>
  <c r="BW130" i="9" s="1"/>
  <c r="BN130" i="9"/>
  <c r="BX130" i="9" s="1"/>
  <c r="BO130" i="9"/>
  <c r="BY130" i="9" s="1"/>
  <c r="BP130" i="9"/>
  <c r="BZ130" i="9" s="1"/>
  <c r="BQ130" i="9"/>
  <c r="CA130" i="9" s="1"/>
  <c r="BR130" i="9"/>
  <c r="CB130" i="9" s="1"/>
  <c r="BS130" i="9"/>
  <c r="CC130" i="9" s="1"/>
  <c r="BK131" i="9"/>
  <c r="BU131" i="9" s="1"/>
  <c r="BK240" i="9" s="1"/>
  <c r="BL131" i="9"/>
  <c r="BV131" i="9" s="1"/>
  <c r="BL240" i="9" s="1"/>
  <c r="BM131" i="9"/>
  <c r="BW131" i="9" s="1"/>
  <c r="BM240" i="9" s="1"/>
  <c r="BN131" i="9"/>
  <c r="BX131" i="9" s="1"/>
  <c r="BN240" i="9" s="1"/>
  <c r="BO131" i="9"/>
  <c r="BY131" i="9" s="1"/>
  <c r="BO240" i="9" s="1"/>
  <c r="BP131" i="9"/>
  <c r="BZ131" i="9" s="1"/>
  <c r="BP240" i="9" s="1"/>
  <c r="BQ131" i="9"/>
  <c r="CA131" i="9" s="1"/>
  <c r="BQ240" i="9" s="1"/>
  <c r="BR131" i="9"/>
  <c r="CB131" i="9" s="1"/>
  <c r="BR240" i="9" s="1"/>
  <c r="BS131" i="9"/>
  <c r="CC131" i="9" s="1"/>
  <c r="BS240" i="9" s="1"/>
  <c r="BK132" i="9"/>
  <c r="BU132" i="9" s="1"/>
  <c r="BK244" i="9" s="1"/>
  <c r="BL132" i="9"/>
  <c r="BV132" i="9" s="1"/>
  <c r="BL244" i="9" s="1"/>
  <c r="BM132" i="9"/>
  <c r="BW132" i="9" s="1"/>
  <c r="BM244" i="9" s="1"/>
  <c r="BN132" i="9"/>
  <c r="BX132" i="9" s="1"/>
  <c r="BN244" i="9" s="1"/>
  <c r="BO132" i="9"/>
  <c r="BY132" i="9" s="1"/>
  <c r="BO244" i="9" s="1"/>
  <c r="BP132" i="9"/>
  <c r="BZ132" i="9" s="1"/>
  <c r="BP244" i="9" s="1"/>
  <c r="BQ132" i="9"/>
  <c r="CA132" i="9" s="1"/>
  <c r="BQ244" i="9" s="1"/>
  <c r="BR132" i="9"/>
  <c r="CB132" i="9" s="1"/>
  <c r="BR244" i="9" s="1"/>
  <c r="BS132" i="9"/>
  <c r="CC132" i="9" s="1"/>
  <c r="BS244" i="9" s="1"/>
  <c r="BL6" i="9"/>
  <c r="BV6" i="9" s="1"/>
  <c r="BM6" i="9"/>
  <c r="BW6" i="9" s="1"/>
  <c r="BN6" i="9"/>
  <c r="BX6" i="9" s="1"/>
  <c r="BO6" i="9"/>
  <c r="BY6" i="9" s="1"/>
  <c r="BP6" i="9"/>
  <c r="BZ6" i="9" s="1"/>
  <c r="BQ6" i="9"/>
  <c r="CA6" i="9" s="1"/>
  <c r="BR6" i="9"/>
  <c r="CB6" i="9" s="1"/>
  <c r="BS6" i="9"/>
  <c r="CC6" i="9" s="1"/>
  <c r="BK6" i="9"/>
  <c r="BU6" i="9" s="1"/>
  <c r="C191" i="9"/>
  <c r="C241" i="9" s="1"/>
  <c r="AO203" i="9" l="1"/>
  <c r="AO234" i="9"/>
  <c r="AO225" i="9"/>
  <c r="AO224" i="9"/>
  <c r="AO240" i="9"/>
  <c r="AO221" i="9"/>
  <c r="AO216" i="9"/>
  <c r="AO208" i="9"/>
  <c r="AO232" i="9"/>
  <c r="AO235" i="9"/>
  <c r="AO215" i="9"/>
  <c r="AO241" i="9"/>
  <c r="AO210" i="9"/>
  <c r="AO238" i="9"/>
  <c r="AO237" i="9"/>
  <c r="AO244" i="9"/>
  <c r="AO200" i="9"/>
  <c r="AO222" i="9"/>
  <c r="AO205" i="9"/>
  <c r="AO209" i="9"/>
  <c r="AO207" i="9"/>
  <c r="AO211" i="9"/>
  <c r="AO226" i="9"/>
  <c r="AO239" i="9"/>
  <c r="AO230" i="9"/>
  <c r="AO229" i="9"/>
  <c r="AO236" i="9"/>
  <c r="AO243" i="9"/>
  <c r="AO231" i="9"/>
  <c r="AO228" i="9"/>
  <c r="AO242" i="9"/>
  <c r="AO212" i="9"/>
  <c r="AO204" i="9"/>
  <c r="AO218" i="9"/>
  <c r="AO223" i="9"/>
  <c r="AO213" i="9"/>
  <c r="AO220" i="9"/>
  <c r="AO227" i="9"/>
  <c r="AO206" i="9"/>
  <c r="AO219" i="9"/>
  <c r="AO233" i="9"/>
  <c r="AO198" i="9"/>
  <c r="AO217" i="9"/>
  <c r="AO196" i="9"/>
  <c r="AO214" i="9"/>
  <c r="AO202" i="9"/>
  <c r="AO199" i="9"/>
  <c r="AO197" i="9"/>
  <c r="AO195" i="9"/>
  <c r="AO201" i="9"/>
  <c r="C203" i="9"/>
  <c r="C234" i="9"/>
  <c r="C195" i="9"/>
  <c r="C225" i="9"/>
  <c r="C217" i="9"/>
  <c r="C209" i="9"/>
  <c r="C201" i="9"/>
  <c r="C240" i="9"/>
  <c r="C232" i="9"/>
  <c r="C224" i="9"/>
  <c r="C216" i="9"/>
  <c r="C208" i="9"/>
  <c r="C200" i="9"/>
  <c r="C239" i="9"/>
  <c r="C231" i="9"/>
  <c r="C223" i="9"/>
  <c r="C215" i="9"/>
  <c r="C207" i="9"/>
  <c r="C199" i="9"/>
  <c r="C227" i="9"/>
  <c r="C198" i="9"/>
  <c r="C243" i="9"/>
  <c r="C238" i="9"/>
  <c r="C219" i="9"/>
  <c r="C226" i="9"/>
  <c r="C210" i="9"/>
  <c r="C233" i="9"/>
  <c r="C230" i="9"/>
  <c r="C222" i="9"/>
  <c r="C214" i="9"/>
  <c r="C206" i="9"/>
  <c r="C237" i="9"/>
  <c r="C229" i="9"/>
  <c r="C221" i="9"/>
  <c r="C213" i="9"/>
  <c r="C205" i="9"/>
  <c r="C197" i="9"/>
  <c r="C236" i="9"/>
  <c r="C228" i="9"/>
  <c r="C220" i="9"/>
  <c r="C212" i="9"/>
  <c r="C204" i="9"/>
  <c r="C196" i="9"/>
  <c r="C235" i="9"/>
  <c r="C211" i="9"/>
  <c r="C218" i="9"/>
  <c r="C202" i="9"/>
  <c r="C242" i="9"/>
  <c r="C185" i="15"/>
  <c r="C195" i="15" s="1"/>
  <c r="E136" i="15"/>
  <c r="F136" i="15"/>
  <c r="G136" i="15"/>
  <c r="H136" i="15"/>
  <c r="I136" i="15"/>
  <c r="J136" i="15"/>
  <c r="K136" i="15"/>
  <c r="L136" i="15"/>
  <c r="M136" i="15"/>
  <c r="N136" i="15"/>
  <c r="O136" i="15"/>
  <c r="E137" i="15"/>
  <c r="F137" i="15"/>
  <c r="G137" i="15"/>
  <c r="H137" i="15"/>
  <c r="I137" i="15"/>
  <c r="J137" i="15"/>
  <c r="K137" i="15"/>
  <c r="L137" i="15"/>
  <c r="M137" i="15"/>
  <c r="N137" i="15"/>
  <c r="O137" i="15"/>
  <c r="E138" i="15"/>
  <c r="F138" i="15"/>
  <c r="G138" i="15"/>
  <c r="H138" i="15"/>
  <c r="I138" i="15"/>
  <c r="J138" i="15"/>
  <c r="K138" i="15"/>
  <c r="L138" i="15"/>
  <c r="M138" i="15"/>
  <c r="N138" i="15"/>
  <c r="O138" i="15"/>
  <c r="E139" i="15"/>
  <c r="F139" i="15"/>
  <c r="G139" i="15"/>
  <c r="H139" i="15"/>
  <c r="I139" i="15"/>
  <c r="J139" i="15"/>
  <c r="K139" i="15"/>
  <c r="L139" i="15"/>
  <c r="M139" i="15"/>
  <c r="N139" i="15"/>
  <c r="O139" i="15"/>
  <c r="E140" i="15"/>
  <c r="F140" i="15"/>
  <c r="G140" i="15"/>
  <c r="H140" i="15"/>
  <c r="I140" i="15"/>
  <c r="J140" i="15"/>
  <c r="K140" i="15"/>
  <c r="L140" i="15"/>
  <c r="M140" i="15"/>
  <c r="N140" i="15"/>
  <c r="O140" i="15"/>
  <c r="E142" i="15"/>
  <c r="F142" i="15"/>
  <c r="G142" i="15"/>
  <c r="H142" i="15"/>
  <c r="I142" i="15"/>
  <c r="J142" i="15"/>
  <c r="K142" i="15"/>
  <c r="L142" i="15"/>
  <c r="M142" i="15"/>
  <c r="N142" i="15"/>
  <c r="O142" i="15"/>
  <c r="E143" i="15"/>
  <c r="F143" i="15"/>
  <c r="G143" i="15"/>
  <c r="H143" i="15"/>
  <c r="I143" i="15"/>
  <c r="J143" i="15"/>
  <c r="K143" i="15"/>
  <c r="L143" i="15"/>
  <c r="M143" i="15"/>
  <c r="N143" i="15"/>
  <c r="O143" i="15"/>
  <c r="E155" i="15"/>
  <c r="F155" i="15"/>
  <c r="G155" i="15"/>
  <c r="H155" i="15"/>
  <c r="I155" i="15"/>
  <c r="J155" i="15"/>
  <c r="K155" i="15"/>
  <c r="L155" i="15"/>
  <c r="M155" i="15"/>
  <c r="N155" i="15"/>
  <c r="O155" i="15"/>
  <c r="E158" i="15"/>
  <c r="F158" i="15"/>
  <c r="G158" i="15"/>
  <c r="H158" i="15"/>
  <c r="I158" i="15"/>
  <c r="J158" i="15"/>
  <c r="K158" i="15"/>
  <c r="L158" i="15"/>
  <c r="M158" i="15"/>
  <c r="N158" i="15"/>
  <c r="O158" i="15"/>
  <c r="E162" i="15"/>
  <c r="F162" i="15"/>
  <c r="G162" i="15"/>
  <c r="H162" i="15"/>
  <c r="I162" i="15"/>
  <c r="J162" i="15"/>
  <c r="K162" i="15"/>
  <c r="L162" i="15"/>
  <c r="M162" i="15"/>
  <c r="N162" i="15"/>
  <c r="O162" i="15"/>
  <c r="E165" i="15"/>
  <c r="F165" i="15"/>
  <c r="G165" i="15"/>
  <c r="H165" i="15"/>
  <c r="I165" i="15"/>
  <c r="J165" i="15"/>
  <c r="K165" i="15"/>
  <c r="L165" i="15"/>
  <c r="M165" i="15"/>
  <c r="N165" i="15"/>
  <c r="O165" i="15"/>
  <c r="E166" i="15"/>
  <c r="F166" i="15"/>
  <c r="G166" i="15"/>
  <c r="H166" i="15"/>
  <c r="I166" i="15"/>
  <c r="J166" i="15"/>
  <c r="K166" i="15"/>
  <c r="L166" i="15"/>
  <c r="M166" i="15"/>
  <c r="N166" i="15"/>
  <c r="O166" i="15"/>
  <c r="E167" i="15"/>
  <c r="F167" i="15"/>
  <c r="G167" i="15"/>
  <c r="H167" i="15"/>
  <c r="I167" i="15"/>
  <c r="J167" i="15"/>
  <c r="K167" i="15"/>
  <c r="L167" i="15"/>
  <c r="M167" i="15"/>
  <c r="N167" i="15"/>
  <c r="O167" i="15"/>
  <c r="E168" i="15"/>
  <c r="F168" i="15"/>
  <c r="G168" i="15"/>
  <c r="H168" i="15"/>
  <c r="I168" i="15"/>
  <c r="J168" i="15"/>
  <c r="K168" i="15"/>
  <c r="L168" i="15"/>
  <c r="M168" i="15"/>
  <c r="N168" i="15"/>
  <c r="O168" i="15"/>
  <c r="E170" i="15"/>
  <c r="F170" i="15"/>
  <c r="G170" i="15"/>
  <c r="H170" i="15"/>
  <c r="I170" i="15"/>
  <c r="J170" i="15"/>
  <c r="K170" i="15"/>
  <c r="L170" i="15"/>
  <c r="M170" i="15"/>
  <c r="N170" i="15"/>
  <c r="O170" i="15"/>
  <c r="E177" i="15"/>
  <c r="F177" i="15"/>
  <c r="G177" i="15"/>
  <c r="H177" i="15"/>
  <c r="I177" i="15"/>
  <c r="J177" i="15"/>
  <c r="K177" i="15"/>
  <c r="L177" i="15"/>
  <c r="M177" i="15"/>
  <c r="N177" i="15"/>
  <c r="O177" i="15"/>
  <c r="E178" i="15"/>
  <c r="F178" i="15"/>
  <c r="G178" i="15"/>
  <c r="H178" i="15"/>
  <c r="I178" i="15"/>
  <c r="J178" i="15"/>
  <c r="K178" i="15"/>
  <c r="L178" i="15"/>
  <c r="M178" i="15"/>
  <c r="N178" i="15"/>
  <c r="O178" i="15"/>
  <c r="E181" i="15"/>
  <c r="F181" i="15"/>
  <c r="G181" i="15"/>
  <c r="H181" i="15"/>
  <c r="I181" i="15"/>
  <c r="J181" i="15"/>
  <c r="K181" i="15"/>
  <c r="L181" i="15"/>
  <c r="M181" i="15"/>
  <c r="N181" i="15"/>
  <c r="O181" i="15"/>
  <c r="D181" i="15"/>
  <c r="D178" i="15"/>
  <c r="D177" i="15"/>
  <c r="D170" i="15"/>
  <c r="D168" i="15"/>
  <c r="D167" i="15"/>
  <c r="D166" i="15"/>
  <c r="D165" i="15"/>
  <c r="D162" i="15"/>
  <c r="D158" i="15"/>
  <c r="D155" i="15"/>
  <c r="D143" i="15"/>
  <c r="D142" i="15"/>
  <c r="D140" i="15"/>
  <c r="D139" i="15"/>
  <c r="D138" i="15"/>
  <c r="D137" i="15"/>
  <c r="D136" i="15"/>
  <c r="AI136" i="15"/>
  <c r="AI137" i="15"/>
  <c r="AI138" i="15"/>
  <c r="AI139" i="15"/>
  <c r="AI140" i="15"/>
  <c r="AI142" i="15"/>
  <c r="AI143" i="15"/>
  <c r="AI155" i="15"/>
  <c r="AI158" i="15"/>
  <c r="AI162" i="15"/>
  <c r="AI165" i="15"/>
  <c r="AI166" i="15"/>
  <c r="AI167" i="15"/>
  <c r="AI168" i="15"/>
  <c r="AI170" i="15"/>
  <c r="AI177" i="15"/>
  <c r="AI178" i="15"/>
  <c r="AI181" i="15"/>
  <c r="Y136" i="15"/>
  <c r="Y137" i="15"/>
  <c r="Y138" i="15"/>
  <c r="Y139" i="15"/>
  <c r="Y140" i="15"/>
  <c r="Y142" i="15"/>
  <c r="Y143" i="15"/>
  <c r="Y155" i="15"/>
  <c r="Y158" i="15"/>
  <c r="Y162" i="15"/>
  <c r="Y165" i="15"/>
  <c r="Y166" i="15"/>
  <c r="Y167" i="15"/>
  <c r="Y168" i="15"/>
  <c r="Y170" i="15"/>
  <c r="Y177" i="15"/>
  <c r="Y178" i="15"/>
  <c r="Y181" i="15"/>
  <c r="Q136" i="15"/>
  <c r="R136" i="15"/>
  <c r="S136" i="15"/>
  <c r="T136" i="15"/>
  <c r="U136" i="15"/>
  <c r="V136" i="15"/>
  <c r="W136" i="15"/>
  <c r="X136" i="15"/>
  <c r="Q137" i="15"/>
  <c r="R137" i="15"/>
  <c r="S137" i="15"/>
  <c r="T137" i="15"/>
  <c r="U137" i="15"/>
  <c r="V137" i="15"/>
  <c r="W137" i="15"/>
  <c r="X137" i="15"/>
  <c r="Q138" i="15"/>
  <c r="R138" i="15"/>
  <c r="S138" i="15"/>
  <c r="T138" i="15"/>
  <c r="U138" i="15"/>
  <c r="V138" i="15"/>
  <c r="W138" i="15"/>
  <c r="X138" i="15"/>
  <c r="Q139" i="15"/>
  <c r="R139" i="15"/>
  <c r="S139" i="15"/>
  <c r="T139" i="15"/>
  <c r="U139" i="15"/>
  <c r="V139" i="15"/>
  <c r="W139" i="15"/>
  <c r="X139" i="15"/>
  <c r="Q140" i="15"/>
  <c r="R140" i="15"/>
  <c r="S140" i="15"/>
  <c r="T140" i="15"/>
  <c r="U140" i="15"/>
  <c r="V140" i="15"/>
  <c r="W140" i="15"/>
  <c r="X140" i="15"/>
  <c r="Q142" i="15"/>
  <c r="R142" i="15"/>
  <c r="S142" i="15"/>
  <c r="T142" i="15"/>
  <c r="U142" i="15"/>
  <c r="V142" i="15"/>
  <c r="W142" i="15"/>
  <c r="X142" i="15"/>
  <c r="Q143" i="15"/>
  <c r="R143" i="15"/>
  <c r="S143" i="15"/>
  <c r="T143" i="15"/>
  <c r="U143" i="15"/>
  <c r="V143" i="15"/>
  <c r="W143" i="15"/>
  <c r="X143" i="15"/>
  <c r="Q155" i="15"/>
  <c r="R155" i="15"/>
  <c r="S155" i="15"/>
  <c r="T155" i="15"/>
  <c r="U155" i="15"/>
  <c r="V155" i="15"/>
  <c r="W155" i="15"/>
  <c r="X155" i="15"/>
  <c r="Q158" i="15"/>
  <c r="R158" i="15"/>
  <c r="S158" i="15"/>
  <c r="T158" i="15"/>
  <c r="U158" i="15"/>
  <c r="V158" i="15"/>
  <c r="W158" i="15"/>
  <c r="X158" i="15"/>
  <c r="Q162" i="15"/>
  <c r="R162" i="15"/>
  <c r="S162" i="15"/>
  <c r="T162" i="15"/>
  <c r="U162" i="15"/>
  <c r="V162" i="15"/>
  <c r="W162" i="15"/>
  <c r="X162" i="15"/>
  <c r="Q165" i="15"/>
  <c r="R165" i="15"/>
  <c r="S165" i="15"/>
  <c r="T165" i="15"/>
  <c r="U165" i="15"/>
  <c r="V165" i="15"/>
  <c r="W165" i="15"/>
  <c r="X165" i="15"/>
  <c r="Q166" i="15"/>
  <c r="R166" i="15"/>
  <c r="S166" i="15"/>
  <c r="T166" i="15"/>
  <c r="U166" i="15"/>
  <c r="V166" i="15"/>
  <c r="W166" i="15"/>
  <c r="X166" i="15"/>
  <c r="Q167" i="15"/>
  <c r="R167" i="15"/>
  <c r="S167" i="15"/>
  <c r="T167" i="15"/>
  <c r="U167" i="15"/>
  <c r="V167" i="15"/>
  <c r="W167" i="15"/>
  <c r="X167" i="15"/>
  <c r="Q168" i="15"/>
  <c r="R168" i="15"/>
  <c r="S168" i="15"/>
  <c r="T168" i="15"/>
  <c r="U168" i="15"/>
  <c r="V168" i="15"/>
  <c r="W168" i="15"/>
  <c r="X168" i="15"/>
  <c r="Q170" i="15"/>
  <c r="R170" i="15"/>
  <c r="S170" i="15"/>
  <c r="T170" i="15"/>
  <c r="U170" i="15"/>
  <c r="V170" i="15"/>
  <c r="W170" i="15"/>
  <c r="X170" i="15"/>
  <c r="Q177" i="15"/>
  <c r="R177" i="15"/>
  <c r="S177" i="15"/>
  <c r="T177" i="15"/>
  <c r="U177" i="15"/>
  <c r="V177" i="15"/>
  <c r="W177" i="15"/>
  <c r="X177" i="15"/>
  <c r="Q178" i="15"/>
  <c r="R178" i="15"/>
  <c r="S178" i="15"/>
  <c r="T178" i="15"/>
  <c r="U178" i="15"/>
  <c r="V178" i="15"/>
  <c r="W178" i="15"/>
  <c r="X178" i="15"/>
  <c r="Q181" i="15"/>
  <c r="R181" i="15"/>
  <c r="S181" i="15"/>
  <c r="T181" i="15"/>
  <c r="U181" i="15"/>
  <c r="V181" i="15"/>
  <c r="W181" i="15"/>
  <c r="X181" i="15"/>
  <c r="R185" i="15"/>
  <c r="R218" i="15" s="1"/>
  <c r="S185" i="15"/>
  <c r="S197" i="15" s="1"/>
  <c r="X185" i="15"/>
  <c r="X231" i="15" s="1"/>
  <c r="P165" i="15"/>
  <c r="P139" i="15"/>
  <c r="P181" i="15"/>
  <c r="P178" i="15"/>
  <c r="P177" i="15"/>
  <c r="P170" i="15"/>
  <c r="P168" i="15"/>
  <c r="P167" i="15"/>
  <c r="P166" i="15"/>
  <c r="P162" i="15"/>
  <c r="P158" i="15"/>
  <c r="P155" i="15"/>
  <c r="P143" i="15"/>
  <c r="P142" i="15"/>
  <c r="P140" i="15"/>
  <c r="P138" i="15"/>
  <c r="P137" i="15"/>
  <c r="P136" i="15"/>
  <c r="F185" i="15" l="1"/>
  <c r="F217" i="15" s="1"/>
  <c r="W185" i="15"/>
  <c r="W199" i="15" s="1"/>
  <c r="Y185" i="15"/>
  <c r="N185" i="15"/>
  <c r="N222" i="15" s="1"/>
  <c r="V185" i="15"/>
  <c r="V216" i="15" s="1"/>
  <c r="P185" i="15"/>
  <c r="P227" i="15" s="1"/>
  <c r="U185" i="15"/>
  <c r="U224" i="15" s="1"/>
  <c r="T185" i="15"/>
  <c r="T216" i="15" s="1"/>
  <c r="G185" i="15"/>
  <c r="G224" i="15" s="1"/>
  <c r="D185" i="15"/>
  <c r="D225" i="15" s="1"/>
  <c r="E185" i="15"/>
  <c r="E230" i="15" s="1"/>
  <c r="K185" i="15"/>
  <c r="K226" i="15" s="1"/>
  <c r="O185" i="15"/>
  <c r="O224" i="15" s="1"/>
  <c r="J185" i="15"/>
  <c r="J223" i="15" s="1"/>
  <c r="M185" i="15"/>
  <c r="M208" i="15" s="1"/>
  <c r="H185" i="15"/>
  <c r="H217" i="15" s="1"/>
  <c r="I185" i="15"/>
  <c r="I229" i="15" s="1"/>
  <c r="L185" i="15"/>
  <c r="L219" i="15" s="1"/>
  <c r="Q185" i="15"/>
  <c r="Q232" i="15" s="1"/>
  <c r="AI185" i="15"/>
  <c r="C218" i="15"/>
  <c r="U234" i="15"/>
  <c r="Q233" i="15"/>
  <c r="W232" i="15"/>
  <c r="U231" i="15"/>
  <c r="K222" i="15"/>
  <c r="C210" i="15"/>
  <c r="K234" i="15"/>
  <c r="K233" i="15"/>
  <c r="U232" i="15"/>
  <c r="Q229" i="15"/>
  <c r="X227" i="15"/>
  <c r="V225" i="15"/>
  <c r="X225" i="15"/>
  <c r="C202" i="15"/>
  <c r="E234" i="15"/>
  <c r="E231" i="15"/>
  <c r="K229" i="15"/>
  <c r="U227" i="15"/>
  <c r="C194" i="15"/>
  <c r="D233" i="15"/>
  <c r="E232" i="15"/>
  <c r="V217" i="15"/>
  <c r="C234" i="15"/>
  <c r="U230" i="15"/>
  <c r="Q226" i="15"/>
  <c r="D212" i="15"/>
  <c r="C226" i="15"/>
  <c r="V234" i="15"/>
  <c r="X232" i="15"/>
  <c r="K230" i="15"/>
  <c r="E228" i="15"/>
  <c r="V222" i="15"/>
  <c r="E206" i="15"/>
  <c r="C245" i="9"/>
  <c r="M231" i="15"/>
  <c r="S230" i="15"/>
  <c r="I230" i="15"/>
  <c r="O228" i="15"/>
  <c r="M224" i="15"/>
  <c r="R223" i="15"/>
  <c r="I222" i="15"/>
  <c r="R220" i="15"/>
  <c r="N218" i="15"/>
  <c r="J216" i="15"/>
  <c r="R215" i="15"/>
  <c r="H214" i="15"/>
  <c r="X191" i="15"/>
  <c r="X195" i="15"/>
  <c r="X199" i="15"/>
  <c r="X203" i="15"/>
  <c r="X207" i="15"/>
  <c r="X190" i="15"/>
  <c r="X194" i="15"/>
  <c r="X198" i="15"/>
  <c r="X202" i="15"/>
  <c r="X206" i="15"/>
  <c r="X210" i="15"/>
  <c r="X189" i="15"/>
  <c r="X193" i="15"/>
  <c r="X197" i="15"/>
  <c r="X201" i="15"/>
  <c r="X205" i="15"/>
  <c r="X209" i="15"/>
  <c r="X192" i="15"/>
  <c r="X196" i="15"/>
  <c r="X200" i="15"/>
  <c r="X204" i="15"/>
  <c r="X208" i="15"/>
  <c r="X213" i="15"/>
  <c r="X212" i="15"/>
  <c r="X216" i="15"/>
  <c r="X220" i="15"/>
  <c r="X224" i="15"/>
  <c r="X228" i="15"/>
  <c r="X211" i="15"/>
  <c r="C233" i="15"/>
  <c r="C225" i="15"/>
  <c r="C217" i="15"/>
  <c r="C209" i="15"/>
  <c r="C201" i="15"/>
  <c r="C193" i="15"/>
  <c r="R234" i="15"/>
  <c r="X233" i="15"/>
  <c r="H233" i="15"/>
  <c r="V232" i="15"/>
  <c r="N232" i="15"/>
  <c r="F232" i="15"/>
  <c r="D231" i="15"/>
  <c r="R230" i="15"/>
  <c r="H230" i="15"/>
  <c r="F229" i="15"/>
  <c r="N228" i="15"/>
  <c r="K227" i="15"/>
  <c r="T225" i="15"/>
  <c r="G225" i="15"/>
  <c r="W224" i="15"/>
  <c r="P223" i="15"/>
  <c r="S222" i="15"/>
  <c r="X221" i="15"/>
  <c r="F221" i="15"/>
  <c r="N220" i="15"/>
  <c r="X219" i="15"/>
  <c r="F216" i="15"/>
  <c r="P215" i="15"/>
  <c r="C232" i="15"/>
  <c r="C200" i="15"/>
  <c r="Q234" i="15"/>
  <c r="O233" i="15"/>
  <c r="M232" i="15"/>
  <c r="S231" i="15"/>
  <c r="Q230" i="15"/>
  <c r="O229" i="15"/>
  <c r="M228" i="15"/>
  <c r="N226" i="15"/>
  <c r="Q225" i="15"/>
  <c r="F225" i="15"/>
  <c r="V224" i="15"/>
  <c r="J224" i="15"/>
  <c r="M223" i="15"/>
  <c r="R222" i="15"/>
  <c r="F222" i="15"/>
  <c r="W221" i="15"/>
  <c r="L220" i="15"/>
  <c r="P217" i="15"/>
  <c r="D216" i="15"/>
  <c r="V213" i="15"/>
  <c r="I211" i="15"/>
  <c r="S234" i="15"/>
  <c r="C224" i="15"/>
  <c r="C208" i="15"/>
  <c r="C192" i="15"/>
  <c r="I234" i="15"/>
  <c r="W233" i="15"/>
  <c r="G233" i="15"/>
  <c r="C231" i="15"/>
  <c r="C223" i="15"/>
  <c r="C215" i="15"/>
  <c r="C207" i="15"/>
  <c r="C199" i="15"/>
  <c r="C191" i="15"/>
  <c r="X234" i="15"/>
  <c r="P234" i="15"/>
  <c r="V233" i="15"/>
  <c r="N233" i="15"/>
  <c r="F233" i="15"/>
  <c r="L232" i="15"/>
  <c r="D232" i="15"/>
  <c r="R231" i="15"/>
  <c r="J231" i="15"/>
  <c r="X230" i="15"/>
  <c r="P230" i="15"/>
  <c r="X229" i="15"/>
  <c r="N229" i="15"/>
  <c r="V228" i="15"/>
  <c r="P225" i="15"/>
  <c r="L223" i="15"/>
  <c r="Q222" i="15"/>
  <c r="V221" i="15"/>
  <c r="J220" i="15"/>
  <c r="R219" i="15"/>
  <c r="F218" i="15"/>
  <c r="N217" i="15"/>
  <c r="J215" i="15"/>
  <c r="N213" i="15"/>
  <c r="Q210" i="15"/>
  <c r="W190" i="15"/>
  <c r="W194" i="15"/>
  <c r="W198" i="15"/>
  <c r="W202" i="15"/>
  <c r="W206" i="15"/>
  <c r="W189" i="15"/>
  <c r="W193" i="15"/>
  <c r="W197" i="15"/>
  <c r="W201" i="15"/>
  <c r="W205" i="15"/>
  <c r="W192" i="15"/>
  <c r="W196" i="15"/>
  <c r="W200" i="15"/>
  <c r="W204" i="15"/>
  <c r="W208" i="15"/>
  <c r="W195" i="15"/>
  <c r="W213" i="15"/>
  <c r="W217" i="15"/>
  <c r="W191" i="15"/>
  <c r="W210" i="15"/>
  <c r="W212" i="15"/>
  <c r="W216" i="15"/>
  <c r="W220" i="15"/>
  <c r="W211" i="15"/>
  <c r="W215" i="15"/>
  <c r="W219" i="15"/>
  <c r="W223" i="15"/>
  <c r="W203" i="15"/>
  <c r="W209" i="15"/>
  <c r="W214" i="15"/>
  <c r="W218" i="15"/>
  <c r="W222" i="15"/>
  <c r="W226" i="15"/>
  <c r="G190" i="15"/>
  <c r="G194" i="15"/>
  <c r="G198" i="15"/>
  <c r="G202" i="15"/>
  <c r="G206" i="15"/>
  <c r="G189" i="15"/>
  <c r="G193" i="15"/>
  <c r="G197" i="15"/>
  <c r="G201" i="15"/>
  <c r="G205" i="15"/>
  <c r="G192" i="15"/>
  <c r="G196" i="15"/>
  <c r="G200" i="15"/>
  <c r="G204" i="15"/>
  <c r="G208" i="15"/>
  <c r="G209" i="15"/>
  <c r="G213" i="15"/>
  <c r="G217" i="15"/>
  <c r="G221" i="15"/>
  <c r="G212" i="15"/>
  <c r="G216" i="15"/>
  <c r="G220" i="15"/>
  <c r="G207" i="15"/>
  <c r="G210" i="15"/>
  <c r="G203" i="15"/>
  <c r="G215" i="15"/>
  <c r="G219" i="15"/>
  <c r="G223" i="15"/>
  <c r="G227" i="15"/>
  <c r="G199" i="15"/>
  <c r="G195" i="15"/>
  <c r="G211" i="15"/>
  <c r="G214" i="15"/>
  <c r="G218" i="15"/>
  <c r="G222" i="15"/>
  <c r="G226" i="15"/>
  <c r="G230" i="15"/>
  <c r="C216" i="15"/>
  <c r="F230" i="15"/>
  <c r="V190" i="15"/>
  <c r="V194" i="15"/>
  <c r="V198" i="15"/>
  <c r="V202" i="15"/>
  <c r="V206" i="15"/>
  <c r="V210" i="15"/>
  <c r="V189" i="15"/>
  <c r="V193" i="15"/>
  <c r="V197" i="15"/>
  <c r="V201" i="15"/>
  <c r="V205" i="15"/>
  <c r="V209" i="15"/>
  <c r="V192" i="15"/>
  <c r="V196" i="15"/>
  <c r="V200" i="15"/>
  <c r="V204" i="15"/>
  <c r="V208" i="15"/>
  <c r="V191" i="15"/>
  <c r="V195" i="15"/>
  <c r="V199" i="15"/>
  <c r="V203" i="15"/>
  <c r="V207" i="15"/>
  <c r="V211" i="15"/>
  <c r="V212" i="15"/>
  <c r="V215" i="15"/>
  <c r="V219" i="15"/>
  <c r="V223" i="15"/>
  <c r="V227" i="15"/>
  <c r="V214" i="15"/>
  <c r="U189" i="15"/>
  <c r="U193" i="15"/>
  <c r="U197" i="15"/>
  <c r="U201" i="15"/>
  <c r="U205" i="15"/>
  <c r="U192" i="15"/>
  <c r="U196" i="15"/>
  <c r="U200" i="15"/>
  <c r="U204" i="15"/>
  <c r="U191" i="15"/>
  <c r="U195" i="15"/>
  <c r="U199" i="15"/>
  <c r="U203" i="15"/>
  <c r="U207" i="15"/>
  <c r="U211" i="15"/>
  <c r="U210" i="15"/>
  <c r="U212" i="15"/>
  <c r="U216" i="15"/>
  <c r="U220" i="15"/>
  <c r="U206" i="15"/>
  <c r="U202" i="15"/>
  <c r="U208" i="15"/>
  <c r="U215" i="15"/>
  <c r="U219" i="15"/>
  <c r="U198" i="15"/>
  <c r="U194" i="15"/>
  <c r="U214" i="15"/>
  <c r="U218" i="15"/>
  <c r="U222" i="15"/>
  <c r="U226" i="15"/>
  <c r="U190" i="15"/>
  <c r="U209" i="15"/>
  <c r="U213" i="15"/>
  <c r="U217" i="15"/>
  <c r="U221" i="15"/>
  <c r="U225" i="15"/>
  <c r="U229" i="15"/>
  <c r="D189" i="15"/>
  <c r="D193" i="15"/>
  <c r="D197" i="15"/>
  <c r="D201" i="15"/>
  <c r="D205" i="15"/>
  <c r="D209" i="15"/>
  <c r="D192" i="15"/>
  <c r="D196" i="15"/>
  <c r="D200" i="15"/>
  <c r="D204" i="15"/>
  <c r="D208" i="15"/>
  <c r="D191" i="15"/>
  <c r="D195" i="15"/>
  <c r="D199" i="15"/>
  <c r="D203" i="15"/>
  <c r="D207" i="15"/>
  <c r="D211" i="15"/>
  <c r="D190" i="15"/>
  <c r="D194" i="15"/>
  <c r="D198" i="15"/>
  <c r="D202" i="15"/>
  <c r="D206" i="15"/>
  <c r="D210" i="15"/>
  <c r="D215" i="15"/>
  <c r="D214" i="15"/>
  <c r="D218" i="15"/>
  <c r="D222" i="15"/>
  <c r="D226" i="15"/>
  <c r="D230" i="15"/>
  <c r="D213" i="15"/>
  <c r="E189" i="15"/>
  <c r="E193" i="15"/>
  <c r="E197" i="15"/>
  <c r="E201" i="15"/>
  <c r="E205" i="15"/>
  <c r="E192" i="15"/>
  <c r="E196" i="15"/>
  <c r="E200" i="15"/>
  <c r="E204" i="15"/>
  <c r="E191" i="15"/>
  <c r="E195" i="15"/>
  <c r="E199" i="15"/>
  <c r="E203" i="15"/>
  <c r="E207" i="15"/>
  <c r="E211" i="15"/>
  <c r="E202" i="15"/>
  <c r="E212" i="15"/>
  <c r="E216" i="15"/>
  <c r="E220" i="15"/>
  <c r="E198" i="15"/>
  <c r="E194" i="15"/>
  <c r="E210" i="15"/>
  <c r="E215" i="15"/>
  <c r="E219" i="15"/>
  <c r="E190" i="15"/>
  <c r="E208" i="15"/>
  <c r="E214" i="15"/>
  <c r="E218" i="15"/>
  <c r="E222" i="15"/>
  <c r="E226" i="15"/>
  <c r="E213" i="15"/>
  <c r="E217" i="15"/>
  <c r="E221" i="15"/>
  <c r="E225" i="15"/>
  <c r="E229" i="15"/>
  <c r="K192" i="15"/>
  <c r="K196" i="15"/>
  <c r="K200" i="15"/>
  <c r="K204" i="15"/>
  <c r="K191" i="15"/>
  <c r="K195" i="15"/>
  <c r="K199" i="15"/>
  <c r="K203" i="15"/>
  <c r="K207" i="15"/>
  <c r="K190" i="15"/>
  <c r="K194" i="15"/>
  <c r="K198" i="15"/>
  <c r="K202" i="15"/>
  <c r="K206" i="15"/>
  <c r="K210" i="15"/>
  <c r="K189" i="15"/>
  <c r="K211" i="15"/>
  <c r="K215" i="15"/>
  <c r="K219" i="15"/>
  <c r="K209" i="15"/>
  <c r="K214" i="15"/>
  <c r="K218" i="15"/>
  <c r="K205" i="15"/>
  <c r="K213" i="15"/>
  <c r="K217" i="15"/>
  <c r="K221" i="15"/>
  <c r="K225" i="15"/>
  <c r="K201" i="15"/>
  <c r="K197" i="15"/>
  <c r="K208" i="15"/>
  <c r="K212" i="15"/>
  <c r="K216" i="15"/>
  <c r="K220" i="15"/>
  <c r="K224" i="15"/>
  <c r="K228" i="15"/>
  <c r="C230" i="15"/>
  <c r="C222" i="15"/>
  <c r="C214" i="15"/>
  <c r="C206" i="15"/>
  <c r="C198" i="15"/>
  <c r="C190" i="15"/>
  <c r="W234" i="15"/>
  <c r="O234" i="15"/>
  <c r="G234" i="15"/>
  <c r="U233" i="15"/>
  <c r="M233" i="15"/>
  <c r="E233" i="15"/>
  <c r="S232" i="15"/>
  <c r="K232" i="15"/>
  <c r="Q231" i="15"/>
  <c r="I231" i="15"/>
  <c r="W230" i="15"/>
  <c r="N230" i="15"/>
  <c r="W229" i="15"/>
  <c r="L229" i="15"/>
  <c r="U228" i="15"/>
  <c r="J228" i="15"/>
  <c r="S227" i="15"/>
  <c r="E227" i="15"/>
  <c r="X226" i="15"/>
  <c r="J226" i="15"/>
  <c r="O225" i="15"/>
  <c r="T224" i="15"/>
  <c r="F224" i="15"/>
  <c r="X223" i="15"/>
  <c r="K223" i="15"/>
  <c r="P222" i="15"/>
  <c r="F220" i="15"/>
  <c r="P219" i="15"/>
  <c r="X218" i="15"/>
  <c r="L217" i="15"/>
  <c r="F213" i="15"/>
  <c r="O232" i="15"/>
  <c r="T201" i="15"/>
  <c r="T191" i="15"/>
  <c r="T198" i="15"/>
  <c r="T213" i="15"/>
  <c r="C229" i="15"/>
  <c r="C221" i="15"/>
  <c r="C213" i="15"/>
  <c r="C205" i="15"/>
  <c r="C197" i="15"/>
  <c r="N234" i="15"/>
  <c r="F234" i="15"/>
  <c r="T233" i="15"/>
  <c r="L233" i="15"/>
  <c r="R232" i="15"/>
  <c r="J232" i="15"/>
  <c r="P231" i="15"/>
  <c r="V230" i="15"/>
  <c r="M230" i="15"/>
  <c r="V229" i="15"/>
  <c r="I228" i="15"/>
  <c r="R227" i="15"/>
  <c r="D227" i="15"/>
  <c r="V226" i="15"/>
  <c r="I226" i="15"/>
  <c r="N225" i="15"/>
  <c r="R224" i="15"/>
  <c r="E224" i="15"/>
  <c r="U223" i="15"/>
  <c r="P221" i="15"/>
  <c r="D220" i="15"/>
  <c r="V218" i="15"/>
  <c r="R216" i="15"/>
  <c r="E209" i="15"/>
  <c r="O195" i="15"/>
  <c r="S192" i="15"/>
  <c r="S196" i="15"/>
  <c r="S200" i="15"/>
  <c r="S204" i="15"/>
  <c r="S191" i="15"/>
  <c r="S195" i="15"/>
  <c r="S199" i="15"/>
  <c r="S203" i="15"/>
  <c r="S190" i="15"/>
  <c r="S194" i="15"/>
  <c r="S198" i="15"/>
  <c r="S202" i="15"/>
  <c r="S206" i="15"/>
  <c r="S210" i="15"/>
  <c r="S193" i="15"/>
  <c r="S215" i="15"/>
  <c r="S219" i="15"/>
  <c r="S189" i="15"/>
  <c r="S208" i="15"/>
  <c r="S214" i="15"/>
  <c r="S218" i="15"/>
  <c r="S211" i="15"/>
  <c r="S209" i="15"/>
  <c r="S213" i="15"/>
  <c r="S217" i="15"/>
  <c r="S221" i="15"/>
  <c r="S225" i="15"/>
  <c r="S205" i="15"/>
  <c r="S201" i="15"/>
  <c r="S207" i="15"/>
  <c r="S212" i="15"/>
  <c r="S216" i="15"/>
  <c r="S220" i="15"/>
  <c r="S224" i="15"/>
  <c r="S228" i="15"/>
  <c r="N190" i="15"/>
  <c r="N194" i="15"/>
  <c r="N198" i="15"/>
  <c r="N202" i="15"/>
  <c r="N206" i="15"/>
  <c r="N210" i="15"/>
  <c r="N189" i="15"/>
  <c r="N193" i="15"/>
  <c r="N197" i="15"/>
  <c r="N201" i="15"/>
  <c r="N205" i="15"/>
  <c r="N209" i="15"/>
  <c r="N192" i="15"/>
  <c r="N196" i="15"/>
  <c r="N200" i="15"/>
  <c r="N204" i="15"/>
  <c r="N208" i="15"/>
  <c r="N191" i="15"/>
  <c r="N195" i="15"/>
  <c r="N199" i="15"/>
  <c r="N203" i="15"/>
  <c r="N207" i="15"/>
  <c r="N211" i="15"/>
  <c r="N212" i="15"/>
  <c r="N215" i="15"/>
  <c r="N219" i="15"/>
  <c r="N223" i="15"/>
  <c r="N227" i="15"/>
  <c r="N214" i="15"/>
  <c r="J192" i="15"/>
  <c r="J196" i="15"/>
  <c r="J200" i="15"/>
  <c r="J204" i="15"/>
  <c r="J208" i="15"/>
  <c r="J191" i="15"/>
  <c r="J195" i="15"/>
  <c r="J199" i="15"/>
  <c r="J203" i="15"/>
  <c r="J207" i="15"/>
  <c r="J211" i="15"/>
  <c r="J190" i="15"/>
  <c r="J194" i="15"/>
  <c r="J198" i="15"/>
  <c r="J202" i="15"/>
  <c r="J206" i="15"/>
  <c r="J210" i="15"/>
  <c r="J189" i="15"/>
  <c r="J193" i="15"/>
  <c r="J197" i="15"/>
  <c r="J201" i="15"/>
  <c r="J205" i="15"/>
  <c r="J209" i="15"/>
  <c r="J214" i="15"/>
  <c r="J213" i="15"/>
  <c r="J217" i="15"/>
  <c r="J221" i="15"/>
  <c r="J225" i="15"/>
  <c r="J229" i="15"/>
  <c r="J212" i="15"/>
  <c r="H195" i="15"/>
  <c r="H202" i="15"/>
  <c r="H209" i="15"/>
  <c r="H216" i="15"/>
  <c r="L189" i="15"/>
  <c r="L193" i="15"/>
  <c r="L197" i="15"/>
  <c r="L201" i="15"/>
  <c r="L205" i="15"/>
  <c r="L209" i="15"/>
  <c r="L192" i="15"/>
  <c r="L196" i="15"/>
  <c r="L200" i="15"/>
  <c r="L204" i="15"/>
  <c r="L208" i="15"/>
  <c r="L191" i="15"/>
  <c r="L195" i="15"/>
  <c r="L199" i="15"/>
  <c r="L203" i="15"/>
  <c r="L207" i="15"/>
  <c r="L211" i="15"/>
  <c r="L190" i="15"/>
  <c r="L194" i="15"/>
  <c r="L198" i="15"/>
  <c r="L202" i="15"/>
  <c r="L206" i="15"/>
  <c r="L210" i="15"/>
  <c r="L214" i="15"/>
  <c r="L218" i="15"/>
  <c r="L222" i="15"/>
  <c r="L226" i="15"/>
  <c r="L230" i="15"/>
  <c r="L213" i="15"/>
  <c r="C228" i="15"/>
  <c r="C220" i="15"/>
  <c r="C212" i="15"/>
  <c r="C204" i="15"/>
  <c r="C196" i="15"/>
  <c r="M234" i="15"/>
  <c r="S233" i="15"/>
  <c r="I232" i="15"/>
  <c r="W231" i="15"/>
  <c r="O231" i="15"/>
  <c r="G231" i="15"/>
  <c r="R228" i="15"/>
  <c r="G228" i="15"/>
  <c r="S226" i="15"/>
  <c r="H226" i="15"/>
  <c r="L225" i="15"/>
  <c r="N221" i="15"/>
  <c r="V220" i="15"/>
  <c r="J219" i="15"/>
  <c r="N216" i="15"/>
  <c r="X215" i="15"/>
  <c r="X214" i="15"/>
  <c r="K193" i="15"/>
  <c r="P191" i="15"/>
  <c r="P195" i="15"/>
  <c r="P199" i="15"/>
  <c r="P203" i="15"/>
  <c r="P207" i="15"/>
  <c r="P211" i="15"/>
  <c r="P190" i="15"/>
  <c r="P194" i="15"/>
  <c r="P198" i="15"/>
  <c r="P202" i="15"/>
  <c r="P206" i="15"/>
  <c r="P210" i="15"/>
  <c r="P189" i="15"/>
  <c r="P193" i="15"/>
  <c r="P197" i="15"/>
  <c r="P201" i="15"/>
  <c r="P205" i="15"/>
  <c r="P209" i="15"/>
  <c r="P192" i="15"/>
  <c r="P196" i="15"/>
  <c r="P200" i="15"/>
  <c r="P204" i="15"/>
  <c r="P208" i="15"/>
  <c r="P213" i="15"/>
  <c r="P212" i="15"/>
  <c r="P216" i="15"/>
  <c r="P220" i="15"/>
  <c r="P224" i="15"/>
  <c r="P228" i="15"/>
  <c r="O190" i="15"/>
  <c r="O194" i="15"/>
  <c r="O198" i="15"/>
  <c r="O202" i="15"/>
  <c r="O206" i="15"/>
  <c r="O189" i="15"/>
  <c r="O193" i="15"/>
  <c r="O197" i="15"/>
  <c r="O201" i="15"/>
  <c r="O205" i="15"/>
  <c r="O192" i="15"/>
  <c r="O196" i="15"/>
  <c r="O200" i="15"/>
  <c r="O204" i="15"/>
  <c r="O208" i="15"/>
  <c r="O191" i="15"/>
  <c r="O213" i="15"/>
  <c r="O217" i="15"/>
  <c r="O221" i="15"/>
  <c r="O211" i="15"/>
  <c r="O212" i="15"/>
  <c r="O216" i="15"/>
  <c r="O220" i="15"/>
  <c r="O209" i="15"/>
  <c r="O207" i="15"/>
  <c r="O215" i="15"/>
  <c r="O219" i="15"/>
  <c r="O223" i="15"/>
  <c r="O227" i="15"/>
  <c r="O203" i="15"/>
  <c r="O199" i="15"/>
  <c r="O210" i="15"/>
  <c r="O214" i="15"/>
  <c r="O218" i="15"/>
  <c r="O222" i="15"/>
  <c r="O226" i="15"/>
  <c r="O230" i="15"/>
  <c r="M189" i="15"/>
  <c r="M193" i="15"/>
  <c r="M197" i="15"/>
  <c r="M201" i="15"/>
  <c r="M205" i="15"/>
  <c r="M192" i="15"/>
  <c r="M196" i="15"/>
  <c r="M200" i="15"/>
  <c r="M204" i="15"/>
  <c r="M191" i="15"/>
  <c r="M195" i="15"/>
  <c r="M199" i="15"/>
  <c r="M203" i="15"/>
  <c r="M207" i="15"/>
  <c r="M211" i="15"/>
  <c r="M206" i="15"/>
  <c r="M212" i="15"/>
  <c r="M216" i="15"/>
  <c r="M220" i="15"/>
  <c r="M202" i="15"/>
  <c r="M198" i="15"/>
  <c r="M209" i="15"/>
  <c r="M215" i="15"/>
  <c r="M219" i="15"/>
  <c r="M194" i="15"/>
  <c r="M190" i="15"/>
  <c r="M214" i="15"/>
  <c r="M218" i="15"/>
  <c r="M222" i="15"/>
  <c r="M226" i="15"/>
  <c r="M210" i="15"/>
  <c r="M213" i="15"/>
  <c r="M217" i="15"/>
  <c r="M221" i="15"/>
  <c r="M225" i="15"/>
  <c r="M229" i="15"/>
  <c r="I191" i="15"/>
  <c r="I195" i="15"/>
  <c r="I199" i="15"/>
  <c r="I203" i="15"/>
  <c r="I207" i="15"/>
  <c r="I190" i="15"/>
  <c r="I194" i="15"/>
  <c r="I198" i="15"/>
  <c r="I202" i="15"/>
  <c r="I206" i="15"/>
  <c r="I189" i="15"/>
  <c r="I193" i="15"/>
  <c r="I197" i="15"/>
  <c r="I201" i="15"/>
  <c r="I205" i="15"/>
  <c r="I209" i="15"/>
  <c r="I204" i="15"/>
  <c r="I214" i="15"/>
  <c r="I218" i="15"/>
  <c r="I200" i="15"/>
  <c r="I196" i="15"/>
  <c r="I213" i="15"/>
  <c r="I217" i="15"/>
  <c r="I221" i="15"/>
  <c r="I192" i="15"/>
  <c r="I210" i="15"/>
  <c r="I212" i="15"/>
  <c r="I216" i="15"/>
  <c r="I220" i="15"/>
  <c r="I224" i="15"/>
  <c r="I208" i="15"/>
  <c r="I215" i="15"/>
  <c r="I219" i="15"/>
  <c r="I223" i="15"/>
  <c r="I227" i="15"/>
  <c r="R192" i="15"/>
  <c r="R196" i="15"/>
  <c r="R200" i="15"/>
  <c r="R204" i="15"/>
  <c r="R208" i="15"/>
  <c r="R191" i="15"/>
  <c r="R195" i="15"/>
  <c r="R199" i="15"/>
  <c r="R203" i="15"/>
  <c r="R207" i="15"/>
  <c r="R211" i="15"/>
  <c r="R190" i="15"/>
  <c r="R194" i="15"/>
  <c r="R198" i="15"/>
  <c r="R202" i="15"/>
  <c r="R206" i="15"/>
  <c r="R210" i="15"/>
  <c r="R189" i="15"/>
  <c r="R193" i="15"/>
  <c r="R197" i="15"/>
  <c r="R201" i="15"/>
  <c r="R205" i="15"/>
  <c r="R209" i="15"/>
  <c r="R214" i="15"/>
  <c r="R213" i="15"/>
  <c r="R217" i="15"/>
  <c r="R221" i="15"/>
  <c r="R225" i="15"/>
  <c r="R229" i="15"/>
  <c r="R212" i="15"/>
  <c r="Q191" i="15"/>
  <c r="Q195" i="15"/>
  <c r="Q199" i="15"/>
  <c r="Q203" i="15"/>
  <c r="Q190" i="15"/>
  <c r="Q194" i="15"/>
  <c r="Q198" i="15"/>
  <c r="Q202" i="15"/>
  <c r="Q206" i="15"/>
  <c r="Q189" i="15"/>
  <c r="Q193" i="15"/>
  <c r="Q197" i="15"/>
  <c r="Q201" i="15"/>
  <c r="Q205" i="15"/>
  <c r="Q209" i="15"/>
  <c r="Q208" i="15"/>
  <c r="Q214" i="15"/>
  <c r="Q218" i="15"/>
  <c r="Q204" i="15"/>
  <c r="Q200" i="15"/>
  <c r="Q211" i="15"/>
  <c r="Q213" i="15"/>
  <c r="Q217" i="15"/>
  <c r="Q221" i="15"/>
  <c r="Q196" i="15"/>
  <c r="Q192" i="15"/>
  <c r="Q212" i="15"/>
  <c r="Q216" i="15"/>
  <c r="Q220" i="15"/>
  <c r="Q224" i="15"/>
  <c r="Q207" i="15"/>
  <c r="Q215" i="15"/>
  <c r="Q219" i="15"/>
  <c r="Q223" i="15"/>
  <c r="Q227" i="15"/>
  <c r="F190" i="15"/>
  <c r="F194" i="15"/>
  <c r="F198" i="15"/>
  <c r="F202" i="15"/>
  <c r="F206" i="15"/>
  <c r="F210" i="15"/>
  <c r="F189" i="15"/>
  <c r="F193" i="15"/>
  <c r="F197" i="15"/>
  <c r="F201" i="15"/>
  <c r="F205" i="15"/>
  <c r="F209" i="15"/>
  <c r="F192" i="15"/>
  <c r="F196" i="15"/>
  <c r="F200" i="15"/>
  <c r="F204" i="15"/>
  <c r="F208" i="15"/>
  <c r="F191" i="15"/>
  <c r="F195" i="15"/>
  <c r="F199" i="15"/>
  <c r="F203" i="15"/>
  <c r="F207" i="15"/>
  <c r="F211" i="15"/>
  <c r="F212" i="15"/>
  <c r="F215" i="15"/>
  <c r="F219" i="15"/>
  <c r="F223" i="15"/>
  <c r="F227" i="15"/>
  <c r="F214" i="15"/>
  <c r="C189" i="15"/>
  <c r="C227" i="15"/>
  <c r="C219" i="15"/>
  <c r="C211" i="15"/>
  <c r="C203" i="15"/>
  <c r="T234" i="15"/>
  <c r="L234" i="15"/>
  <c r="R233" i="15"/>
  <c r="J233" i="15"/>
  <c r="P232" i="15"/>
  <c r="V231" i="15"/>
  <c r="N231" i="15"/>
  <c r="F231" i="15"/>
  <c r="J230" i="15"/>
  <c r="S229" i="15"/>
  <c r="Q228" i="15"/>
  <c r="F228" i="15"/>
  <c r="M227" i="15"/>
  <c r="R226" i="15"/>
  <c r="F226" i="15"/>
  <c r="W225" i="15"/>
  <c r="I225" i="15"/>
  <c r="N224" i="15"/>
  <c r="S223" i="15"/>
  <c r="E223" i="15"/>
  <c r="X222" i="15"/>
  <c r="J222" i="15"/>
  <c r="L221" i="15"/>
  <c r="P218" i="15"/>
  <c r="X217" i="15"/>
  <c r="D217" i="15"/>
  <c r="L216" i="15"/>
  <c r="T215" i="15"/>
  <c r="P214" i="15"/>
  <c r="L212" i="15"/>
  <c r="W207" i="15"/>
  <c r="G191" i="15"/>
  <c r="Z6" i="15"/>
  <c r="H212" i="15" l="1"/>
  <c r="H205" i="15"/>
  <c r="H198" i="15"/>
  <c r="H191" i="15"/>
  <c r="T226" i="15"/>
  <c r="T194" i="15"/>
  <c r="T208" i="15"/>
  <c r="T197" i="15"/>
  <c r="T232" i="15"/>
  <c r="W228" i="15"/>
  <c r="P226" i="15"/>
  <c r="P233" i="15"/>
  <c r="H225" i="15"/>
  <c r="H213" i="15"/>
  <c r="H201" i="15"/>
  <c r="H194" i="15"/>
  <c r="T222" i="15"/>
  <c r="T190" i="15"/>
  <c r="T236" i="15" s="1"/>
  <c r="T204" i="15"/>
  <c r="T193" i="15"/>
  <c r="H218" i="15"/>
  <c r="H222" i="15"/>
  <c r="H232" i="15"/>
  <c r="H208" i="15"/>
  <c r="H197" i="15"/>
  <c r="H190" i="15"/>
  <c r="H231" i="15"/>
  <c r="T218" i="15"/>
  <c r="T211" i="15"/>
  <c r="T200" i="15"/>
  <c r="T189" i="15"/>
  <c r="T221" i="15"/>
  <c r="T219" i="15"/>
  <c r="W227" i="15"/>
  <c r="W236" i="15" s="1"/>
  <c r="L231" i="15"/>
  <c r="J234" i="15"/>
  <c r="D229" i="15"/>
  <c r="T229" i="15"/>
  <c r="H204" i="15"/>
  <c r="H193" i="15"/>
  <c r="H211" i="15"/>
  <c r="T214" i="15"/>
  <c r="T207" i="15"/>
  <c r="T196" i="15"/>
  <c r="T217" i="15"/>
  <c r="D228" i="15"/>
  <c r="T231" i="15"/>
  <c r="D219" i="15"/>
  <c r="H229" i="15"/>
  <c r="H219" i="15"/>
  <c r="H223" i="15"/>
  <c r="H228" i="15"/>
  <c r="H200" i="15"/>
  <c r="H189" i="15"/>
  <c r="H236" i="15" s="1"/>
  <c r="H207" i="15"/>
  <c r="T210" i="15"/>
  <c r="T203" i="15"/>
  <c r="T192" i="15"/>
  <c r="H227" i="15"/>
  <c r="H234" i="15"/>
  <c r="D221" i="15"/>
  <c r="J218" i="15"/>
  <c r="L224" i="15"/>
  <c r="H221" i="15"/>
  <c r="T212" i="15"/>
  <c r="T223" i="15"/>
  <c r="H224" i="15"/>
  <c r="H196" i="15"/>
  <c r="H210" i="15"/>
  <c r="H203" i="15"/>
  <c r="T206" i="15"/>
  <c r="T199" i="15"/>
  <c r="T209" i="15"/>
  <c r="H215" i="15"/>
  <c r="T227" i="15"/>
  <c r="T220" i="15"/>
  <c r="T230" i="15"/>
  <c r="H220" i="15"/>
  <c r="H192" i="15"/>
  <c r="H206" i="15"/>
  <c r="H199" i="15"/>
  <c r="T228" i="15"/>
  <c r="T202" i="15"/>
  <c r="T195" i="15"/>
  <c r="T205" i="15"/>
  <c r="L228" i="15"/>
  <c r="L215" i="15"/>
  <c r="J227" i="15"/>
  <c r="P229" i="15"/>
  <c r="P236" i="15" s="1"/>
  <c r="D234" i="15"/>
  <c r="D223" i="15"/>
  <c r="L227" i="15"/>
  <c r="G229" i="15"/>
  <c r="G232" i="15"/>
  <c r="K231" i="15"/>
  <c r="K236" i="15" s="1"/>
  <c r="I233" i="15"/>
  <c r="D224" i="15"/>
  <c r="G236" i="15"/>
  <c r="C236" i="15"/>
  <c r="X236" i="15"/>
  <c r="R236" i="15"/>
  <c r="F236" i="15"/>
  <c r="E236" i="15"/>
  <c r="V236" i="15"/>
  <c r="M236" i="15"/>
  <c r="O236" i="15"/>
  <c r="N236" i="15"/>
  <c r="S236" i="15"/>
  <c r="Q236" i="15"/>
  <c r="I236" i="15"/>
  <c r="J236" i="15"/>
  <c r="U236" i="15"/>
  <c r="AK2" i="15"/>
  <c r="L236" i="15" l="1"/>
  <c r="D236" i="15"/>
  <c r="AJ6" i="15"/>
  <c r="AL2" i="15"/>
  <c r="AM2" i="15" s="1"/>
  <c r="AN2" i="15" s="1"/>
  <c r="AO2" i="15" s="1"/>
  <c r="AP2" i="15" s="1"/>
  <c r="AQ2" i="15" s="1"/>
  <c r="AR2" i="15" s="1"/>
  <c r="AA7" i="15"/>
  <c r="AK7" i="15" s="1"/>
  <c r="AB7" i="15"/>
  <c r="AL7" i="15" s="1"/>
  <c r="AC7" i="15"/>
  <c r="AM7" i="15" s="1"/>
  <c r="AD7" i="15"/>
  <c r="AN7" i="15" s="1"/>
  <c r="AE7" i="15"/>
  <c r="AO7" i="15" s="1"/>
  <c r="AF7" i="15"/>
  <c r="AP7" i="15" s="1"/>
  <c r="AG7" i="15"/>
  <c r="AQ7" i="15" s="1"/>
  <c r="AH7" i="15"/>
  <c r="AR7" i="15" s="1"/>
  <c r="AA8" i="15"/>
  <c r="AK8" i="15" s="1"/>
  <c r="AB8" i="15"/>
  <c r="AL8" i="15" s="1"/>
  <c r="AC8" i="15"/>
  <c r="AM8" i="15" s="1"/>
  <c r="AD8" i="15"/>
  <c r="AN8" i="15" s="1"/>
  <c r="AE8" i="15"/>
  <c r="AO8" i="15" s="1"/>
  <c r="AF8" i="15"/>
  <c r="AP8" i="15" s="1"/>
  <c r="AG8" i="15"/>
  <c r="AQ8" i="15" s="1"/>
  <c r="AH8" i="15"/>
  <c r="AR8" i="15" s="1"/>
  <c r="AA9" i="15"/>
  <c r="AK9" i="15" s="1"/>
  <c r="AB9" i="15"/>
  <c r="AL9" i="15" s="1"/>
  <c r="AC9" i="15"/>
  <c r="AM9" i="15" s="1"/>
  <c r="AD9" i="15"/>
  <c r="AN9" i="15" s="1"/>
  <c r="AE9" i="15"/>
  <c r="AO9" i="15" s="1"/>
  <c r="AF9" i="15"/>
  <c r="AP9" i="15" s="1"/>
  <c r="AG9" i="15"/>
  <c r="AQ9" i="15" s="1"/>
  <c r="AH9" i="15"/>
  <c r="AR9" i="15" s="1"/>
  <c r="AA10" i="15"/>
  <c r="AK10" i="15" s="1"/>
  <c r="AB10" i="15"/>
  <c r="AL10" i="15" s="1"/>
  <c r="AC10" i="15"/>
  <c r="AM10" i="15" s="1"/>
  <c r="AD10" i="15"/>
  <c r="AN10" i="15" s="1"/>
  <c r="AE10" i="15"/>
  <c r="AO10" i="15" s="1"/>
  <c r="AF10" i="15"/>
  <c r="AP10" i="15" s="1"/>
  <c r="AG10" i="15"/>
  <c r="AQ10" i="15" s="1"/>
  <c r="AH10" i="15"/>
  <c r="AR10" i="15" s="1"/>
  <c r="AA11" i="15"/>
  <c r="AK11" i="15" s="1"/>
  <c r="AB11" i="15"/>
  <c r="AL11" i="15" s="1"/>
  <c r="AC11" i="15"/>
  <c r="AM11" i="15" s="1"/>
  <c r="AD11" i="15"/>
  <c r="AN11" i="15" s="1"/>
  <c r="AE11" i="15"/>
  <c r="AO11" i="15" s="1"/>
  <c r="AF11" i="15"/>
  <c r="AP11" i="15" s="1"/>
  <c r="AG11" i="15"/>
  <c r="AQ11" i="15" s="1"/>
  <c r="AH11" i="15"/>
  <c r="AR11" i="15" s="1"/>
  <c r="AA12" i="15"/>
  <c r="AK12" i="15" s="1"/>
  <c r="AB12" i="15"/>
  <c r="AL12" i="15" s="1"/>
  <c r="AC12" i="15"/>
  <c r="AM12" i="15" s="1"/>
  <c r="AD12" i="15"/>
  <c r="AN12" i="15" s="1"/>
  <c r="AE12" i="15"/>
  <c r="AO12" i="15" s="1"/>
  <c r="AF12" i="15"/>
  <c r="AP12" i="15" s="1"/>
  <c r="AG12" i="15"/>
  <c r="AQ12" i="15" s="1"/>
  <c r="AH12" i="15"/>
  <c r="AR12" i="15" s="1"/>
  <c r="AA13" i="15"/>
  <c r="AB13" i="15"/>
  <c r="AC13" i="15"/>
  <c r="AD13" i="15"/>
  <c r="AE13" i="15"/>
  <c r="AF13" i="15"/>
  <c r="AG13" i="15"/>
  <c r="AH13" i="15"/>
  <c r="AA14" i="15"/>
  <c r="AK14" i="15" s="1"/>
  <c r="AB14" i="15"/>
  <c r="AL14" i="15" s="1"/>
  <c r="AC14" i="15"/>
  <c r="AM14" i="15" s="1"/>
  <c r="AD14" i="15"/>
  <c r="AN14" i="15" s="1"/>
  <c r="AE14" i="15"/>
  <c r="AO14" i="15" s="1"/>
  <c r="AF14" i="15"/>
  <c r="AP14" i="15" s="1"/>
  <c r="AG14" i="15"/>
  <c r="AQ14" i="15" s="1"/>
  <c r="AH14" i="15"/>
  <c r="AR14" i="15" s="1"/>
  <c r="AA15" i="15"/>
  <c r="AK15" i="15" s="1"/>
  <c r="AB15" i="15"/>
  <c r="AL15" i="15" s="1"/>
  <c r="AC15" i="15"/>
  <c r="AM15" i="15" s="1"/>
  <c r="AD15" i="15"/>
  <c r="AN15" i="15" s="1"/>
  <c r="AE15" i="15"/>
  <c r="AO15" i="15" s="1"/>
  <c r="AF15" i="15"/>
  <c r="AP15" i="15" s="1"/>
  <c r="AG15" i="15"/>
  <c r="AQ15" i="15" s="1"/>
  <c r="AH15" i="15"/>
  <c r="AR15" i="15" s="1"/>
  <c r="AA16" i="15"/>
  <c r="AK16" i="15" s="1"/>
  <c r="AB16" i="15"/>
  <c r="AL16" i="15" s="1"/>
  <c r="AC16" i="15"/>
  <c r="AM16" i="15" s="1"/>
  <c r="AD16" i="15"/>
  <c r="AN16" i="15" s="1"/>
  <c r="AE16" i="15"/>
  <c r="AO16" i="15" s="1"/>
  <c r="AF16" i="15"/>
  <c r="AP16" i="15" s="1"/>
  <c r="AG16" i="15"/>
  <c r="AQ16" i="15" s="1"/>
  <c r="AH16" i="15"/>
  <c r="AR16" i="15" s="1"/>
  <c r="AA17" i="15"/>
  <c r="AK17" i="15" s="1"/>
  <c r="AB17" i="15"/>
  <c r="AL17" i="15" s="1"/>
  <c r="AC17" i="15"/>
  <c r="AM17" i="15" s="1"/>
  <c r="AD17" i="15"/>
  <c r="AN17" i="15" s="1"/>
  <c r="AE17" i="15"/>
  <c r="AO17" i="15" s="1"/>
  <c r="AF17" i="15"/>
  <c r="AP17" i="15" s="1"/>
  <c r="AG17" i="15"/>
  <c r="AQ17" i="15" s="1"/>
  <c r="AH17" i="15"/>
  <c r="AR17" i="15" s="1"/>
  <c r="AA18" i="15"/>
  <c r="AK18" i="15" s="1"/>
  <c r="AB18" i="15"/>
  <c r="AL18" i="15" s="1"/>
  <c r="AC18" i="15"/>
  <c r="AM18" i="15" s="1"/>
  <c r="AD18" i="15"/>
  <c r="AN18" i="15" s="1"/>
  <c r="AE18" i="15"/>
  <c r="AO18" i="15" s="1"/>
  <c r="AF18" i="15"/>
  <c r="AP18" i="15" s="1"/>
  <c r="AG18" i="15"/>
  <c r="AQ18" i="15" s="1"/>
  <c r="AH18" i="15"/>
  <c r="AR18" i="15" s="1"/>
  <c r="AA19" i="15"/>
  <c r="AK19" i="15" s="1"/>
  <c r="AB19" i="15"/>
  <c r="AL19" i="15" s="1"/>
  <c r="AC19" i="15"/>
  <c r="AM19" i="15" s="1"/>
  <c r="AD19" i="15"/>
  <c r="AN19" i="15" s="1"/>
  <c r="AE19" i="15"/>
  <c r="AO19" i="15" s="1"/>
  <c r="AF19" i="15"/>
  <c r="AP19" i="15" s="1"/>
  <c r="AG19" i="15"/>
  <c r="AQ19" i="15" s="1"/>
  <c r="AH19" i="15"/>
  <c r="AR19" i="15" s="1"/>
  <c r="AA20" i="15"/>
  <c r="AK20" i="15" s="1"/>
  <c r="AB20" i="15"/>
  <c r="AL20" i="15" s="1"/>
  <c r="AC20" i="15"/>
  <c r="AM20" i="15" s="1"/>
  <c r="AD20" i="15"/>
  <c r="AN20" i="15" s="1"/>
  <c r="AE20" i="15"/>
  <c r="AO20" i="15" s="1"/>
  <c r="AF20" i="15"/>
  <c r="AP20" i="15" s="1"/>
  <c r="AG20" i="15"/>
  <c r="AQ20" i="15" s="1"/>
  <c r="AH20" i="15"/>
  <c r="AR20" i="15" s="1"/>
  <c r="AA21" i="15"/>
  <c r="AK21" i="15" s="1"/>
  <c r="AB21" i="15"/>
  <c r="AL21" i="15" s="1"/>
  <c r="AC21" i="15"/>
  <c r="AM21" i="15" s="1"/>
  <c r="AD21" i="15"/>
  <c r="AN21" i="15" s="1"/>
  <c r="AE21" i="15"/>
  <c r="AO21" i="15" s="1"/>
  <c r="AF21" i="15"/>
  <c r="AP21" i="15" s="1"/>
  <c r="AG21" i="15"/>
  <c r="AQ21" i="15" s="1"/>
  <c r="AH21" i="15"/>
  <c r="AR21" i="15" s="1"/>
  <c r="AA22" i="15"/>
  <c r="AK22" i="15" s="1"/>
  <c r="AB22" i="15"/>
  <c r="AL22" i="15" s="1"/>
  <c r="AC22" i="15"/>
  <c r="AM22" i="15" s="1"/>
  <c r="AD22" i="15"/>
  <c r="AN22" i="15" s="1"/>
  <c r="AE22" i="15"/>
  <c r="AO22" i="15" s="1"/>
  <c r="AF22" i="15"/>
  <c r="AP22" i="15" s="1"/>
  <c r="AG22" i="15"/>
  <c r="AQ22" i="15" s="1"/>
  <c r="AH22" i="15"/>
  <c r="AR22" i="15" s="1"/>
  <c r="AA23" i="15"/>
  <c r="AK23" i="15" s="1"/>
  <c r="AB23" i="15"/>
  <c r="AL23" i="15" s="1"/>
  <c r="AC23" i="15"/>
  <c r="AM23" i="15" s="1"/>
  <c r="AD23" i="15"/>
  <c r="AN23" i="15" s="1"/>
  <c r="AE23" i="15"/>
  <c r="AO23" i="15" s="1"/>
  <c r="AF23" i="15"/>
  <c r="AP23" i="15" s="1"/>
  <c r="AG23" i="15"/>
  <c r="AQ23" i="15" s="1"/>
  <c r="AH23" i="15"/>
  <c r="AR23" i="15" s="1"/>
  <c r="AA24" i="15"/>
  <c r="AB24" i="15"/>
  <c r="AC24" i="15"/>
  <c r="AD24" i="15"/>
  <c r="AE24" i="15"/>
  <c r="AF24" i="15"/>
  <c r="AG24" i="15"/>
  <c r="AH24" i="15"/>
  <c r="AA25" i="15"/>
  <c r="AK25" i="15" s="1"/>
  <c r="AB25" i="15"/>
  <c r="AL25" i="15" s="1"/>
  <c r="AC25" i="15"/>
  <c r="AM25" i="15" s="1"/>
  <c r="AD25" i="15"/>
  <c r="AN25" i="15" s="1"/>
  <c r="AE25" i="15"/>
  <c r="AO25" i="15" s="1"/>
  <c r="AF25" i="15"/>
  <c r="AP25" i="15" s="1"/>
  <c r="AG25" i="15"/>
  <c r="AQ25" i="15" s="1"/>
  <c r="AH25" i="15"/>
  <c r="AR25" i="15" s="1"/>
  <c r="AA26" i="15"/>
  <c r="AK26" i="15" s="1"/>
  <c r="AB26" i="15"/>
  <c r="AL26" i="15" s="1"/>
  <c r="AC26" i="15"/>
  <c r="AM26" i="15" s="1"/>
  <c r="AD26" i="15"/>
  <c r="AN26" i="15" s="1"/>
  <c r="AE26" i="15"/>
  <c r="AO26" i="15" s="1"/>
  <c r="AF26" i="15"/>
  <c r="AP26" i="15" s="1"/>
  <c r="AG26" i="15"/>
  <c r="AQ26" i="15" s="1"/>
  <c r="AH26" i="15"/>
  <c r="AR26" i="15" s="1"/>
  <c r="AA27" i="15"/>
  <c r="AK27" i="15" s="1"/>
  <c r="AB27" i="15"/>
  <c r="AL27" i="15" s="1"/>
  <c r="AC27" i="15"/>
  <c r="AM27" i="15" s="1"/>
  <c r="AD27" i="15"/>
  <c r="AN27" i="15" s="1"/>
  <c r="AE27" i="15"/>
  <c r="AO27" i="15" s="1"/>
  <c r="AF27" i="15"/>
  <c r="AP27" i="15" s="1"/>
  <c r="AG27" i="15"/>
  <c r="AQ27" i="15" s="1"/>
  <c r="AH27" i="15"/>
  <c r="AR27" i="15" s="1"/>
  <c r="AA28" i="15"/>
  <c r="AK28" i="15" s="1"/>
  <c r="AB28" i="15"/>
  <c r="AL28" i="15" s="1"/>
  <c r="AC28" i="15"/>
  <c r="AM28" i="15" s="1"/>
  <c r="AD28" i="15"/>
  <c r="AN28" i="15" s="1"/>
  <c r="AE28" i="15"/>
  <c r="AO28" i="15" s="1"/>
  <c r="AF28" i="15"/>
  <c r="AP28" i="15" s="1"/>
  <c r="AG28" i="15"/>
  <c r="AQ28" i="15" s="1"/>
  <c r="AH28" i="15"/>
  <c r="AR28" i="15" s="1"/>
  <c r="AA29" i="15"/>
  <c r="AB29" i="15"/>
  <c r="AC29" i="15"/>
  <c r="AD29" i="15"/>
  <c r="AE29" i="15"/>
  <c r="AF29" i="15"/>
  <c r="AG29" i="15"/>
  <c r="AH29" i="15"/>
  <c r="AA30" i="15"/>
  <c r="AK30" i="15" s="1"/>
  <c r="AA192" i="15" s="1"/>
  <c r="AB30" i="15"/>
  <c r="AL30" i="15" s="1"/>
  <c r="AB192" i="15" s="1"/>
  <c r="AC30" i="15"/>
  <c r="AM30" i="15" s="1"/>
  <c r="AC192" i="15" s="1"/>
  <c r="AD30" i="15"/>
  <c r="AN30" i="15" s="1"/>
  <c r="AD192" i="15" s="1"/>
  <c r="AE30" i="15"/>
  <c r="AO30" i="15" s="1"/>
  <c r="AE192" i="15" s="1"/>
  <c r="AF30" i="15"/>
  <c r="AP30" i="15" s="1"/>
  <c r="AF192" i="15" s="1"/>
  <c r="AG30" i="15"/>
  <c r="AQ30" i="15" s="1"/>
  <c r="AG192" i="15" s="1"/>
  <c r="AH30" i="15"/>
  <c r="AR30" i="15" s="1"/>
  <c r="AH192" i="15" s="1"/>
  <c r="AA31" i="15"/>
  <c r="AK31" i="15" s="1"/>
  <c r="AB31" i="15"/>
  <c r="AL31" i="15" s="1"/>
  <c r="AC31" i="15"/>
  <c r="AM31" i="15" s="1"/>
  <c r="AD31" i="15"/>
  <c r="AN31" i="15" s="1"/>
  <c r="AE31" i="15"/>
  <c r="AO31" i="15" s="1"/>
  <c r="AF31" i="15"/>
  <c r="AP31" i="15" s="1"/>
  <c r="AG31" i="15"/>
  <c r="AQ31" i="15" s="1"/>
  <c r="AH31" i="15"/>
  <c r="AR31" i="15" s="1"/>
  <c r="AA32" i="15"/>
  <c r="AK32" i="15" s="1"/>
  <c r="AB32" i="15"/>
  <c r="AL32" i="15" s="1"/>
  <c r="AC32" i="15"/>
  <c r="AM32" i="15" s="1"/>
  <c r="AD32" i="15"/>
  <c r="AN32" i="15" s="1"/>
  <c r="AE32" i="15"/>
  <c r="AO32" i="15" s="1"/>
  <c r="AF32" i="15"/>
  <c r="AP32" i="15" s="1"/>
  <c r="AG32" i="15"/>
  <c r="AQ32" i="15" s="1"/>
  <c r="AH32" i="15"/>
  <c r="AR32" i="15" s="1"/>
  <c r="AA33" i="15"/>
  <c r="AK33" i="15" s="1"/>
  <c r="AB33" i="15"/>
  <c r="AL33" i="15" s="1"/>
  <c r="AC33" i="15"/>
  <c r="AM33" i="15" s="1"/>
  <c r="AD33" i="15"/>
  <c r="AN33" i="15" s="1"/>
  <c r="AE33" i="15"/>
  <c r="AO33" i="15" s="1"/>
  <c r="AF33" i="15"/>
  <c r="AP33" i="15" s="1"/>
  <c r="AG33" i="15"/>
  <c r="AQ33" i="15" s="1"/>
  <c r="AH33" i="15"/>
  <c r="AR33" i="15" s="1"/>
  <c r="AA34" i="15"/>
  <c r="AK34" i="15" s="1"/>
  <c r="AB34" i="15"/>
  <c r="AL34" i="15" s="1"/>
  <c r="AC34" i="15"/>
  <c r="AM34" i="15" s="1"/>
  <c r="AD34" i="15"/>
  <c r="AN34" i="15" s="1"/>
  <c r="AE34" i="15"/>
  <c r="AO34" i="15" s="1"/>
  <c r="AF34" i="15"/>
  <c r="AP34" i="15" s="1"/>
  <c r="AG34" i="15"/>
  <c r="AQ34" i="15" s="1"/>
  <c r="AH34" i="15"/>
  <c r="AR34" i="15" s="1"/>
  <c r="AA35" i="15"/>
  <c r="AK35" i="15" s="1"/>
  <c r="AB35" i="15"/>
  <c r="AL35" i="15" s="1"/>
  <c r="AC35" i="15"/>
  <c r="AM35" i="15" s="1"/>
  <c r="AD35" i="15"/>
  <c r="AN35" i="15" s="1"/>
  <c r="AE35" i="15"/>
  <c r="AO35" i="15" s="1"/>
  <c r="AF35" i="15"/>
  <c r="AP35" i="15" s="1"/>
  <c r="AG35" i="15"/>
  <c r="AQ35" i="15" s="1"/>
  <c r="AH35" i="15"/>
  <c r="AR35" i="15" s="1"/>
  <c r="AA36" i="15"/>
  <c r="AK36" i="15" s="1"/>
  <c r="AB36" i="15"/>
  <c r="AL36" i="15" s="1"/>
  <c r="AC36" i="15"/>
  <c r="AM36" i="15" s="1"/>
  <c r="AD36" i="15"/>
  <c r="AN36" i="15" s="1"/>
  <c r="AE36" i="15"/>
  <c r="AO36" i="15" s="1"/>
  <c r="AF36" i="15"/>
  <c r="AP36" i="15" s="1"/>
  <c r="AG36" i="15"/>
  <c r="AQ36" i="15" s="1"/>
  <c r="AH36" i="15"/>
  <c r="AR36" i="15" s="1"/>
  <c r="AA37" i="15"/>
  <c r="AB37" i="15"/>
  <c r="AC37" i="15"/>
  <c r="AD37" i="15"/>
  <c r="AE37" i="15"/>
  <c r="AF37" i="15"/>
  <c r="AG37" i="15"/>
  <c r="AH37" i="15"/>
  <c r="AA38" i="15"/>
  <c r="AK38" i="15" s="1"/>
  <c r="AA193" i="15" s="1"/>
  <c r="AB38" i="15"/>
  <c r="AL38" i="15" s="1"/>
  <c r="AB193" i="15" s="1"/>
  <c r="AC38" i="15"/>
  <c r="AM38" i="15" s="1"/>
  <c r="AC193" i="15" s="1"/>
  <c r="AD38" i="15"/>
  <c r="AN38" i="15" s="1"/>
  <c r="AD193" i="15" s="1"/>
  <c r="AE38" i="15"/>
  <c r="AO38" i="15" s="1"/>
  <c r="AE193" i="15" s="1"/>
  <c r="AF38" i="15"/>
  <c r="AP38" i="15" s="1"/>
  <c r="AF193" i="15" s="1"/>
  <c r="AG38" i="15"/>
  <c r="AQ38" i="15" s="1"/>
  <c r="AG193" i="15" s="1"/>
  <c r="AH38" i="15"/>
  <c r="AR38" i="15" s="1"/>
  <c r="AH193" i="15" s="1"/>
  <c r="AA39" i="15"/>
  <c r="AK39" i="15" s="1"/>
  <c r="AB39" i="15"/>
  <c r="AL39" i="15" s="1"/>
  <c r="AC39" i="15"/>
  <c r="AM39" i="15" s="1"/>
  <c r="AD39" i="15"/>
  <c r="AN39" i="15" s="1"/>
  <c r="AE39" i="15"/>
  <c r="AO39" i="15" s="1"/>
  <c r="AF39" i="15"/>
  <c r="AP39" i="15" s="1"/>
  <c r="AG39" i="15"/>
  <c r="AQ39" i="15" s="1"/>
  <c r="AH39" i="15"/>
  <c r="AR39" i="15" s="1"/>
  <c r="AA40" i="15"/>
  <c r="AK40" i="15" s="1"/>
  <c r="AB40" i="15"/>
  <c r="AL40" i="15" s="1"/>
  <c r="AC40" i="15"/>
  <c r="AM40" i="15" s="1"/>
  <c r="AD40" i="15"/>
  <c r="AN40" i="15" s="1"/>
  <c r="AE40" i="15"/>
  <c r="AO40" i="15" s="1"/>
  <c r="AF40" i="15"/>
  <c r="AP40" i="15" s="1"/>
  <c r="AG40" i="15"/>
  <c r="AQ40" i="15" s="1"/>
  <c r="AH40" i="15"/>
  <c r="AR40" i="15" s="1"/>
  <c r="AA41" i="15"/>
  <c r="AK41" i="15" s="1"/>
  <c r="AB41" i="15"/>
  <c r="AL41" i="15" s="1"/>
  <c r="AC41" i="15"/>
  <c r="AM41" i="15" s="1"/>
  <c r="AD41" i="15"/>
  <c r="AN41" i="15" s="1"/>
  <c r="AE41" i="15"/>
  <c r="AO41" i="15" s="1"/>
  <c r="AF41" i="15"/>
  <c r="AP41" i="15" s="1"/>
  <c r="AG41" i="15"/>
  <c r="AQ41" i="15" s="1"/>
  <c r="AH41" i="15"/>
  <c r="AR41" i="15" s="1"/>
  <c r="AA42" i="15"/>
  <c r="AK42" i="15" s="1"/>
  <c r="AB42" i="15"/>
  <c r="AL42" i="15" s="1"/>
  <c r="AC42" i="15"/>
  <c r="AM42" i="15" s="1"/>
  <c r="AD42" i="15"/>
  <c r="AN42" i="15" s="1"/>
  <c r="AE42" i="15"/>
  <c r="AO42" i="15" s="1"/>
  <c r="AF42" i="15"/>
  <c r="AP42" i="15" s="1"/>
  <c r="AG42" i="15"/>
  <c r="AQ42" i="15" s="1"/>
  <c r="AH42" i="15"/>
  <c r="AR42" i="15" s="1"/>
  <c r="AA43" i="15"/>
  <c r="AK43" i="15" s="1"/>
  <c r="AB43" i="15"/>
  <c r="AL43" i="15" s="1"/>
  <c r="AC43" i="15"/>
  <c r="AM43" i="15" s="1"/>
  <c r="AD43" i="15"/>
  <c r="AN43" i="15" s="1"/>
  <c r="AE43" i="15"/>
  <c r="AO43" i="15" s="1"/>
  <c r="AF43" i="15"/>
  <c r="AP43" i="15" s="1"/>
  <c r="AG43" i="15"/>
  <c r="AQ43" i="15" s="1"/>
  <c r="AH43" i="15"/>
  <c r="AR43" i="15" s="1"/>
  <c r="AA44" i="15"/>
  <c r="AK44" i="15" s="1"/>
  <c r="AB44" i="15"/>
  <c r="AL44" i="15" s="1"/>
  <c r="AC44" i="15"/>
  <c r="AM44" i="15" s="1"/>
  <c r="AD44" i="15"/>
  <c r="AN44" i="15" s="1"/>
  <c r="AE44" i="15"/>
  <c r="AO44" i="15" s="1"/>
  <c r="AF44" i="15"/>
  <c r="AP44" i="15" s="1"/>
  <c r="AG44" i="15"/>
  <c r="AQ44" i="15" s="1"/>
  <c r="AH44" i="15"/>
  <c r="AR44" i="15" s="1"/>
  <c r="AA45" i="15"/>
  <c r="AK45" i="15" s="1"/>
  <c r="AB45" i="15"/>
  <c r="AL45" i="15" s="1"/>
  <c r="AC45" i="15"/>
  <c r="AM45" i="15" s="1"/>
  <c r="AD45" i="15"/>
  <c r="AN45" i="15" s="1"/>
  <c r="AE45" i="15"/>
  <c r="AO45" i="15" s="1"/>
  <c r="AF45" i="15"/>
  <c r="AP45" i="15" s="1"/>
  <c r="AG45" i="15"/>
  <c r="AQ45" i="15" s="1"/>
  <c r="AH45" i="15"/>
  <c r="AR45" i="15" s="1"/>
  <c r="AA46" i="15"/>
  <c r="AB46" i="15"/>
  <c r="AC46" i="15"/>
  <c r="AD46" i="15"/>
  <c r="AE46" i="15"/>
  <c r="AF46" i="15"/>
  <c r="AG46" i="15"/>
  <c r="AH46" i="15"/>
  <c r="AA47" i="15"/>
  <c r="AK47" i="15" s="1"/>
  <c r="AB47" i="15"/>
  <c r="AL47" i="15" s="1"/>
  <c r="AC47" i="15"/>
  <c r="AM47" i="15" s="1"/>
  <c r="AD47" i="15"/>
  <c r="AN47" i="15" s="1"/>
  <c r="AE47" i="15"/>
  <c r="AO47" i="15" s="1"/>
  <c r="AF47" i="15"/>
  <c r="AP47" i="15" s="1"/>
  <c r="AG47" i="15"/>
  <c r="AQ47" i="15" s="1"/>
  <c r="AH47" i="15"/>
  <c r="AR47" i="15" s="1"/>
  <c r="AA48" i="15"/>
  <c r="AB48" i="15"/>
  <c r="AC48" i="15"/>
  <c r="AD48" i="15"/>
  <c r="AE48" i="15"/>
  <c r="AF48" i="15"/>
  <c r="AG48" i="15"/>
  <c r="AH48" i="15"/>
  <c r="AA49" i="15"/>
  <c r="AK49" i="15" s="1"/>
  <c r="AB49" i="15"/>
  <c r="AL49" i="15" s="1"/>
  <c r="AC49" i="15"/>
  <c r="AM49" i="15" s="1"/>
  <c r="AD49" i="15"/>
  <c r="AN49" i="15" s="1"/>
  <c r="AE49" i="15"/>
  <c r="AO49" i="15" s="1"/>
  <c r="AF49" i="15"/>
  <c r="AP49" i="15" s="1"/>
  <c r="AG49" i="15"/>
  <c r="AQ49" i="15" s="1"/>
  <c r="AH49" i="15"/>
  <c r="AR49" i="15" s="1"/>
  <c r="AA50" i="15"/>
  <c r="AB50" i="15"/>
  <c r="AC50" i="15"/>
  <c r="AD50" i="15"/>
  <c r="AE50" i="15"/>
  <c r="AF50" i="15"/>
  <c r="AG50" i="15"/>
  <c r="AH50" i="15"/>
  <c r="AA51" i="15"/>
  <c r="AK51" i="15" s="1"/>
  <c r="AA200" i="15" s="1"/>
  <c r="AB51" i="15"/>
  <c r="AL51" i="15" s="1"/>
  <c r="AB200" i="15" s="1"/>
  <c r="AC51" i="15"/>
  <c r="AM51" i="15" s="1"/>
  <c r="AC200" i="15" s="1"/>
  <c r="AD51" i="15"/>
  <c r="AN51" i="15" s="1"/>
  <c r="AD200" i="15" s="1"/>
  <c r="AE51" i="15"/>
  <c r="AO51" i="15" s="1"/>
  <c r="AE200" i="15" s="1"/>
  <c r="AF51" i="15"/>
  <c r="AP51" i="15" s="1"/>
  <c r="AF200" i="15" s="1"/>
  <c r="AG51" i="15"/>
  <c r="AQ51" i="15" s="1"/>
  <c r="AG200" i="15" s="1"/>
  <c r="AH51" i="15"/>
  <c r="AR51" i="15" s="1"/>
  <c r="AH200" i="15" s="1"/>
  <c r="AA52" i="15"/>
  <c r="AK52" i="15" s="1"/>
  <c r="AB52" i="15"/>
  <c r="AL52" i="15" s="1"/>
  <c r="AC52" i="15"/>
  <c r="AM52" i="15" s="1"/>
  <c r="AD52" i="15"/>
  <c r="AN52" i="15" s="1"/>
  <c r="AE52" i="15"/>
  <c r="AO52" i="15" s="1"/>
  <c r="AF52" i="15"/>
  <c r="AP52" i="15" s="1"/>
  <c r="AG52" i="15"/>
  <c r="AQ52" i="15" s="1"/>
  <c r="AH52" i="15"/>
  <c r="AR52" i="15" s="1"/>
  <c r="AA53" i="15"/>
  <c r="AK53" i="15" s="1"/>
  <c r="AB53" i="15"/>
  <c r="AL53" i="15" s="1"/>
  <c r="AC53" i="15"/>
  <c r="AM53" i="15" s="1"/>
  <c r="AD53" i="15"/>
  <c r="AN53" i="15" s="1"/>
  <c r="AE53" i="15"/>
  <c r="AO53" i="15" s="1"/>
  <c r="AF53" i="15"/>
  <c r="AP53" i="15" s="1"/>
  <c r="AG53" i="15"/>
  <c r="AQ53" i="15" s="1"/>
  <c r="AH53" i="15"/>
  <c r="AR53" i="15" s="1"/>
  <c r="AA54" i="15"/>
  <c r="AK54" i="15" s="1"/>
  <c r="AB54" i="15"/>
  <c r="AL54" i="15" s="1"/>
  <c r="AC54" i="15"/>
  <c r="AM54" i="15" s="1"/>
  <c r="AD54" i="15"/>
  <c r="AN54" i="15" s="1"/>
  <c r="AE54" i="15"/>
  <c r="AO54" i="15" s="1"/>
  <c r="AF54" i="15"/>
  <c r="AP54" i="15" s="1"/>
  <c r="AG54" i="15"/>
  <c r="AQ54" i="15" s="1"/>
  <c r="AH54" i="15"/>
  <c r="AR54" i="15" s="1"/>
  <c r="AA55" i="15"/>
  <c r="AK55" i="15" s="1"/>
  <c r="AB55" i="15"/>
  <c r="AL55" i="15" s="1"/>
  <c r="AC55" i="15"/>
  <c r="AM55" i="15" s="1"/>
  <c r="AD55" i="15"/>
  <c r="AN55" i="15" s="1"/>
  <c r="AE55" i="15"/>
  <c r="AO55" i="15" s="1"/>
  <c r="AF55" i="15"/>
  <c r="AP55" i="15" s="1"/>
  <c r="AG55" i="15"/>
  <c r="AQ55" i="15" s="1"/>
  <c r="AH55" i="15"/>
  <c r="AR55" i="15" s="1"/>
  <c r="AA56" i="15"/>
  <c r="AK56" i="15" s="1"/>
  <c r="AB56" i="15"/>
  <c r="AL56" i="15" s="1"/>
  <c r="AC56" i="15"/>
  <c r="AM56" i="15" s="1"/>
  <c r="AD56" i="15"/>
  <c r="AN56" i="15" s="1"/>
  <c r="AE56" i="15"/>
  <c r="AO56" i="15" s="1"/>
  <c r="AF56" i="15"/>
  <c r="AP56" i="15" s="1"/>
  <c r="AG56" i="15"/>
  <c r="AQ56" i="15" s="1"/>
  <c r="AH56" i="15"/>
  <c r="AR56" i="15" s="1"/>
  <c r="AA57" i="15"/>
  <c r="AK57" i="15" s="1"/>
  <c r="AB57" i="15"/>
  <c r="AL57" i="15" s="1"/>
  <c r="AC57" i="15"/>
  <c r="AM57" i="15" s="1"/>
  <c r="AD57" i="15"/>
  <c r="AN57" i="15" s="1"/>
  <c r="AE57" i="15"/>
  <c r="AO57" i="15" s="1"/>
  <c r="AF57" i="15"/>
  <c r="AP57" i="15" s="1"/>
  <c r="AG57" i="15"/>
  <c r="AQ57" i="15" s="1"/>
  <c r="AH57" i="15"/>
  <c r="AR57" i="15" s="1"/>
  <c r="AA58" i="15"/>
  <c r="AK58" i="15" s="1"/>
  <c r="AB58" i="15"/>
  <c r="AL58" i="15" s="1"/>
  <c r="AC58" i="15"/>
  <c r="AM58" i="15" s="1"/>
  <c r="AD58" i="15"/>
  <c r="AN58" i="15" s="1"/>
  <c r="AE58" i="15"/>
  <c r="AO58" i="15" s="1"/>
  <c r="AF58" i="15"/>
  <c r="AP58" i="15" s="1"/>
  <c r="AG58" i="15"/>
  <c r="AQ58" i="15" s="1"/>
  <c r="AH58" i="15"/>
  <c r="AR58" i="15" s="1"/>
  <c r="AA59" i="15"/>
  <c r="AK59" i="15" s="1"/>
  <c r="AB59" i="15"/>
  <c r="AL59" i="15" s="1"/>
  <c r="AC59" i="15"/>
  <c r="AM59" i="15" s="1"/>
  <c r="AD59" i="15"/>
  <c r="AN59" i="15" s="1"/>
  <c r="AE59" i="15"/>
  <c r="AO59" i="15" s="1"/>
  <c r="AF59" i="15"/>
  <c r="AP59" i="15" s="1"/>
  <c r="AG59" i="15"/>
  <c r="AQ59" i="15" s="1"/>
  <c r="AH59" i="15"/>
  <c r="AR59" i="15" s="1"/>
  <c r="AA60" i="15"/>
  <c r="AB60" i="15"/>
  <c r="AC60" i="15"/>
  <c r="AD60" i="15"/>
  <c r="AE60" i="15"/>
  <c r="AF60" i="15"/>
  <c r="AG60" i="15"/>
  <c r="AH60" i="15"/>
  <c r="AA61" i="15"/>
  <c r="AK61" i="15" s="1"/>
  <c r="AB61" i="15"/>
  <c r="AL61" i="15" s="1"/>
  <c r="AC61" i="15"/>
  <c r="AM61" i="15" s="1"/>
  <c r="AD61" i="15"/>
  <c r="AN61" i="15" s="1"/>
  <c r="AE61" i="15"/>
  <c r="AO61" i="15" s="1"/>
  <c r="AF61" i="15"/>
  <c r="AP61" i="15" s="1"/>
  <c r="AG61" i="15"/>
  <c r="AQ61" i="15" s="1"/>
  <c r="AH61" i="15"/>
  <c r="AR61" i="15" s="1"/>
  <c r="AA62" i="15"/>
  <c r="AK62" i="15" s="1"/>
  <c r="AB62" i="15"/>
  <c r="AL62" i="15" s="1"/>
  <c r="AC62" i="15"/>
  <c r="AM62" i="15" s="1"/>
  <c r="AD62" i="15"/>
  <c r="AN62" i="15" s="1"/>
  <c r="AE62" i="15"/>
  <c r="AO62" i="15" s="1"/>
  <c r="AF62" i="15"/>
  <c r="AP62" i="15" s="1"/>
  <c r="AG62" i="15"/>
  <c r="AQ62" i="15" s="1"/>
  <c r="AH62" i="15"/>
  <c r="AR62" i="15" s="1"/>
  <c r="AA63" i="15"/>
  <c r="AK63" i="15" s="1"/>
  <c r="AB63" i="15"/>
  <c r="AL63" i="15" s="1"/>
  <c r="AC63" i="15"/>
  <c r="AM63" i="15" s="1"/>
  <c r="AD63" i="15"/>
  <c r="AN63" i="15" s="1"/>
  <c r="AE63" i="15"/>
  <c r="AO63" i="15" s="1"/>
  <c r="AF63" i="15"/>
  <c r="AP63" i="15" s="1"/>
  <c r="AG63" i="15"/>
  <c r="AQ63" i="15" s="1"/>
  <c r="AH63" i="15"/>
  <c r="AR63" i="15" s="1"/>
  <c r="AA64" i="15"/>
  <c r="AK64" i="15" s="1"/>
  <c r="AB64" i="15"/>
  <c r="AL64" i="15" s="1"/>
  <c r="AC64" i="15"/>
  <c r="AM64" i="15" s="1"/>
  <c r="AD64" i="15"/>
  <c r="AN64" i="15" s="1"/>
  <c r="AE64" i="15"/>
  <c r="AO64" i="15" s="1"/>
  <c r="AF64" i="15"/>
  <c r="AP64" i="15" s="1"/>
  <c r="AG64" i="15"/>
  <c r="AQ64" i="15" s="1"/>
  <c r="AH64" i="15"/>
  <c r="AR64" i="15" s="1"/>
  <c r="AA65" i="15"/>
  <c r="AK65" i="15" s="1"/>
  <c r="AB65" i="15"/>
  <c r="AL65" i="15" s="1"/>
  <c r="AC65" i="15"/>
  <c r="AM65" i="15" s="1"/>
  <c r="AD65" i="15"/>
  <c r="AN65" i="15" s="1"/>
  <c r="AE65" i="15"/>
  <c r="AO65" i="15" s="1"/>
  <c r="AF65" i="15"/>
  <c r="AP65" i="15" s="1"/>
  <c r="AG65" i="15"/>
  <c r="AQ65" i="15" s="1"/>
  <c r="AH65" i="15"/>
  <c r="AR65" i="15" s="1"/>
  <c r="AA66" i="15"/>
  <c r="AK66" i="15" s="1"/>
  <c r="AB66" i="15"/>
  <c r="AL66" i="15" s="1"/>
  <c r="AC66" i="15"/>
  <c r="AM66" i="15" s="1"/>
  <c r="AD66" i="15"/>
  <c r="AN66" i="15" s="1"/>
  <c r="AE66" i="15"/>
  <c r="AO66" i="15" s="1"/>
  <c r="AF66" i="15"/>
  <c r="AP66" i="15" s="1"/>
  <c r="AG66" i="15"/>
  <c r="AQ66" i="15" s="1"/>
  <c r="AH66" i="15"/>
  <c r="AR66" i="15" s="1"/>
  <c r="AA67" i="15"/>
  <c r="AK67" i="15" s="1"/>
  <c r="AB67" i="15"/>
  <c r="AL67" i="15" s="1"/>
  <c r="AC67" i="15"/>
  <c r="AM67" i="15" s="1"/>
  <c r="AD67" i="15"/>
  <c r="AN67" i="15" s="1"/>
  <c r="AE67" i="15"/>
  <c r="AO67" i="15" s="1"/>
  <c r="AF67" i="15"/>
  <c r="AP67" i="15" s="1"/>
  <c r="AG67" i="15"/>
  <c r="AQ67" i="15" s="1"/>
  <c r="AH67" i="15"/>
  <c r="AR67" i="15" s="1"/>
  <c r="AA68" i="15"/>
  <c r="AB68" i="15"/>
  <c r="AC68" i="15"/>
  <c r="AD68" i="15"/>
  <c r="AE68" i="15"/>
  <c r="AF68" i="15"/>
  <c r="AG68" i="15"/>
  <c r="AH68" i="15"/>
  <c r="AA69" i="15"/>
  <c r="AK69" i="15" s="1"/>
  <c r="AB69" i="15"/>
  <c r="AL69" i="15" s="1"/>
  <c r="AC69" i="15"/>
  <c r="AM69" i="15" s="1"/>
  <c r="AD69" i="15"/>
  <c r="AN69" i="15" s="1"/>
  <c r="AE69" i="15"/>
  <c r="AO69" i="15" s="1"/>
  <c r="AF69" i="15"/>
  <c r="AP69" i="15" s="1"/>
  <c r="AG69" i="15"/>
  <c r="AQ69" i="15" s="1"/>
  <c r="AH69" i="15"/>
  <c r="AR69" i="15" s="1"/>
  <c r="AA70" i="15"/>
  <c r="AK70" i="15" s="1"/>
  <c r="AB70" i="15"/>
  <c r="AL70" i="15" s="1"/>
  <c r="AC70" i="15"/>
  <c r="AM70" i="15" s="1"/>
  <c r="AD70" i="15"/>
  <c r="AN70" i="15" s="1"/>
  <c r="AE70" i="15"/>
  <c r="AO70" i="15" s="1"/>
  <c r="AF70" i="15"/>
  <c r="AP70" i="15" s="1"/>
  <c r="AG70" i="15"/>
  <c r="AQ70" i="15" s="1"/>
  <c r="AH70" i="15"/>
  <c r="AR70" i="15" s="1"/>
  <c r="AA71" i="15"/>
  <c r="AK71" i="15" s="1"/>
  <c r="AB71" i="15"/>
  <c r="AL71" i="15" s="1"/>
  <c r="AC71" i="15"/>
  <c r="AM71" i="15" s="1"/>
  <c r="AD71" i="15"/>
  <c r="AN71" i="15" s="1"/>
  <c r="AE71" i="15"/>
  <c r="AO71" i="15" s="1"/>
  <c r="AF71" i="15"/>
  <c r="AP71" i="15" s="1"/>
  <c r="AG71" i="15"/>
  <c r="AQ71" i="15" s="1"/>
  <c r="AH71" i="15"/>
  <c r="AR71" i="15" s="1"/>
  <c r="AA72" i="15"/>
  <c r="AK72" i="15" s="1"/>
  <c r="AB72" i="15"/>
  <c r="AL72" i="15" s="1"/>
  <c r="AC72" i="15"/>
  <c r="AM72" i="15" s="1"/>
  <c r="AD72" i="15"/>
  <c r="AN72" i="15" s="1"/>
  <c r="AE72" i="15"/>
  <c r="AO72" i="15" s="1"/>
  <c r="AF72" i="15"/>
  <c r="AP72" i="15" s="1"/>
  <c r="AG72" i="15"/>
  <c r="AQ72" i="15" s="1"/>
  <c r="AH72" i="15"/>
  <c r="AR72" i="15" s="1"/>
  <c r="AA73" i="15"/>
  <c r="AK73" i="15" s="1"/>
  <c r="AB73" i="15"/>
  <c r="AL73" i="15" s="1"/>
  <c r="AC73" i="15"/>
  <c r="AM73" i="15" s="1"/>
  <c r="AD73" i="15"/>
  <c r="AN73" i="15" s="1"/>
  <c r="AE73" i="15"/>
  <c r="AO73" i="15" s="1"/>
  <c r="AF73" i="15"/>
  <c r="AP73" i="15" s="1"/>
  <c r="AG73" i="15"/>
  <c r="AQ73" i="15" s="1"/>
  <c r="AH73" i="15"/>
  <c r="AR73" i="15" s="1"/>
  <c r="AA74" i="15"/>
  <c r="AK74" i="15" s="1"/>
  <c r="AB74" i="15"/>
  <c r="AL74" i="15" s="1"/>
  <c r="AC74" i="15"/>
  <c r="AM74" i="15" s="1"/>
  <c r="AD74" i="15"/>
  <c r="AN74" i="15" s="1"/>
  <c r="AE74" i="15"/>
  <c r="AO74" i="15" s="1"/>
  <c r="AF74" i="15"/>
  <c r="AP74" i="15" s="1"/>
  <c r="AG74" i="15"/>
  <c r="AQ74" i="15" s="1"/>
  <c r="AH74" i="15"/>
  <c r="AR74" i="15" s="1"/>
  <c r="AA75" i="15"/>
  <c r="AK75" i="15" s="1"/>
  <c r="AB75" i="15"/>
  <c r="AL75" i="15" s="1"/>
  <c r="AC75" i="15"/>
  <c r="AM75" i="15" s="1"/>
  <c r="AD75" i="15"/>
  <c r="AN75" i="15" s="1"/>
  <c r="AE75" i="15"/>
  <c r="AO75" i="15" s="1"/>
  <c r="AF75" i="15"/>
  <c r="AP75" i="15" s="1"/>
  <c r="AG75" i="15"/>
  <c r="AQ75" i="15" s="1"/>
  <c r="AH75" i="15"/>
  <c r="AR75" i="15" s="1"/>
  <c r="AA76" i="15"/>
  <c r="AK76" i="15" s="1"/>
  <c r="AB76" i="15"/>
  <c r="AL76" i="15" s="1"/>
  <c r="AC76" i="15"/>
  <c r="AM76" i="15" s="1"/>
  <c r="AD76" i="15"/>
  <c r="AN76" i="15" s="1"/>
  <c r="AE76" i="15"/>
  <c r="AO76" i="15" s="1"/>
  <c r="AF76" i="15"/>
  <c r="AP76" i="15" s="1"/>
  <c r="AG76" i="15"/>
  <c r="AQ76" i="15" s="1"/>
  <c r="AH76" i="15"/>
  <c r="AR76" i="15" s="1"/>
  <c r="AA77" i="15"/>
  <c r="AK77" i="15" s="1"/>
  <c r="AB77" i="15"/>
  <c r="AL77" i="15" s="1"/>
  <c r="AC77" i="15"/>
  <c r="AM77" i="15" s="1"/>
  <c r="AD77" i="15"/>
  <c r="AN77" i="15" s="1"/>
  <c r="AE77" i="15"/>
  <c r="AO77" i="15" s="1"/>
  <c r="AF77" i="15"/>
  <c r="AP77" i="15" s="1"/>
  <c r="AG77" i="15"/>
  <c r="AQ77" i="15" s="1"/>
  <c r="AH77" i="15"/>
  <c r="AR77" i="15" s="1"/>
  <c r="AA78" i="15"/>
  <c r="AB78" i="15"/>
  <c r="AC78" i="15"/>
  <c r="AD78" i="15"/>
  <c r="AE78" i="15"/>
  <c r="AF78" i="15"/>
  <c r="AG78" i="15"/>
  <c r="AH78" i="15"/>
  <c r="AA79" i="15"/>
  <c r="AK79" i="15" s="1"/>
  <c r="AB79" i="15"/>
  <c r="AL79" i="15" s="1"/>
  <c r="AC79" i="15"/>
  <c r="AM79" i="15" s="1"/>
  <c r="AD79" i="15"/>
  <c r="AN79" i="15" s="1"/>
  <c r="AE79" i="15"/>
  <c r="AO79" i="15" s="1"/>
  <c r="AF79" i="15"/>
  <c r="AP79" i="15" s="1"/>
  <c r="AG79" i="15"/>
  <c r="AQ79" i="15" s="1"/>
  <c r="AH79" i="15"/>
  <c r="AR79" i="15" s="1"/>
  <c r="AA80" i="15"/>
  <c r="AB80" i="15"/>
  <c r="AL80" i="15" s="1"/>
  <c r="AC80" i="15"/>
  <c r="AD80" i="15"/>
  <c r="AE80" i="15"/>
  <c r="AO80" i="15" s="1"/>
  <c r="AF80" i="15"/>
  <c r="AP80" i="15" s="1"/>
  <c r="AG80" i="15"/>
  <c r="AQ80" i="15" s="1"/>
  <c r="AH80" i="15"/>
  <c r="AR80" i="15" s="1"/>
  <c r="AA81" i="15"/>
  <c r="AB81" i="15"/>
  <c r="AC81" i="15"/>
  <c r="AD81" i="15"/>
  <c r="AE81" i="15"/>
  <c r="AF81" i="15"/>
  <c r="AG81" i="15"/>
  <c r="AH81" i="15"/>
  <c r="AA82" i="15"/>
  <c r="AK82" i="15" s="1"/>
  <c r="AA219" i="15" s="1"/>
  <c r="AB82" i="15"/>
  <c r="AL82" i="15" s="1"/>
  <c r="AB219" i="15" s="1"/>
  <c r="AC82" i="15"/>
  <c r="AM82" i="15" s="1"/>
  <c r="AC219" i="15" s="1"/>
  <c r="AD82" i="15"/>
  <c r="AN82" i="15" s="1"/>
  <c r="AD219" i="15" s="1"/>
  <c r="AE82" i="15"/>
  <c r="AO82" i="15" s="1"/>
  <c r="AE219" i="15" s="1"/>
  <c r="AF82" i="15"/>
  <c r="AP82" i="15" s="1"/>
  <c r="AF219" i="15" s="1"/>
  <c r="AG82" i="15"/>
  <c r="AQ82" i="15" s="1"/>
  <c r="AG219" i="15" s="1"/>
  <c r="AH82" i="15"/>
  <c r="AR82" i="15" s="1"/>
  <c r="AH219" i="15" s="1"/>
  <c r="AA83" i="15"/>
  <c r="AK83" i="15" s="1"/>
  <c r="AB83" i="15"/>
  <c r="AL83" i="15" s="1"/>
  <c r="AC83" i="15"/>
  <c r="AM83" i="15" s="1"/>
  <c r="AD83" i="15"/>
  <c r="AN83" i="15" s="1"/>
  <c r="AE83" i="15"/>
  <c r="AO83" i="15" s="1"/>
  <c r="AF83" i="15"/>
  <c r="AP83" i="15" s="1"/>
  <c r="AG83" i="15"/>
  <c r="AQ83" i="15" s="1"/>
  <c r="AH83" i="15"/>
  <c r="AR83" i="15" s="1"/>
  <c r="AA84" i="15"/>
  <c r="AK84" i="15" s="1"/>
  <c r="AB84" i="15"/>
  <c r="AL84" i="15" s="1"/>
  <c r="AC84" i="15"/>
  <c r="AM84" i="15" s="1"/>
  <c r="AD84" i="15"/>
  <c r="AN84" i="15" s="1"/>
  <c r="AE84" i="15"/>
  <c r="AO84" i="15" s="1"/>
  <c r="AF84" i="15"/>
  <c r="AP84" i="15" s="1"/>
  <c r="AG84" i="15"/>
  <c r="AQ84" i="15" s="1"/>
  <c r="AH84" i="15"/>
  <c r="AR84" i="15" s="1"/>
  <c r="AA85" i="15"/>
  <c r="AK85" i="15" s="1"/>
  <c r="AB85" i="15"/>
  <c r="AL85" i="15" s="1"/>
  <c r="AC85" i="15"/>
  <c r="AM85" i="15" s="1"/>
  <c r="AD85" i="15"/>
  <c r="AN85" i="15" s="1"/>
  <c r="AE85" i="15"/>
  <c r="AO85" i="15" s="1"/>
  <c r="AF85" i="15"/>
  <c r="AP85" i="15" s="1"/>
  <c r="AG85" i="15"/>
  <c r="AQ85" i="15" s="1"/>
  <c r="AH85" i="15"/>
  <c r="AR85" i="15" s="1"/>
  <c r="AA86" i="15"/>
  <c r="AK86" i="15" s="1"/>
  <c r="AB86" i="15"/>
  <c r="AL86" i="15" s="1"/>
  <c r="AC86" i="15"/>
  <c r="AM86" i="15" s="1"/>
  <c r="AD86" i="15"/>
  <c r="AN86" i="15" s="1"/>
  <c r="AE86" i="15"/>
  <c r="AO86" i="15" s="1"/>
  <c r="AF86" i="15"/>
  <c r="AP86" i="15" s="1"/>
  <c r="AG86" i="15"/>
  <c r="AQ86" i="15" s="1"/>
  <c r="AH86" i="15"/>
  <c r="AR86" i="15" s="1"/>
  <c r="AA87" i="15"/>
  <c r="AB87" i="15"/>
  <c r="AC87" i="15"/>
  <c r="AD87" i="15"/>
  <c r="AE87" i="15"/>
  <c r="AF87" i="15"/>
  <c r="AG87" i="15"/>
  <c r="AH87" i="15"/>
  <c r="AA88" i="15"/>
  <c r="AK88" i="15" s="1"/>
  <c r="AB88" i="15"/>
  <c r="AL88" i="15" s="1"/>
  <c r="AC88" i="15"/>
  <c r="AM88" i="15" s="1"/>
  <c r="AD88" i="15"/>
  <c r="AN88" i="15" s="1"/>
  <c r="AE88" i="15"/>
  <c r="AO88" i="15" s="1"/>
  <c r="AF88" i="15"/>
  <c r="AP88" i="15" s="1"/>
  <c r="AG88" i="15"/>
  <c r="AQ88" i="15" s="1"/>
  <c r="AH88" i="15"/>
  <c r="AR88" i="15" s="1"/>
  <c r="AA89" i="15"/>
  <c r="AK89" i="15" s="1"/>
  <c r="AB89" i="15"/>
  <c r="AL89" i="15" s="1"/>
  <c r="AC89" i="15"/>
  <c r="AM89" i="15" s="1"/>
  <c r="AD89" i="15"/>
  <c r="AN89" i="15" s="1"/>
  <c r="AE89" i="15"/>
  <c r="AO89" i="15" s="1"/>
  <c r="AF89" i="15"/>
  <c r="AP89" i="15" s="1"/>
  <c r="AG89" i="15"/>
  <c r="AQ89" i="15" s="1"/>
  <c r="AH89" i="15"/>
  <c r="AR89" i="15" s="1"/>
  <c r="AA90" i="15"/>
  <c r="AK90" i="15" s="1"/>
  <c r="AB90" i="15"/>
  <c r="AL90" i="15" s="1"/>
  <c r="AC90" i="15"/>
  <c r="AM90" i="15" s="1"/>
  <c r="AD90" i="15"/>
  <c r="AN90" i="15" s="1"/>
  <c r="AE90" i="15"/>
  <c r="AO90" i="15" s="1"/>
  <c r="AF90" i="15"/>
  <c r="AP90" i="15" s="1"/>
  <c r="AG90" i="15"/>
  <c r="AQ90" i="15" s="1"/>
  <c r="AH90" i="15"/>
  <c r="AR90" i="15" s="1"/>
  <c r="AA91" i="15"/>
  <c r="AK91" i="15" s="1"/>
  <c r="AB91" i="15"/>
  <c r="AL91" i="15" s="1"/>
  <c r="AC91" i="15"/>
  <c r="AM91" i="15" s="1"/>
  <c r="AD91" i="15"/>
  <c r="AN91" i="15" s="1"/>
  <c r="AE91" i="15"/>
  <c r="AO91" i="15" s="1"/>
  <c r="AF91" i="15"/>
  <c r="AP91" i="15" s="1"/>
  <c r="AG91" i="15"/>
  <c r="AQ91" i="15" s="1"/>
  <c r="AH91" i="15"/>
  <c r="AR91" i="15" s="1"/>
  <c r="AA92" i="15"/>
  <c r="AB92" i="15"/>
  <c r="AC92" i="15"/>
  <c r="AD92" i="15"/>
  <c r="AE92" i="15"/>
  <c r="AF92" i="15"/>
  <c r="AG92" i="15"/>
  <c r="AH92" i="15"/>
  <c r="AA93" i="15"/>
  <c r="AK93" i="15" s="1"/>
  <c r="AB93" i="15"/>
  <c r="AL93" i="15" s="1"/>
  <c r="AC93" i="15"/>
  <c r="AM93" i="15" s="1"/>
  <c r="AD93" i="15"/>
  <c r="AN93" i="15" s="1"/>
  <c r="AE93" i="15"/>
  <c r="AO93" i="15" s="1"/>
  <c r="AF93" i="15"/>
  <c r="AP93" i="15" s="1"/>
  <c r="AG93" i="15"/>
  <c r="AQ93" i="15" s="1"/>
  <c r="AH93" i="15"/>
  <c r="AR93" i="15" s="1"/>
  <c r="AA94" i="15"/>
  <c r="AK94" i="15" s="1"/>
  <c r="AB94" i="15"/>
  <c r="AL94" i="15" s="1"/>
  <c r="AC94" i="15"/>
  <c r="AM94" i="15" s="1"/>
  <c r="AD94" i="15"/>
  <c r="AN94" i="15" s="1"/>
  <c r="AE94" i="15"/>
  <c r="AO94" i="15" s="1"/>
  <c r="AF94" i="15"/>
  <c r="AP94" i="15" s="1"/>
  <c r="AG94" i="15"/>
  <c r="AQ94" i="15" s="1"/>
  <c r="AH94" i="15"/>
  <c r="AR94" i="15" s="1"/>
  <c r="AA95" i="15"/>
  <c r="AK95" i="15" s="1"/>
  <c r="AB95" i="15"/>
  <c r="AL95" i="15" s="1"/>
  <c r="AC95" i="15"/>
  <c r="AM95" i="15" s="1"/>
  <c r="AD95" i="15"/>
  <c r="AN95" i="15" s="1"/>
  <c r="AE95" i="15"/>
  <c r="AO95" i="15" s="1"/>
  <c r="AF95" i="15"/>
  <c r="AP95" i="15" s="1"/>
  <c r="AG95" i="15"/>
  <c r="AQ95" i="15" s="1"/>
  <c r="AH95" i="15"/>
  <c r="AR95" i="15" s="1"/>
  <c r="AA96" i="15"/>
  <c r="AK96" i="15" s="1"/>
  <c r="AB96" i="15"/>
  <c r="AL96" i="15" s="1"/>
  <c r="AC96" i="15"/>
  <c r="AM96" i="15" s="1"/>
  <c r="AD96" i="15"/>
  <c r="AN96" i="15" s="1"/>
  <c r="AE96" i="15"/>
  <c r="AO96" i="15" s="1"/>
  <c r="AF96" i="15"/>
  <c r="AP96" i="15" s="1"/>
  <c r="AG96" i="15"/>
  <c r="AQ96" i="15" s="1"/>
  <c r="AH96" i="15"/>
  <c r="AR96" i="15" s="1"/>
  <c r="AA97" i="15"/>
  <c r="AK97" i="15" s="1"/>
  <c r="AB97" i="15"/>
  <c r="AL97" i="15" s="1"/>
  <c r="AC97" i="15"/>
  <c r="AM97" i="15" s="1"/>
  <c r="AD97" i="15"/>
  <c r="AN97" i="15" s="1"/>
  <c r="AE97" i="15"/>
  <c r="AO97" i="15" s="1"/>
  <c r="AF97" i="15"/>
  <c r="AP97" i="15" s="1"/>
  <c r="AG97" i="15"/>
  <c r="AQ97" i="15" s="1"/>
  <c r="AH97" i="15"/>
  <c r="AR97" i="15" s="1"/>
  <c r="AA98" i="15"/>
  <c r="AK98" i="15" s="1"/>
  <c r="AB98" i="15"/>
  <c r="AL98" i="15" s="1"/>
  <c r="AC98" i="15"/>
  <c r="AM98" i="15" s="1"/>
  <c r="AD98" i="15"/>
  <c r="AN98" i="15" s="1"/>
  <c r="AE98" i="15"/>
  <c r="AO98" i="15" s="1"/>
  <c r="AF98" i="15"/>
  <c r="AP98" i="15" s="1"/>
  <c r="AG98" i="15"/>
  <c r="AQ98" i="15" s="1"/>
  <c r="AH98" i="15"/>
  <c r="AR98" i="15" s="1"/>
  <c r="AA99" i="15"/>
  <c r="AK99" i="15" s="1"/>
  <c r="AB99" i="15"/>
  <c r="AL99" i="15" s="1"/>
  <c r="AC99" i="15"/>
  <c r="AM99" i="15" s="1"/>
  <c r="AD99" i="15"/>
  <c r="AN99" i="15" s="1"/>
  <c r="AE99" i="15"/>
  <c r="AO99" i="15" s="1"/>
  <c r="AF99" i="15"/>
  <c r="AP99" i="15" s="1"/>
  <c r="AG99" i="15"/>
  <c r="AQ99" i="15" s="1"/>
  <c r="AH99" i="15"/>
  <c r="AR99" i="15" s="1"/>
  <c r="AA100" i="15"/>
  <c r="AK100" i="15" s="1"/>
  <c r="AB100" i="15"/>
  <c r="AL100" i="15" s="1"/>
  <c r="AC100" i="15"/>
  <c r="AM100" i="15" s="1"/>
  <c r="AD100" i="15"/>
  <c r="AN100" i="15" s="1"/>
  <c r="AE100" i="15"/>
  <c r="AO100" i="15" s="1"/>
  <c r="AF100" i="15"/>
  <c r="AP100" i="15" s="1"/>
  <c r="AG100" i="15"/>
  <c r="AQ100" i="15" s="1"/>
  <c r="AH100" i="15"/>
  <c r="AR100" i="15" s="1"/>
  <c r="AA101" i="15"/>
  <c r="AK101" i="15" s="1"/>
  <c r="AB101" i="15"/>
  <c r="AL101" i="15" s="1"/>
  <c r="AC101" i="15"/>
  <c r="AM101" i="15" s="1"/>
  <c r="AD101" i="15"/>
  <c r="AN101" i="15" s="1"/>
  <c r="AE101" i="15"/>
  <c r="AO101" i="15" s="1"/>
  <c r="AF101" i="15"/>
  <c r="AP101" i="15" s="1"/>
  <c r="AG101" i="15"/>
  <c r="AQ101" i="15" s="1"/>
  <c r="AH101" i="15"/>
  <c r="AR101" i="15" s="1"/>
  <c r="AA102" i="15"/>
  <c r="AB102" i="15"/>
  <c r="AC102" i="15"/>
  <c r="AD102" i="15"/>
  <c r="AE102" i="15"/>
  <c r="AF102" i="15"/>
  <c r="AG102" i="15"/>
  <c r="AH102" i="15"/>
  <c r="AA103" i="15"/>
  <c r="AK103" i="15" s="1"/>
  <c r="AB103" i="15"/>
  <c r="AL103" i="15" s="1"/>
  <c r="AC103" i="15"/>
  <c r="AM103" i="15" s="1"/>
  <c r="AD103" i="15"/>
  <c r="AN103" i="15" s="1"/>
  <c r="AE103" i="15"/>
  <c r="AO103" i="15" s="1"/>
  <c r="AF103" i="15"/>
  <c r="AP103" i="15" s="1"/>
  <c r="AG103" i="15"/>
  <c r="AQ103" i="15" s="1"/>
  <c r="AH103" i="15"/>
  <c r="AR103" i="15" s="1"/>
  <c r="AA104" i="15"/>
  <c r="AK104" i="15" s="1"/>
  <c r="AB104" i="15"/>
  <c r="AL104" i="15" s="1"/>
  <c r="AC104" i="15"/>
  <c r="AM104" i="15" s="1"/>
  <c r="AD104" i="15"/>
  <c r="AN104" i="15" s="1"/>
  <c r="AE104" i="15"/>
  <c r="AO104" i="15" s="1"/>
  <c r="AF104" i="15"/>
  <c r="AP104" i="15" s="1"/>
  <c r="AG104" i="15"/>
  <c r="AQ104" i="15" s="1"/>
  <c r="AH104" i="15"/>
  <c r="AR104" i="15" s="1"/>
  <c r="AA105" i="15"/>
  <c r="AK105" i="15" s="1"/>
  <c r="AB105" i="15"/>
  <c r="AL105" i="15" s="1"/>
  <c r="AC105" i="15"/>
  <c r="AM105" i="15" s="1"/>
  <c r="AD105" i="15"/>
  <c r="AN105" i="15" s="1"/>
  <c r="AE105" i="15"/>
  <c r="AO105" i="15" s="1"/>
  <c r="AF105" i="15"/>
  <c r="AP105" i="15" s="1"/>
  <c r="AG105" i="15"/>
  <c r="AQ105" i="15" s="1"/>
  <c r="AH105" i="15"/>
  <c r="AR105" i="15" s="1"/>
  <c r="AA106" i="15"/>
  <c r="AK106" i="15" s="1"/>
  <c r="AB106" i="15"/>
  <c r="AL106" i="15" s="1"/>
  <c r="AC106" i="15"/>
  <c r="AM106" i="15" s="1"/>
  <c r="AD106" i="15"/>
  <c r="AN106" i="15" s="1"/>
  <c r="AE106" i="15"/>
  <c r="AO106" i="15" s="1"/>
  <c r="AF106" i="15"/>
  <c r="AP106" i="15" s="1"/>
  <c r="AG106" i="15"/>
  <c r="AQ106" i="15" s="1"/>
  <c r="AH106" i="15"/>
  <c r="AR106" i="15" s="1"/>
  <c r="AA107" i="15"/>
  <c r="AK107" i="15" s="1"/>
  <c r="AB107" i="15"/>
  <c r="AL107" i="15" s="1"/>
  <c r="AC107" i="15"/>
  <c r="AM107" i="15" s="1"/>
  <c r="AD107" i="15"/>
  <c r="AN107" i="15" s="1"/>
  <c r="AE107" i="15"/>
  <c r="AO107" i="15" s="1"/>
  <c r="AF107" i="15"/>
  <c r="AP107" i="15" s="1"/>
  <c r="AG107" i="15"/>
  <c r="AQ107" i="15" s="1"/>
  <c r="AH107" i="15"/>
  <c r="AR107" i="15" s="1"/>
  <c r="AA108" i="15"/>
  <c r="AK108" i="15" s="1"/>
  <c r="AB108" i="15"/>
  <c r="AL108" i="15" s="1"/>
  <c r="AC108" i="15"/>
  <c r="AM108" i="15" s="1"/>
  <c r="AD108" i="15"/>
  <c r="AN108" i="15" s="1"/>
  <c r="AE108" i="15"/>
  <c r="AO108" i="15" s="1"/>
  <c r="AF108" i="15"/>
  <c r="AP108" i="15" s="1"/>
  <c r="AG108" i="15"/>
  <c r="AQ108" i="15" s="1"/>
  <c r="AH108" i="15"/>
  <c r="AR108" i="15" s="1"/>
  <c r="AA109" i="15"/>
  <c r="AB109" i="15"/>
  <c r="AC109" i="15"/>
  <c r="AD109" i="15"/>
  <c r="AE109" i="15"/>
  <c r="AF109" i="15"/>
  <c r="AG109" i="15"/>
  <c r="AH109" i="15"/>
  <c r="AA110" i="15"/>
  <c r="AK110" i="15" s="1"/>
  <c r="AB110" i="15"/>
  <c r="AL110" i="15" s="1"/>
  <c r="AC110" i="15"/>
  <c r="AM110" i="15" s="1"/>
  <c r="AD110" i="15"/>
  <c r="AN110" i="15" s="1"/>
  <c r="AE110" i="15"/>
  <c r="AO110" i="15" s="1"/>
  <c r="AF110" i="15"/>
  <c r="AP110" i="15" s="1"/>
  <c r="AG110" i="15"/>
  <c r="AQ110" i="15" s="1"/>
  <c r="AH110" i="15"/>
  <c r="AR110" i="15" s="1"/>
  <c r="AA111" i="15"/>
  <c r="AK111" i="15" s="1"/>
  <c r="AA228" i="15" s="1"/>
  <c r="AB111" i="15"/>
  <c r="AL111" i="15" s="1"/>
  <c r="AB228" i="15" s="1"/>
  <c r="AC111" i="15"/>
  <c r="AM111" i="15" s="1"/>
  <c r="AC228" i="15" s="1"/>
  <c r="AD111" i="15"/>
  <c r="AN111" i="15" s="1"/>
  <c r="AD228" i="15" s="1"/>
  <c r="AE111" i="15"/>
  <c r="AO111" i="15" s="1"/>
  <c r="AE228" i="15" s="1"/>
  <c r="AF111" i="15"/>
  <c r="AP111" i="15" s="1"/>
  <c r="AF228" i="15" s="1"/>
  <c r="AG111" i="15"/>
  <c r="AQ111" i="15" s="1"/>
  <c r="AG228" i="15" s="1"/>
  <c r="AH111" i="15"/>
  <c r="AR111" i="15" s="1"/>
  <c r="AH228" i="15" s="1"/>
  <c r="AA112" i="15"/>
  <c r="AK112" i="15" s="1"/>
  <c r="AA230" i="15" s="1"/>
  <c r="AB112" i="15"/>
  <c r="AL112" i="15" s="1"/>
  <c r="AB230" i="15" s="1"/>
  <c r="AC112" i="15"/>
  <c r="AM112" i="15" s="1"/>
  <c r="AC230" i="15" s="1"/>
  <c r="AD112" i="15"/>
  <c r="AN112" i="15" s="1"/>
  <c r="AD230" i="15" s="1"/>
  <c r="AE112" i="15"/>
  <c r="AO112" i="15" s="1"/>
  <c r="AE230" i="15" s="1"/>
  <c r="AF112" i="15"/>
  <c r="AP112" i="15" s="1"/>
  <c r="AF230" i="15" s="1"/>
  <c r="AG112" i="15"/>
  <c r="AQ112" i="15" s="1"/>
  <c r="AG230" i="15" s="1"/>
  <c r="AH112" i="15"/>
  <c r="AR112" i="15" s="1"/>
  <c r="AH230" i="15" s="1"/>
  <c r="AA113" i="15"/>
  <c r="AK113" i="15" s="1"/>
  <c r="AB113" i="15"/>
  <c r="AL113" i="15" s="1"/>
  <c r="AC113" i="15"/>
  <c r="AM113" i="15" s="1"/>
  <c r="AD113" i="15"/>
  <c r="AN113" i="15" s="1"/>
  <c r="AE113" i="15"/>
  <c r="AO113" i="15" s="1"/>
  <c r="AF113" i="15"/>
  <c r="AP113" i="15" s="1"/>
  <c r="AG113" i="15"/>
  <c r="AQ113" i="15" s="1"/>
  <c r="AH113" i="15"/>
  <c r="AR113" i="15" s="1"/>
  <c r="AA114" i="15"/>
  <c r="AK114" i="15" s="1"/>
  <c r="AB114" i="15"/>
  <c r="AL114" i="15" s="1"/>
  <c r="AC114" i="15"/>
  <c r="AM114" i="15" s="1"/>
  <c r="AD114" i="15"/>
  <c r="AN114" i="15" s="1"/>
  <c r="AE114" i="15"/>
  <c r="AO114" i="15" s="1"/>
  <c r="AF114" i="15"/>
  <c r="AP114" i="15" s="1"/>
  <c r="AG114" i="15"/>
  <c r="AQ114" i="15" s="1"/>
  <c r="AH114" i="15"/>
  <c r="AR114" i="15" s="1"/>
  <c r="AA115" i="15"/>
  <c r="AK115" i="15" s="1"/>
  <c r="AB115" i="15"/>
  <c r="AL115" i="15" s="1"/>
  <c r="AC115" i="15"/>
  <c r="AM115" i="15" s="1"/>
  <c r="AD115" i="15"/>
  <c r="AN115" i="15" s="1"/>
  <c r="AE115" i="15"/>
  <c r="AO115" i="15" s="1"/>
  <c r="AF115" i="15"/>
  <c r="AP115" i="15" s="1"/>
  <c r="AG115" i="15"/>
  <c r="AQ115" i="15" s="1"/>
  <c r="AH115" i="15"/>
  <c r="AR115" i="15" s="1"/>
  <c r="AA116" i="15"/>
  <c r="AK116" i="15" s="1"/>
  <c r="AB116" i="15"/>
  <c r="AL116" i="15" s="1"/>
  <c r="AC116" i="15"/>
  <c r="AM116" i="15" s="1"/>
  <c r="AD116" i="15"/>
  <c r="AN116" i="15" s="1"/>
  <c r="AE116" i="15"/>
  <c r="AO116" i="15" s="1"/>
  <c r="AF116" i="15"/>
  <c r="AP116" i="15" s="1"/>
  <c r="AG116" i="15"/>
  <c r="AQ116" i="15" s="1"/>
  <c r="AH116" i="15"/>
  <c r="AR116" i="15" s="1"/>
  <c r="AA117" i="15"/>
  <c r="AB117" i="15"/>
  <c r="AC117" i="15"/>
  <c r="AD117" i="15"/>
  <c r="AE117" i="15"/>
  <c r="AF117" i="15"/>
  <c r="AG117" i="15"/>
  <c r="AH117" i="15"/>
  <c r="AA118" i="15"/>
  <c r="AK118" i="15" s="1"/>
  <c r="AB118" i="15"/>
  <c r="AL118" i="15" s="1"/>
  <c r="AC118" i="15"/>
  <c r="AM118" i="15" s="1"/>
  <c r="AD118" i="15"/>
  <c r="AN118" i="15" s="1"/>
  <c r="AE118" i="15"/>
  <c r="AO118" i="15" s="1"/>
  <c r="AF118" i="15"/>
  <c r="AP118" i="15" s="1"/>
  <c r="AG118" i="15"/>
  <c r="AQ118" i="15" s="1"/>
  <c r="AH118" i="15"/>
  <c r="AR118" i="15" s="1"/>
  <c r="AA119" i="15"/>
  <c r="AK119" i="15" s="1"/>
  <c r="AB119" i="15"/>
  <c r="AL119" i="15" s="1"/>
  <c r="AC119" i="15"/>
  <c r="AM119" i="15" s="1"/>
  <c r="AD119" i="15"/>
  <c r="AN119" i="15" s="1"/>
  <c r="AE119" i="15"/>
  <c r="AO119" i="15" s="1"/>
  <c r="AF119" i="15"/>
  <c r="AP119" i="15" s="1"/>
  <c r="AG119" i="15"/>
  <c r="AQ119" i="15" s="1"/>
  <c r="AH119" i="15"/>
  <c r="AR119" i="15" s="1"/>
  <c r="AA120" i="15"/>
  <c r="AB120" i="15"/>
  <c r="AC120" i="15"/>
  <c r="AD120" i="15"/>
  <c r="AE120" i="15"/>
  <c r="AF120" i="15"/>
  <c r="AG120" i="15"/>
  <c r="AH120" i="15"/>
  <c r="AA121" i="15"/>
  <c r="AK121" i="15" s="1"/>
  <c r="AB121" i="15"/>
  <c r="AL121" i="15" s="1"/>
  <c r="AC121" i="15"/>
  <c r="AM121" i="15" s="1"/>
  <c r="AD121" i="15"/>
  <c r="AN121" i="15" s="1"/>
  <c r="AE121" i="15"/>
  <c r="AO121" i="15" s="1"/>
  <c r="AF121" i="15"/>
  <c r="AP121" i="15" s="1"/>
  <c r="AG121" i="15"/>
  <c r="AQ121" i="15" s="1"/>
  <c r="AH121" i="15"/>
  <c r="AR121" i="15" s="1"/>
  <c r="AA122" i="15"/>
  <c r="AK122" i="15" s="1"/>
  <c r="AB122" i="15"/>
  <c r="AL122" i="15" s="1"/>
  <c r="AC122" i="15"/>
  <c r="AM122" i="15" s="1"/>
  <c r="AD122" i="15"/>
  <c r="AN122" i="15" s="1"/>
  <c r="AE122" i="15"/>
  <c r="AO122" i="15" s="1"/>
  <c r="AF122" i="15"/>
  <c r="AP122" i="15" s="1"/>
  <c r="AG122" i="15"/>
  <c r="AQ122" i="15" s="1"/>
  <c r="AH122" i="15"/>
  <c r="AR122" i="15" s="1"/>
  <c r="AA123" i="15"/>
  <c r="AK123" i="15" s="1"/>
  <c r="AB123" i="15"/>
  <c r="AL123" i="15" s="1"/>
  <c r="AC123" i="15"/>
  <c r="AM123" i="15" s="1"/>
  <c r="AD123" i="15"/>
  <c r="AN123" i="15" s="1"/>
  <c r="AE123" i="15"/>
  <c r="AO123" i="15" s="1"/>
  <c r="AF123" i="15"/>
  <c r="AP123" i="15" s="1"/>
  <c r="AG123" i="15"/>
  <c r="AQ123" i="15" s="1"/>
  <c r="AH123" i="15"/>
  <c r="AR123" i="15" s="1"/>
  <c r="AA124" i="15"/>
  <c r="AK124" i="15" s="1"/>
  <c r="AB124" i="15"/>
  <c r="AL124" i="15" s="1"/>
  <c r="AC124" i="15"/>
  <c r="AM124" i="15" s="1"/>
  <c r="AD124" i="15"/>
  <c r="AN124" i="15" s="1"/>
  <c r="AE124" i="15"/>
  <c r="AO124" i="15" s="1"/>
  <c r="AF124" i="15"/>
  <c r="AP124" i="15" s="1"/>
  <c r="AG124" i="15"/>
  <c r="AQ124" i="15" s="1"/>
  <c r="AH124" i="15"/>
  <c r="AR124" i="15" s="1"/>
  <c r="AA125" i="15"/>
  <c r="AK125" i="15" s="1"/>
  <c r="AB125" i="15"/>
  <c r="AL125" i="15" s="1"/>
  <c r="AC125" i="15"/>
  <c r="AM125" i="15" s="1"/>
  <c r="AD125" i="15"/>
  <c r="AN125" i="15" s="1"/>
  <c r="AE125" i="15"/>
  <c r="AO125" i="15" s="1"/>
  <c r="AF125" i="15"/>
  <c r="AP125" i="15" s="1"/>
  <c r="AG125" i="15"/>
  <c r="AQ125" i="15" s="1"/>
  <c r="AH125" i="15"/>
  <c r="AR125" i="15" s="1"/>
  <c r="AA126" i="15"/>
  <c r="AK126" i="15" s="1"/>
  <c r="AB126" i="15"/>
  <c r="AL126" i="15" s="1"/>
  <c r="AC126" i="15"/>
  <c r="AM126" i="15" s="1"/>
  <c r="AD126" i="15"/>
  <c r="AN126" i="15" s="1"/>
  <c r="AE126" i="15"/>
  <c r="AO126" i="15" s="1"/>
  <c r="AF126" i="15"/>
  <c r="AP126" i="15" s="1"/>
  <c r="AG126" i="15"/>
  <c r="AQ126" i="15" s="1"/>
  <c r="AH126" i="15"/>
  <c r="AR126" i="15" s="1"/>
  <c r="AA127" i="15"/>
  <c r="AK127" i="15" s="1"/>
  <c r="AB127" i="15"/>
  <c r="AL127" i="15" s="1"/>
  <c r="AC127" i="15"/>
  <c r="AM127" i="15" s="1"/>
  <c r="AD127" i="15"/>
  <c r="AN127" i="15" s="1"/>
  <c r="AE127" i="15"/>
  <c r="AO127" i="15" s="1"/>
  <c r="AF127" i="15"/>
  <c r="AP127" i="15" s="1"/>
  <c r="AG127" i="15"/>
  <c r="AQ127" i="15" s="1"/>
  <c r="AH127" i="15"/>
  <c r="AR127" i="15" s="1"/>
  <c r="AA128" i="15"/>
  <c r="AB128" i="15"/>
  <c r="AC128" i="15"/>
  <c r="AD128" i="15"/>
  <c r="AE128" i="15"/>
  <c r="AF128" i="15"/>
  <c r="AG128" i="15"/>
  <c r="AH128" i="15"/>
  <c r="AA129" i="15"/>
  <c r="AK129" i="15" s="1"/>
  <c r="AA236" i="15" s="1"/>
  <c r="AB129" i="15"/>
  <c r="AL129" i="15" s="1"/>
  <c r="AB236" i="15" s="1"/>
  <c r="AC129" i="15"/>
  <c r="AM129" i="15" s="1"/>
  <c r="AC236" i="15" s="1"/>
  <c r="AD129" i="15"/>
  <c r="AN129" i="15" s="1"/>
  <c r="AD236" i="15" s="1"/>
  <c r="AE129" i="15"/>
  <c r="AO129" i="15" s="1"/>
  <c r="AE236" i="15" s="1"/>
  <c r="AF129" i="15"/>
  <c r="AP129" i="15" s="1"/>
  <c r="AF236" i="15" s="1"/>
  <c r="AG129" i="15"/>
  <c r="AQ129" i="15" s="1"/>
  <c r="AG236" i="15" s="1"/>
  <c r="AH129" i="15"/>
  <c r="AR129" i="15" s="1"/>
  <c r="AH236" i="15" s="1"/>
  <c r="AA3" i="15"/>
  <c r="AK3" i="15" s="1"/>
  <c r="AB3" i="15"/>
  <c r="AL3" i="15" s="1"/>
  <c r="AC3" i="15"/>
  <c r="AM3" i="15" s="1"/>
  <c r="AD3" i="15"/>
  <c r="AN3" i="15" s="1"/>
  <c r="AE3" i="15"/>
  <c r="AO3" i="15" s="1"/>
  <c r="AF3" i="15"/>
  <c r="AP3" i="15" s="1"/>
  <c r="AG3" i="15"/>
  <c r="AQ3" i="15" s="1"/>
  <c r="AH3" i="15"/>
  <c r="AR3" i="15" s="1"/>
  <c r="AA4" i="15"/>
  <c r="AK4" i="15" s="1"/>
  <c r="AB4" i="15"/>
  <c r="AL4" i="15" s="1"/>
  <c r="AC4" i="15"/>
  <c r="AM4" i="15" s="1"/>
  <c r="AD4" i="15"/>
  <c r="AN4" i="15" s="1"/>
  <c r="AE4" i="15"/>
  <c r="AO4" i="15" s="1"/>
  <c r="AF4" i="15"/>
  <c r="AP4" i="15" s="1"/>
  <c r="AG4" i="15"/>
  <c r="AQ4" i="15" s="1"/>
  <c r="AH4" i="15"/>
  <c r="AR4" i="15" s="1"/>
  <c r="AA5" i="15"/>
  <c r="AK5" i="15" s="1"/>
  <c r="AB5" i="15"/>
  <c r="AL5" i="15" s="1"/>
  <c r="AC5" i="15"/>
  <c r="AM5" i="15" s="1"/>
  <c r="AD5" i="15"/>
  <c r="AN5" i="15" s="1"/>
  <c r="AE5" i="15"/>
  <c r="AO5" i="15" s="1"/>
  <c r="AF5" i="15"/>
  <c r="AP5" i="15" s="1"/>
  <c r="AG5" i="15"/>
  <c r="AQ5" i="15" s="1"/>
  <c r="AH5" i="15"/>
  <c r="AR5" i="15" s="1"/>
  <c r="AA6" i="15"/>
  <c r="AK6" i="15" s="1"/>
  <c r="AB6" i="15"/>
  <c r="AL6" i="15" s="1"/>
  <c r="AC6" i="15"/>
  <c r="AM6" i="15" s="1"/>
  <c r="AD6" i="15"/>
  <c r="AN6" i="15" s="1"/>
  <c r="AE6" i="15"/>
  <c r="AO6" i="15" s="1"/>
  <c r="AF6" i="15"/>
  <c r="AP6" i="15" s="1"/>
  <c r="AG6" i="15"/>
  <c r="AQ6" i="15" s="1"/>
  <c r="AH6" i="15"/>
  <c r="AR6" i="15" s="1"/>
  <c r="Z4" i="15"/>
  <c r="AJ4" i="15" s="1"/>
  <c r="Z5" i="15"/>
  <c r="AJ5" i="15" s="1"/>
  <c r="Z7" i="15"/>
  <c r="AJ7" i="15" s="1"/>
  <c r="Z8" i="15"/>
  <c r="AJ8" i="15" s="1"/>
  <c r="Z9" i="15"/>
  <c r="AJ9" i="15" s="1"/>
  <c r="Z10" i="15"/>
  <c r="AJ10" i="15" s="1"/>
  <c r="Z11" i="15"/>
  <c r="AJ11" i="15" s="1"/>
  <c r="Z12" i="15"/>
  <c r="AJ12" i="15" s="1"/>
  <c r="Z13" i="15"/>
  <c r="Z14" i="15"/>
  <c r="AJ14" i="15" s="1"/>
  <c r="Z15" i="15"/>
  <c r="AJ15" i="15" s="1"/>
  <c r="Z16" i="15"/>
  <c r="AJ16" i="15" s="1"/>
  <c r="Z17" i="15"/>
  <c r="AJ17" i="15" s="1"/>
  <c r="Z18" i="15"/>
  <c r="AJ18" i="15" s="1"/>
  <c r="Z19" i="15"/>
  <c r="AJ19" i="15" s="1"/>
  <c r="Z20" i="15"/>
  <c r="AJ20" i="15" s="1"/>
  <c r="Z21" i="15"/>
  <c r="AJ21" i="15" s="1"/>
  <c r="Z22" i="15"/>
  <c r="AJ22" i="15" s="1"/>
  <c r="Z23" i="15"/>
  <c r="AJ23" i="15" s="1"/>
  <c r="Z24" i="15"/>
  <c r="Z25" i="15"/>
  <c r="AJ25" i="15" s="1"/>
  <c r="Z26" i="15"/>
  <c r="AJ26" i="15" s="1"/>
  <c r="Z27" i="15"/>
  <c r="AJ27" i="15" s="1"/>
  <c r="Z28" i="15"/>
  <c r="AJ28" i="15" s="1"/>
  <c r="Z29" i="15"/>
  <c r="Z30" i="15"/>
  <c r="AJ30" i="15" s="1"/>
  <c r="Z192" i="15" s="1"/>
  <c r="Z31" i="15"/>
  <c r="AJ31" i="15" s="1"/>
  <c r="Z32" i="15"/>
  <c r="AJ32" i="15" s="1"/>
  <c r="Z33" i="15"/>
  <c r="AJ33" i="15" s="1"/>
  <c r="Z34" i="15"/>
  <c r="AJ34" i="15" s="1"/>
  <c r="Z35" i="15"/>
  <c r="AJ35" i="15" s="1"/>
  <c r="Z36" i="15"/>
  <c r="AJ36" i="15" s="1"/>
  <c r="Z37" i="15"/>
  <c r="Z38" i="15"/>
  <c r="AJ38" i="15" s="1"/>
  <c r="Z193" i="15" s="1"/>
  <c r="Z39" i="15"/>
  <c r="AJ39" i="15" s="1"/>
  <c r="Z40" i="15"/>
  <c r="AJ40" i="15" s="1"/>
  <c r="Z41" i="15"/>
  <c r="AJ41" i="15" s="1"/>
  <c r="Z42" i="15"/>
  <c r="AJ42" i="15" s="1"/>
  <c r="Z43" i="15"/>
  <c r="AJ43" i="15" s="1"/>
  <c r="Z44" i="15"/>
  <c r="AJ44" i="15" s="1"/>
  <c r="Z45" i="15"/>
  <c r="AJ45" i="15" s="1"/>
  <c r="Z46" i="15"/>
  <c r="Z47" i="15"/>
  <c r="AJ47" i="15" s="1"/>
  <c r="Z48" i="15"/>
  <c r="Z49" i="15"/>
  <c r="AJ49" i="15" s="1"/>
  <c r="Z50" i="15"/>
  <c r="Z51" i="15"/>
  <c r="AJ51" i="15" s="1"/>
  <c r="Z200" i="15" s="1"/>
  <c r="Z52" i="15"/>
  <c r="AJ52" i="15" s="1"/>
  <c r="Z53" i="15"/>
  <c r="AJ53" i="15" s="1"/>
  <c r="Z54" i="15"/>
  <c r="AJ54" i="15" s="1"/>
  <c r="Z55" i="15"/>
  <c r="AJ55" i="15" s="1"/>
  <c r="Z56" i="15"/>
  <c r="AJ56" i="15" s="1"/>
  <c r="Z57" i="15"/>
  <c r="AJ57" i="15" s="1"/>
  <c r="Z58" i="15"/>
  <c r="AJ58" i="15" s="1"/>
  <c r="Z59" i="15"/>
  <c r="AJ59" i="15" s="1"/>
  <c r="Z60" i="15"/>
  <c r="Z61" i="15"/>
  <c r="AJ61" i="15" s="1"/>
  <c r="Z62" i="15"/>
  <c r="AJ62" i="15" s="1"/>
  <c r="Z63" i="15"/>
  <c r="AJ63" i="15" s="1"/>
  <c r="Z64" i="15"/>
  <c r="AJ64" i="15" s="1"/>
  <c r="Z65" i="15"/>
  <c r="AJ65" i="15" s="1"/>
  <c r="Z66" i="15"/>
  <c r="AJ66" i="15" s="1"/>
  <c r="Z67" i="15"/>
  <c r="AJ67" i="15" s="1"/>
  <c r="Z68" i="15"/>
  <c r="Z69" i="15"/>
  <c r="AJ69" i="15" s="1"/>
  <c r="Z70" i="15"/>
  <c r="AJ70" i="15" s="1"/>
  <c r="Z71" i="15"/>
  <c r="AJ71" i="15" s="1"/>
  <c r="Z72" i="15"/>
  <c r="AJ72" i="15" s="1"/>
  <c r="Z73" i="15"/>
  <c r="AJ73" i="15" s="1"/>
  <c r="Z74" i="15"/>
  <c r="AJ74" i="15" s="1"/>
  <c r="Z75" i="15"/>
  <c r="AJ75" i="15" s="1"/>
  <c r="Z76" i="15"/>
  <c r="AJ76" i="15" s="1"/>
  <c r="Z77" i="15"/>
  <c r="AJ77" i="15" s="1"/>
  <c r="Z78" i="15"/>
  <c r="Z79" i="15"/>
  <c r="AJ79" i="15" s="1"/>
  <c r="Z80" i="15"/>
  <c r="Z81" i="15"/>
  <c r="Z82" i="15"/>
  <c r="AJ82" i="15" s="1"/>
  <c r="Z219" i="15" s="1"/>
  <c r="Z83" i="15"/>
  <c r="AJ83" i="15" s="1"/>
  <c r="Z84" i="15"/>
  <c r="AJ84" i="15" s="1"/>
  <c r="Z85" i="15"/>
  <c r="AJ85" i="15" s="1"/>
  <c r="Z86" i="15"/>
  <c r="AJ86" i="15" s="1"/>
  <c r="Z87" i="15"/>
  <c r="Z88" i="15"/>
  <c r="AJ88" i="15" s="1"/>
  <c r="Z89" i="15"/>
  <c r="AJ89" i="15" s="1"/>
  <c r="Z90" i="15"/>
  <c r="AJ90" i="15" s="1"/>
  <c r="Z91" i="15"/>
  <c r="AJ91" i="15" s="1"/>
  <c r="Z92" i="15"/>
  <c r="Z93" i="15"/>
  <c r="AJ93" i="15" s="1"/>
  <c r="Z94" i="15"/>
  <c r="AJ94" i="15" s="1"/>
  <c r="Z95" i="15"/>
  <c r="AJ95" i="15" s="1"/>
  <c r="Z96" i="15"/>
  <c r="AJ96" i="15" s="1"/>
  <c r="Z97" i="15"/>
  <c r="AJ97" i="15" s="1"/>
  <c r="Z98" i="15"/>
  <c r="AJ98" i="15" s="1"/>
  <c r="Z99" i="15"/>
  <c r="AJ99" i="15" s="1"/>
  <c r="Z100" i="15"/>
  <c r="AJ100" i="15" s="1"/>
  <c r="Z101" i="15"/>
  <c r="AJ101" i="15" s="1"/>
  <c r="Z102" i="15"/>
  <c r="Z103" i="15"/>
  <c r="AJ103" i="15" s="1"/>
  <c r="Z104" i="15"/>
  <c r="AJ104" i="15" s="1"/>
  <c r="Z105" i="15"/>
  <c r="AJ105" i="15" s="1"/>
  <c r="Z106" i="15"/>
  <c r="AJ106" i="15" s="1"/>
  <c r="Z107" i="15"/>
  <c r="AJ107" i="15" s="1"/>
  <c r="Z108" i="15"/>
  <c r="AJ108" i="15" s="1"/>
  <c r="Z109" i="15"/>
  <c r="Z110" i="15"/>
  <c r="AJ110" i="15" s="1"/>
  <c r="Z111" i="15"/>
  <c r="AJ111" i="15" s="1"/>
  <c r="Z228" i="15" s="1"/>
  <c r="Z112" i="15"/>
  <c r="AJ112" i="15" s="1"/>
  <c r="Z230" i="15" s="1"/>
  <c r="Z113" i="15"/>
  <c r="AJ113" i="15" s="1"/>
  <c r="Z114" i="15"/>
  <c r="AJ114" i="15" s="1"/>
  <c r="Z115" i="15"/>
  <c r="AJ115" i="15" s="1"/>
  <c r="Z116" i="15"/>
  <c r="AJ116" i="15" s="1"/>
  <c r="Z117" i="15"/>
  <c r="Z118" i="15"/>
  <c r="AJ118" i="15" s="1"/>
  <c r="Z119" i="15"/>
  <c r="AJ119" i="15" s="1"/>
  <c r="Z120" i="15"/>
  <c r="Z121" i="15"/>
  <c r="AJ121" i="15" s="1"/>
  <c r="Z122" i="15"/>
  <c r="AJ122" i="15" s="1"/>
  <c r="Z123" i="15"/>
  <c r="AJ123" i="15" s="1"/>
  <c r="Z124" i="15"/>
  <c r="AJ124" i="15" s="1"/>
  <c r="Z125" i="15"/>
  <c r="AJ125" i="15" s="1"/>
  <c r="Z126" i="15"/>
  <c r="AJ126" i="15" s="1"/>
  <c r="Z127" i="15"/>
  <c r="AJ127" i="15" s="1"/>
  <c r="Z128" i="15"/>
  <c r="Z129" i="15"/>
  <c r="AJ129" i="15" s="1"/>
  <c r="Z236" i="15" s="1"/>
  <c r="Z3" i="15"/>
  <c r="AJ3" i="15" s="1"/>
  <c r="AA2" i="15"/>
  <c r="AB2" i="15" s="1"/>
  <c r="AC2" i="15" s="1"/>
  <c r="AD2" i="15" s="1"/>
  <c r="AE2" i="15" s="1"/>
  <c r="AF2" i="15" s="1"/>
  <c r="AG2" i="15" s="1"/>
  <c r="AH2" i="15" s="1"/>
  <c r="Q2" i="15"/>
  <c r="R2" i="15" s="1"/>
  <c r="S2" i="15" s="1"/>
  <c r="T2" i="15" s="1"/>
  <c r="U2" i="15" s="1"/>
  <c r="V2" i="15" s="1"/>
  <c r="W2" i="15" s="1"/>
  <c r="X2" i="15" s="1"/>
  <c r="E2" i="15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AP109" i="15" l="1"/>
  <c r="AF223" i="15" s="1"/>
  <c r="AF170" i="15"/>
  <c r="AP37" i="15"/>
  <c r="AF139" i="15"/>
  <c r="AP24" i="15"/>
  <c r="AF190" i="15" s="1"/>
  <c r="AF137" i="15"/>
  <c r="AJ81" i="15"/>
  <c r="Z218" i="15" s="1"/>
  <c r="Z165" i="15"/>
  <c r="AO128" i="15"/>
  <c r="AE234" i="15" s="1"/>
  <c r="AE181" i="15"/>
  <c r="AO120" i="15"/>
  <c r="AE231" i="15" s="1"/>
  <c r="AE178" i="15"/>
  <c r="AO117" i="15"/>
  <c r="AE177" i="15"/>
  <c r="AO109" i="15"/>
  <c r="AE223" i="15" s="1"/>
  <c r="AE170" i="15"/>
  <c r="AO102" i="15"/>
  <c r="AE221" i="15" s="1"/>
  <c r="AE168" i="15"/>
  <c r="AO92" i="15"/>
  <c r="AE220" i="15" s="1"/>
  <c r="AE167" i="15"/>
  <c r="AO87" i="15"/>
  <c r="AE166" i="15"/>
  <c r="AO81" i="15"/>
  <c r="AE218" i="15" s="1"/>
  <c r="AE165" i="15"/>
  <c r="AO78" i="15"/>
  <c r="AE215" i="15" s="1"/>
  <c r="AE162" i="15"/>
  <c r="AO68" i="15"/>
  <c r="AE211" i="15" s="1"/>
  <c r="AE158" i="15"/>
  <c r="AO60" i="15"/>
  <c r="AE208" i="15" s="1"/>
  <c r="AE155" i="15"/>
  <c r="AO50" i="15"/>
  <c r="AE196" i="15" s="1"/>
  <c r="AE143" i="15"/>
  <c r="AO48" i="15"/>
  <c r="AE195" i="15" s="1"/>
  <c r="AE142" i="15"/>
  <c r="AO46" i="15"/>
  <c r="AE191" i="15" s="1"/>
  <c r="AE140" i="15"/>
  <c r="AO37" i="15"/>
  <c r="AE139" i="15"/>
  <c r="AO29" i="15"/>
  <c r="AE138" i="15"/>
  <c r="AO24" i="15"/>
  <c r="AE190" i="15" s="1"/>
  <c r="AE137" i="15"/>
  <c r="AO13" i="15"/>
  <c r="AE189" i="15" s="1"/>
  <c r="AE136" i="15"/>
  <c r="AP60" i="15"/>
  <c r="AF208" i="15" s="1"/>
  <c r="AF155" i="15"/>
  <c r="AP13" i="15"/>
  <c r="AF189" i="15" s="1"/>
  <c r="AF136" i="15"/>
  <c r="AJ128" i="15"/>
  <c r="Z234" i="15" s="1"/>
  <c r="Z181" i="15"/>
  <c r="AJ120" i="15"/>
  <c r="Z231" i="15" s="1"/>
  <c r="Z178" i="15"/>
  <c r="AJ48" i="15"/>
  <c r="Z195" i="15" s="1"/>
  <c r="Z142" i="15"/>
  <c r="AJ24" i="15"/>
  <c r="Z190" i="15" s="1"/>
  <c r="Z137" i="15"/>
  <c r="AN128" i="15"/>
  <c r="AD234" i="15" s="1"/>
  <c r="AD181" i="15"/>
  <c r="AN120" i="15"/>
  <c r="AD231" i="15" s="1"/>
  <c r="AD178" i="15"/>
  <c r="AN117" i="15"/>
  <c r="AD177" i="15"/>
  <c r="AN109" i="15"/>
  <c r="AD223" i="15" s="1"/>
  <c r="AD170" i="15"/>
  <c r="AN102" i="15"/>
  <c r="AD221" i="15" s="1"/>
  <c r="AD168" i="15"/>
  <c r="AN92" i="15"/>
  <c r="AD220" i="15" s="1"/>
  <c r="AD167" i="15"/>
  <c r="AN87" i="15"/>
  <c r="AD166" i="15"/>
  <c r="AN81" i="15"/>
  <c r="AD218" i="15" s="1"/>
  <c r="AD165" i="15"/>
  <c r="AN78" i="15"/>
  <c r="AD215" i="15" s="1"/>
  <c r="AD162" i="15"/>
  <c r="AN68" i="15"/>
  <c r="AD211" i="15" s="1"/>
  <c r="AD158" i="15"/>
  <c r="AN60" i="15"/>
  <c r="AD208" i="15" s="1"/>
  <c r="AD155" i="15"/>
  <c r="AN50" i="15"/>
  <c r="AD196" i="15" s="1"/>
  <c r="AD143" i="15"/>
  <c r="AN48" i="15"/>
  <c r="AD195" i="15" s="1"/>
  <c r="AD142" i="15"/>
  <c r="AN46" i="15"/>
  <c r="AD191" i="15" s="1"/>
  <c r="AD140" i="15"/>
  <c r="AN37" i="15"/>
  <c r="AD139" i="15"/>
  <c r="AN29" i="15"/>
  <c r="AD138" i="15"/>
  <c r="AN24" i="15"/>
  <c r="AD190" i="15" s="1"/>
  <c r="AD137" i="15"/>
  <c r="AN13" i="15"/>
  <c r="AD189" i="15" s="1"/>
  <c r="AD136" i="15"/>
  <c r="AP120" i="15"/>
  <c r="AF231" i="15" s="1"/>
  <c r="AF178" i="15"/>
  <c r="AP92" i="15"/>
  <c r="AF220" i="15" s="1"/>
  <c r="AF167" i="15"/>
  <c r="AP81" i="15"/>
  <c r="AF218" i="15" s="1"/>
  <c r="AF165" i="15"/>
  <c r="AP68" i="15"/>
  <c r="AF211" i="15" s="1"/>
  <c r="AF158" i="15"/>
  <c r="AP50" i="15"/>
  <c r="AF196" i="15" s="1"/>
  <c r="AF143" i="15"/>
  <c r="AJ87" i="15"/>
  <c r="Z166" i="15"/>
  <c r="AM128" i="15"/>
  <c r="AC234" i="15" s="1"/>
  <c r="AC181" i="15"/>
  <c r="AM120" i="15"/>
  <c r="AC231" i="15" s="1"/>
  <c r="AC178" i="15"/>
  <c r="AM117" i="15"/>
  <c r="AC177" i="15"/>
  <c r="AM109" i="15"/>
  <c r="AC223" i="15" s="1"/>
  <c r="AC170" i="15"/>
  <c r="AM102" i="15"/>
  <c r="AC221" i="15" s="1"/>
  <c r="AC168" i="15"/>
  <c r="AM92" i="15"/>
  <c r="AC220" i="15" s="1"/>
  <c r="AC167" i="15"/>
  <c r="AM87" i="15"/>
  <c r="AC166" i="15"/>
  <c r="AM81" i="15"/>
  <c r="AC218" i="15" s="1"/>
  <c r="AC165" i="15"/>
  <c r="AM78" i="15"/>
  <c r="AC215" i="15" s="1"/>
  <c r="AC162" i="15"/>
  <c r="AM68" i="15"/>
  <c r="AC211" i="15" s="1"/>
  <c r="AC158" i="15"/>
  <c r="AM60" i="15"/>
  <c r="AC208" i="15" s="1"/>
  <c r="AC155" i="15"/>
  <c r="AM50" i="15"/>
  <c r="AC196" i="15" s="1"/>
  <c r="AC143" i="15"/>
  <c r="AM48" i="15"/>
  <c r="AC195" i="15" s="1"/>
  <c r="AC142" i="15"/>
  <c r="AM46" i="15"/>
  <c r="AC191" i="15" s="1"/>
  <c r="AC140" i="15"/>
  <c r="AM37" i="15"/>
  <c r="AC139" i="15"/>
  <c r="AM29" i="15"/>
  <c r="AC138" i="15"/>
  <c r="AM24" i="15"/>
  <c r="AC190" i="15" s="1"/>
  <c r="AC137" i="15"/>
  <c r="AM13" i="15"/>
  <c r="AC189" i="15" s="1"/>
  <c r="AC136" i="15"/>
  <c r="AP29" i="15"/>
  <c r="AF138" i="15"/>
  <c r="AJ102" i="15"/>
  <c r="Z221" i="15" s="1"/>
  <c r="Z168" i="15"/>
  <c r="AJ46" i="15"/>
  <c r="Z191" i="15" s="1"/>
  <c r="Z140" i="15"/>
  <c r="AL128" i="15"/>
  <c r="AB234" i="15" s="1"/>
  <c r="AB181" i="15"/>
  <c r="AL120" i="15"/>
  <c r="AB231" i="15" s="1"/>
  <c r="AB178" i="15"/>
  <c r="AL117" i="15"/>
  <c r="AB177" i="15"/>
  <c r="AL109" i="15"/>
  <c r="AB223" i="15" s="1"/>
  <c r="AB170" i="15"/>
  <c r="AL102" i="15"/>
  <c r="AB221" i="15" s="1"/>
  <c r="AB168" i="15"/>
  <c r="AL92" i="15"/>
  <c r="AB220" i="15" s="1"/>
  <c r="AB167" i="15"/>
  <c r="AL87" i="15"/>
  <c r="AB166" i="15"/>
  <c r="AL81" i="15"/>
  <c r="AB218" i="15" s="1"/>
  <c r="AB165" i="15"/>
  <c r="AL78" i="15"/>
  <c r="AB215" i="15" s="1"/>
  <c r="AB162" i="15"/>
  <c r="AL68" i="15"/>
  <c r="AB211" i="15" s="1"/>
  <c r="AB158" i="15"/>
  <c r="AL60" i="15"/>
  <c r="AB208" i="15" s="1"/>
  <c r="AB155" i="15"/>
  <c r="AL50" i="15"/>
  <c r="AB196" i="15" s="1"/>
  <c r="AB143" i="15"/>
  <c r="AL48" i="15"/>
  <c r="AB195" i="15" s="1"/>
  <c r="AB142" i="15"/>
  <c r="AL46" i="15"/>
  <c r="AB191" i="15" s="1"/>
  <c r="AB140" i="15"/>
  <c r="AL37" i="15"/>
  <c r="AB139" i="15"/>
  <c r="AL29" i="15"/>
  <c r="AB138" i="15"/>
  <c r="AL24" i="15"/>
  <c r="AB190" i="15" s="1"/>
  <c r="AB137" i="15"/>
  <c r="AL13" i="15"/>
  <c r="AB189" i="15" s="1"/>
  <c r="AB136" i="15"/>
  <c r="AB185" i="15" s="1"/>
  <c r="AP128" i="15"/>
  <c r="AF234" i="15" s="1"/>
  <c r="AF181" i="15"/>
  <c r="AP117" i="15"/>
  <c r="AF177" i="15"/>
  <c r="AP87" i="15"/>
  <c r="AF166" i="15"/>
  <c r="AP78" i="15"/>
  <c r="AF215" i="15" s="1"/>
  <c r="AF162" i="15"/>
  <c r="AJ78" i="15"/>
  <c r="Z215" i="15" s="1"/>
  <c r="Z162" i="15"/>
  <c r="AJ117" i="15"/>
  <c r="Z177" i="15"/>
  <c r="AJ109" i="15"/>
  <c r="Z223" i="15" s="1"/>
  <c r="Z170" i="15"/>
  <c r="AJ37" i="15"/>
  <c r="Z139" i="15"/>
  <c r="AJ29" i="15"/>
  <c r="Z138" i="15"/>
  <c r="AJ13" i="15"/>
  <c r="Z189" i="15" s="1"/>
  <c r="Z136" i="15"/>
  <c r="AK128" i="15"/>
  <c r="AA234" i="15" s="1"/>
  <c r="AA181" i="15"/>
  <c r="AK120" i="15"/>
  <c r="AA231" i="15" s="1"/>
  <c r="AA178" i="15"/>
  <c r="AK117" i="15"/>
  <c r="AA177" i="15"/>
  <c r="AK109" i="15"/>
  <c r="AA223" i="15" s="1"/>
  <c r="AA170" i="15"/>
  <c r="AK102" i="15"/>
  <c r="AA221" i="15" s="1"/>
  <c r="AA168" i="15"/>
  <c r="AK92" i="15"/>
  <c r="AA220" i="15" s="1"/>
  <c r="AA167" i="15"/>
  <c r="AK87" i="15"/>
  <c r="AA166" i="15"/>
  <c r="AK81" i="15"/>
  <c r="AA218" i="15" s="1"/>
  <c r="AA165" i="15"/>
  <c r="AK78" i="15"/>
  <c r="AA215" i="15" s="1"/>
  <c r="AA162" i="15"/>
  <c r="AK68" i="15"/>
  <c r="AA211" i="15" s="1"/>
  <c r="AA158" i="15"/>
  <c r="AK60" i="15"/>
  <c r="AA208" i="15" s="1"/>
  <c r="AA155" i="15"/>
  <c r="AK50" i="15"/>
  <c r="AA196" i="15" s="1"/>
  <c r="AA143" i="15"/>
  <c r="AK48" i="15"/>
  <c r="AA195" i="15" s="1"/>
  <c r="AA142" i="15"/>
  <c r="AK46" i="15"/>
  <c r="AA191" i="15" s="1"/>
  <c r="AA140" i="15"/>
  <c r="AK37" i="15"/>
  <c r="AA139" i="15"/>
  <c r="AK29" i="15"/>
  <c r="AA138" i="15"/>
  <c r="AK24" i="15"/>
  <c r="AA190" i="15" s="1"/>
  <c r="AA137" i="15"/>
  <c r="AK13" i="15"/>
  <c r="AA189" i="15" s="1"/>
  <c r="AA136" i="15"/>
  <c r="AA185" i="15" s="1"/>
  <c r="AP102" i="15"/>
  <c r="AF221" i="15" s="1"/>
  <c r="AF168" i="15"/>
  <c r="AP46" i="15"/>
  <c r="AF191" i="15" s="1"/>
  <c r="AF140" i="15"/>
  <c r="AJ92" i="15"/>
  <c r="Z220" i="15" s="1"/>
  <c r="Z167" i="15"/>
  <c r="AJ60" i="15"/>
  <c r="Z208" i="15" s="1"/>
  <c r="Z155" i="15"/>
  <c r="AR120" i="15"/>
  <c r="AH231" i="15" s="1"/>
  <c r="AH178" i="15"/>
  <c r="AR117" i="15"/>
  <c r="AH177" i="15"/>
  <c r="AR109" i="15"/>
  <c r="AH223" i="15" s="1"/>
  <c r="AH170" i="15"/>
  <c r="AR102" i="15"/>
  <c r="AH221" i="15" s="1"/>
  <c r="AH168" i="15"/>
  <c r="AR92" i="15"/>
  <c r="AH220" i="15" s="1"/>
  <c r="AH167" i="15"/>
  <c r="AR87" i="15"/>
  <c r="AH166" i="15"/>
  <c r="AR81" i="15"/>
  <c r="AH218" i="15" s="1"/>
  <c r="AH165" i="15"/>
  <c r="AR78" i="15"/>
  <c r="AH215" i="15" s="1"/>
  <c r="AH162" i="15"/>
  <c r="AR68" i="15"/>
  <c r="AH211" i="15" s="1"/>
  <c r="AH158" i="15"/>
  <c r="AR60" i="15"/>
  <c r="AH208" i="15" s="1"/>
  <c r="AH155" i="15"/>
  <c r="AR50" i="15"/>
  <c r="AH196" i="15" s="1"/>
  <c r="AH143" i="15"/>
  <c r="AR48" i="15"/>
  <c r="AH195" i="15" s="1"/>
  <c r="AH142" i="15"/>
  <c r="AR46" i="15"/>
  <c r="AH191" i="15" s="1"/>
  <c r="AH140" i="15"/>
  <c r="AR37" i="15"/>
  <c r="AH139" i="15"/>
  <c r="AR29" i="15"/>
  <c r="AH138" i="15"/>
  <c r="AR24" i="15"/>
  <c r="AH190" i="15" s="1"/>
  <c r="AH137" i="15"/>
  <c r="AR13" i="15"/>
  <c r="AH189" i="15" s="1"/>
  <c r="AH136" i="15"/>
  <c r="AJ50" i="15"/>
  <c r="Z196" i="15" s="1"/>
  <c r="Z143" i="15"/>
  <c r="AP48" i="15"/>
  <c r="AF195" i="15" s="1"/>
  <c r="AF142" i="15"/>
  <c r="AJ68" i="15"/>
  <c r="Z211" i="15" s="1"/>
  <c r="Z158" i="15"/>
  <c r="AR128" i="15"/>
  <c r="AH234" i="15" s="1"/>
  <c r="AH181" i="15"/>
  <c r="AQ128" i="15"/>
  <c r="AG234" i="15" s="1"/>
  <c r="AG181" i="15"/>
  <c r="AQ120" i="15"/>
  <c r="AG231" i="15" s="1"/>
  <c r="AG178" i="15"/>
  <c r="AQ117" i="15"/>
  <c r="AG177" i="15"/>
  <c r="AQ109" i="15"/>
  <c r="AG223" i="15" s="1"/>
  <c r="AG170" i="15"/>
  <c r="AQ102" i="15"/>
  <c r="AG221" i="15" s="1"/>
  <c r="AG168" i="15"/>
  <c r="AQ92" i="15"/>
  <c r="AG220" i="15" s="1"/>
  <c r="AG167" i="15"/>
  <c r="AQ87" i="15"/>
  <c r="AG166" i="15"/>
  <c r="AQ81" i="15"/>
  <c r="AG218" i="15" s="1"/>
  <c r="AG165" i="15"/>
  <c r="AQ78" i="15"/>
  <c r="AG215" i="15" s="1"/>
  <c r="AG162" i="15"/>
  <c r="AQ68" i="15"/>
  <c r="AG211" i="15" s="1"/>
  <c r="AG158" i="15"/>
  <c r="AQ60" i="15"/>
  <c r="AG208" i="15" s="1"/>
  <c r="AG155" i="15"/>
  <c r="AQ50" i="15"/>
  <c r="AG196" i="15" s="1"/>
  <c r="AG143" i="15"/>
  <c r="AQ48" i="15"/>
  <c r="AG195" i="15" s="1"/>
  <c r="AG142" i="15"/>
  <c r="AQ46" i="15"/>
  <c r="AG191" i="15" s="1"/>
  <c r="AG140" i="15"/>
  <c r="AQ37" i="15"/>
  <c r="AG139" i="15"/>
  <c r="AQ29" i="15"/>
  <c r="AG138" i="15"/>
  <c r="AQ24" i="15"/>
  <c r="AG190" i="15" s="1"/>
  <c r="AG137" i="15"/>
  <c r="AQ13" i="15"/>
  <c r="AG189" i="15" s="1"/>
  <c r="AG136" i="15"/>
  <c r="AO2" i="11"/>
  <c r="AP2" i="11" s="1"/>
  <c r="AQ2" i="11" s="1"/>
  <c r="AR2" i="11" s="1"/>
  <c r="AS2" i="11" s="1"/>
  <c r="AT2" i="11" s="1"/>
  <c r="AU2" i="11" s="1"/>
  <c r="AV2" i="11" s="1"/>
  <c r="Z185" i="15" l="1"/>
  <c r="AF185" i="15"/>
  <c r="AG185" i="15"/>
  <c r="AC185" i="15"/>
  <c r="AD185" i="15"/>
  <c r="AE185" i="15"/>
  <c r="AH185" i="15"/>
  <c r="BV2" i="9"/>
  <c r="BW2" i="9" s="1"/>
  <c r="BX2" i="9" s="1"/>
  <c r="BY2" i="9" s="1"/>
  <c r="BZ2" i="9" s="1"/>
  <c r="CA2" i="9" s="1"/>
  <c r="CB2" i="9" s="1"/>
  <c r="CC2" i="9" s="1"/>
  <c r="BL2" i="9"/>
  <c r="BM2" i="9" s="1"/>
  <c r="BN2" i="9" s="1"/>
  <c r="BO2" i="9" s="1"/>
  <c r="BP2" i="9" s="1"/>
  <c r="BQ2" i="9" s="1"/>
  <c r="BR2" i="9" s="1"/>
  <c r="BS2" i="9" s="1"/>
  <c r="AC2" i="9"/>
  <c r="AD2" i="9" s="1"/>
  <c r="AE2" i="9" s="1"/>
  <c r="AF2" i="9" s="1"/>
  <c r="AG2" i="9" s="1"/>
  <c r="AH2" i="9" s="1"/>
  <c r="AI2" i="9" s="1"/>
  <c r="AJ2" i="9" s="1"/>
  <c r="AK2" i="9" s="1"/>
  <c r="AL2" i="9" s="1"/>
  <c r="AM2" i="9" s="1"/>
  <c r="A296" i="12" l="1"/>
  <c r="A297" i="12" s="1"/>
  <c r="A298" i="12" s="1"/>
  <c r="A299" i="12" s="1"/>
  <c r="A300" i="12" s="1"/>
  <c r="A301" i="12" s="1"/>
  <c r="A302" i="12" s="1"/>
  <c r="A303" i="12" s="1"/>
  <c r="A304" i="12" s="1"/>
  <c r="A305" i="12" s="1"/>
  <c r="A281" i="12"/>
  <c r="A282" i="12" s="1"/>
  <c r="A283" i="12" s="1"/>
  <c r="A284" i="12" s="1"/>
  <c r="A285" i="12" s="1"/>
  <c r="A286" i="12" s="1"/>
  <c r="A287" i="12" s="1"/>
  <c r="A288" i="12" s="1"/>
  <c r="A280" i="12"/>
  <c r="A264" i="12"/>
  <c r="A265" i="12" s="1"/>
  <c r="A266" i="12" s="1"/>
  <c r="A267" i="12" s="1"/>
  <c r="A268" i="12" s="1"/>
  <c r="A269" i="12" s="1"/>
  <c r="A270" i="12" s="1"/>
  <c r="A271" i="12" s="1"/>
  <c r="A263" i="12"/>
  <c r="A246" i="12"/>
  <c r="A247" i="12" s="1"/>
  <c r="A248" i="12" s="1"/>
  <c r="A249" i="12" s="1"/>
  <c r="A250" i="12" s="1"/>
  <c r="A251" i="12" s="1"/>
  <c r="A252" i="12" s="1"/>
  <c r="A253" i="12" s="1"/>
  <c r="A254" i="12" s="1"/>
  <c r="A229" i="12"/>
  <c r="A230" i="12" s="1"/>
  <c r="A231" i="12" s="1"/>
  <c r="A232" i="12" s="1"/>
  <c r="A233" i="12" s="1"/>
  <c r="A234" i="12" s="1"/>
  <c r="A235" i="12" s="1"/>
  <c r="A236" i="12" s="1"/>
  <c r="A237" i="12" s="1"/>
  <c r="A213" i="12"/>
  <c r="A214" i="12" s="1"/>
  <c r="A215" i="12" s="1"/>
  <c r="A216" i="12" s="1"/>
  <c r="A217" i="12" s="1"/>
  <c r="A218" i="12" s="1"/>
  <c r="A219" i="12" s="1"/>
  <c r="A220" i="12" s="1"/>
  <c r="A212" i="12"/>
  <c r="A196" i="12"/>
  <c r="A197" i="12" s="1"/>
  <c r="A198" i="12" s="1"/>
  <c r="A199" i="12" s="1"/>
  <c r="A200" i="12" s="1"/>
  <c r="A201" i="12" s="1"/>
  <c r="A202" i="12" s="1"/>
  <c r="A203" i="12" s="1"/>
  <c r="A195" i="12"/>
  <c r="A178" i="12"/>
  <c r="A179" i="12" s="1"/>
  <c r="A180" i="12" s="1"/>
  <c r="A181" i="12" s="1"/>
  <c r="A182" i="12" s="1"/>
  <c r="A183" i="12" s="1"/>
  <c r="A184" i="12" s="1"/>
  <c r="A185" i="12" s="1"/>
  <c r="A186" i="12" s="1"/>
  <c r="A161" i="12"/>
  <c r="A162" i="12" s="1"/>
  <c r="A163" i="12" s="1"/>
  <c r="A164" i="12" s="1"/>
  <c r="A165" i="12" s="1"/>
  <c r="A166" i="12" s="1"/>
  <c r="A167" i="12" s="1"/>
  <c r="A168" i="12" s="1"/>
  <c r="A169" i="12" s="1"/>
  <c r="A145" i="12"/>
  <c r="A146" i="12" s="1"/>
  <c r="A147" i="12" s="1"/>
  <c r="A148" i="12" s="1"/>
  <c r="A149" i="12" s="1"/>
  <c r="A150" i="12" s="1"/>
  <c r="A151" i="12" s="1"/>
  <c r="A152" i="12" s="1"/>
  <c r="A144" i="12"/>
  <c r="A128" i="12"/>
  <c r="A129" i="12" s="1"/>
  <c r="A130" i="12" s="1"/>
  <c r="A131" i="12" s="1"/>
  <c r="A132" i="12" s="1"/>
  <c r="A133" i="12" s="1"/>
  <c r="A134" i="12" s="1"/>
  <c r="A135" i="12" s="1"/>
  <c r="A127" i="12"/>
  <c r="A110" i="12"/>
  <c r="A111" i="12" s="1"/>
  <c r="A112" i="12" s="1"/>
  <c r="A113" i="12" s="1"/>
  <c r="A114" i="12" s="1"/>
  <c r="A115" i="12" s="1"/>
  <c r="A116" i="12" s="1"/>
  <c r="A117" i="12" s="1"/>
  <c r="A118" i="12" s="1"/>
  <c r="A93" i="12"/>
  <c r="A94" i="12" s="1"/>
  <c r="A95" i="12" s="1"/>
  <c r="A96" i="12" s="1"/>
  <c r="A97" i="12" s="1"/>
  <c r="A98" i="12" s="1"/>
  <c r="A99" i="12" s="1"/>
  <c r="A100" i="12" s="1"/>
  <c r="A101" i="12" s="1"/>
  <c r="A77" i="12"/>
  <c r="A78" i="12" s="1"/>
  <c r="A79" i="12" s="1"/>
  <c r="A80" i="12" s="1"/>
  <c r="A81" i="12" s="1"/>
  <c r="A82" i="12" s="1"/>
  <c r="A83" i="12" s="1"/>
  <c r="A84" i="12" s="1"/>
  <c r="A76" i="12"/>
  <c r="A60" i="12"/>
  <c r="A61" i="12" s="1"/>
  <c r="A62" i="12" s="1"/>
  <c r="A63" i="12" s="1"/>
  <c r="A64" i="12" s="1"/>
  <c r="A65" i="12" s="1"/>
  <c r="A66" i="12" s="1"/>
  <c r="A67" i="12" s="1"/>
  <c r="A59" i="12"/>
  <c r="A42" i="12"/>
  <c r="A43" i="12" s="1"/>
  <c r="A44" i="12" s="1"/>
  <c r="A45" i="12" s="1"/>
  <c r="A46" i="12" s="1"/>
  <c r="A47" i="12" s="1"/>
  <c r="A48" i="12" s="1"/>
  <c r="A49" i="12" s="1"/>
  <c r="A50" i="12" s="1"/>
  <c r="B33" i="12"/>
  <c r="B50" i="12" s="1"/>
  <c r="B67" i="12" s="1"/>
  <c r="B84" i="12" s="1"/>
  <c r="B101" i="12" s="1"/>
  <c r="B118" i="12" s="1"/>
  <c r="B135" i="12" s="1"/>
  <c r="B152" i="12" s="1"/>
  <c r="B169" i="12" s="1"/>
  <c r="B186" i="12" s="1"/>
  <c r="B203" i="12" s="1"/>
  <c r="B220" i="12" s="1"/>
  <c r="B237" i="12" s="1"/>
  <c r="B254" i="12" s="1"/>
  <c r="B271" i="12" s="1"/>
  <c r="B288" i="12" s="1"/>
  <c r="B305" i="12" s="1"/>
  <c r="B32" i="12"/>
  <c r="B49" i="12" s="1"/>
  <c r="B66" i="12" s="1"/>
  <c r="B83" i="12" s="1"/>
  <c r="B100" i="12" s="1"/>
  <c r="B117" i="12" s="1"/>
  <c r="B134" i="12" s="1"/>
  <c r="B151" i="12" s="1"/>
  <c r="B168" i="12" s="1"/>
  <c r="B185" i="12" s="1"/>
  <c r="B202" i="12" s="1"/>
  <c r="B219" i="12" s="1"/>
  <c r="B236" i="12" s="1"/>
  <c r="B253" i="12" s="1"/>
  <c r="B270" i="12" s="1"/>
  <c r="B287" i="12" s="1"/>
  <c r="B304" i="12" s="1"/>
  <c r="B31" i="12"/>
  <c r="B48" i="12" s="1"/>
  <c r="B65" i="12" s="1"/>
  <c r="B82" i="12" s="1"/>
  <c r="B99" i="12" s="1"/>
  <c r="B116" i="12" s="1"/>
  <c r="B133" i="12" s="1"/>
  <c r="B150" i="12" s="1"/>
  <c r="B167" i="12" s="1"/>
  <c r="B184" i="12" s="1"/>
  <c r="B201" i="12" s="1"/>
  <c r="B218" i="12" s="1"/>
  <c r="B235" i="12" s="1"/>
  <c r="B252" i="12" s="1"/>
  <c r="B269" i="12" s="1"/>
  <c r="B286" i="12" s="1"/>
  <c r="B303" i="12" s="1"/>
  <c r="B30" i="12"/>
  <c r="B47" i="12" s="1"/>
  <c r="B64" i="12" s="1"/>
  <c r="B81" i="12" s="1"/>
  <c r="B98" i="12" s="1"/>
  <c r="B115" i="12" s="1"/>
  <c r="B132" i="12" s="1"/>
  <c r="B149" i="12" s="1"/>
  <c r="B166" i="12" s="1"/>
  <c r="B183" i="12" s="1"/>
  <c r="B200" i="12" s="1"/>
  <c r="B217" i="12" s="1"/>
  <c r="B234" i="12" s="1"/>
  <c r="B251" i="12" s="1"/>
  <c r="B268" i="12" s="1"/>
  <c r="B285" i="12" s="1"/>
  <c r="B302" i="12" s="1"/>
  <c r="B29" i="12"/>
  <c r="B46" i="12" s="1"/>
  <c r="B63" i="12" s="1"/>
  <c r="B80" i="12" s="1"/>
  <c r="B97" i="12" s="1"/>
  <c r="B114" i="12" s="1"/>
  <c r="B131" i="12" s="1"/>
  <c r="B148" i="12" s="1"/>
  <c r="B165" i="12" s="1"/>
  <c r="B182" i="12" s="1"/>
  <c r="B199" i="12" s="1"/>
  <c r="B216" i="12" s="1"/>
  <c r="B233" i="12" s="1"/>
  <c r="B250" i="12" s="1"/>
  <c r="B267" i="12" s="1"/>
  <c r="B284" i="12" s="1"/>
  <c r="B301" i="12" s="1"/>
  <c r="B28" i="12"/>
  <c r="B45" i="12" s="1"/>
  <c r="B62" i="12" s="1"/>
  <c r="B79" i="12" s="1"/>
  <c r="B96" i="12" s="1"/>
  <c r="B113" i="12" s="1"/>
  <c r="B130" i="12" s="1"/>
  <c r="B147" i="12" s="1"/>
  <c r="B164" i="12" s="1"/>
  <c r="B181" i="12" s="1"/>
  <c r="B198" i="12" s="1"/>
  <c r="B215" i="12" s="1"/>
  <c r="B232" i="12" s="1"/>
  <c r="B249" i="12" s="1"/>
  <c r="B266" i="12" s="1"/>
  <c r="B283" i="12" s="1"/>
  <c r="B300" i="12" s="1"/>
  <c r="B27" i="12"/>
  <c r="B44" i="12" s="1"/>
  <c r="B61" i="12" s="1"/>
  <c r="B78" i="12" s="1"/>
  <c r="B95" i="12" s="1"/>
  <c r="B112" i="12" s="1"/>
  <c r="B129" i="12" s="1"/>
  <c r="B146" i="12" s="1"/>
  <c r="B163" i="12" s="1"/>
  <c r="B180" i="12" s="1"/>
  <c r="B197" i="12" s="1"/>
  <c r="B214" i="12" s="1"/>
  <c r="B231" i="12" s="1"/>
  <c r="B248" i="12" s="1"/>
  <c r="B265" i="12" s="1"/>
  <c r="B282" i="12" s="1"/>
  <c r="B299" i="12" s="1"/>
  <c r="B26" i="12"/>
  <c r="B43" i="12" s="1"/>
  <c r="B60" i="12" s="1"/>
  <c r="B77" i="12" s="1"/>
  <c r="B94" i="12" s="1"/>
  <c r="B111" i="12" s="1"/>
  <c r="B128" i="12" s="1"/>
  <c r="B145" i="12" s="1"/>
  <c r="B162" i="12" s="1"/>
  <c r="B179" i="12" s="1"/>
  <c r="B196" i="12" s="1"/>
  <c r="B213" i="12" s="1"/>
  <c r="B230" i="12" s="1"/>
  <c r="B247" i="12" s="1"/>
  <c r="B264" i="12" s="1"/>
  <c r="B281" i="12" s="1"/>
  <c r="B298" i="12" s="1"/>
  <c r="B25" i="12"/>
  <c r="B42" i="12" s="1"/>
  <c r="B59" i="12" s="1"/>
  <c r="B76" i="12" s="1"/>
  <c r="B93" i="12" s="1"/>
  <c r="B110" i="12" s="1"/>
  <c r="B127" i="12" s="1"/>
  <c r="B144" i="12" s="1"/>
  <c r="B161" i="12" s="1"/>
  <c r="B178" i="12" s="1"/>
  <c r="B195" i="12" s="1"/>
  <c r="B212" i="12" s="1"/>
  <c r="B229" i="12" s="1"/>
  <c r="B246" i="12" s="1"/>
  <c r="B263" i="12" s="1"/>
  <c r="B280" i="12" s="1"/>
  <c r="B297" i="12" s="1"/>
  <c r="A25" i="12"/>
  <c r="A26" i="12" s="1"/>
  <c r="A27" i="12" s="1"/>
  <c r="A28" i="12" s="1"/>
  <c r="A29" i="12" s="1"/>
  <c r="A30" i="12" s="1"/>
  <c r="A31" i="12" s="1"/>
  <c r="A32" i="12" s="1"/>
  <c r="A33" i="12" s="1"/>
  <c r="B24" i="12"/>
  <c r="B41" i="12" s="1"/>
  <c r="B58" i="12" s="1"/>
  <c r="B75" i="12" s="1"/>
  <c r="B92" i="12" s="1"/>
  <c r="B109" i="12" s="1"/>
  <c r="B126" i="12" s="1"/>
  <c r="B143" i="12" s="1"/>
  <c r="B160" i="12" s="1"/>
  <c r="B177" i="12" s="1"/>
  <c r="B194" i="12" s="1"/>
  <c r="B211" i="12" s="1"/>
  <c r="B228" i="12" s="1"/>
  <c r="B245" i="12" s="1"/>
  <c r="B262" i="12" s="1"/>
  <c r="B279" i="12" s="1"/>
  <c r="B296" i="12" s="1"/>
  <c r="A9" i="12"/>
  <c r="A8" i="12"/>
  <c r="C311" i="10"/>
  <c r="A10" i="12" l="1"/>
  <c r="A11" i="12" s="1"/>
  <c r="A12" i="12" s="1"/>
  <c r="A13" i="12" s="1"/>
  <c r="A14" i="12" s="1"/>
  <c r="A15" i="12" s="1"/>
  <c r="A16" i="12" s="1"/>
  <c r="C318" i="12"/>
  <c r="C342" i="12"/>
  <c r="C317" i="12"/>
  <c r="C364" i="12"/>
  <c r="C319" i="12"/>
  <c r="C343" i="12"/>
  <c r="C351" i="12"/>
  <c r="C352" i="12"/>
  <c r="C360" i="12"/>
  <c r="C325" i="12"/>
  <c r="C320" i="12"/>
  <c r="C328" i="12"/>
  <c r="C336" i="12"/>
  <c r="C344" i="12"/>
  <c r="C321" i="12"/>
  <c r="C329" i="12"/>
  <c r="C337" i="12"/>
  <c r="C353" i="12"/>
  <c r="C361" i="12"/>
  <c r="C340" i="12"/>
  <c r="C333" i="12"/>
  <c r="C322" i="12"/>
  <c r="C330" i="12"/>
  <c r="C338" i="12"/>
  <c r="C346" i="12"/>
  <c r="C354" i="12"/>
  <c r="C362" i="12"/>
  <c r="C332" i="12"/>
  <c r="C356" i="12"/>
  <c r="C349" i="12"/>
  <c r="C323" i="12"/>
  <c r="C331" i="12"/>
  <c r="C339" i="12"/>
  <c r="C347" i="12"/>
  <c r="C355" i="12"/>
  <c r="C363" i="12"/>
  <c r="C324" i="12"/>
  <c r="C348" i="12"/>
  <c r="C341" i="12"/>
  <c r="C365" i="12"/>
  <c r="E311" i="10"/>
  <c r="C359" i="12" l="1"/>
  <c r="C358" i="12"/>
  <c r="F358" i="12" s="1"/>
  <c r="C350" i="12"/>
  <c r="C335" i="12"/>
  <c r="C334" i="12"/>
  <c r="C345" i="12"/>
  <c r="C357" i="12"/>
  <c r="C327" i="12"/>
  <c r="C326" i="12"/>
  <c r="Q2" i="11"/>
  <c r="R2" i="11" s="1"/>
  <c r="S2" i="11" s="1"/>
  <c r="T2" i="11" s="1"/>
  <c r="U2" i="11" s="1"/>
  <c r="V2" i="11" s="1"/>
  <c r="W2" i="11" s="1"/>
  <c r="X2" i="11" s="1"/>
  <c r="E2" i="1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T1" i="1"/>
  <c r="U1" i="1"/>
  <c r="V1" i="1"/>
  <c r="W1" i="1"/>
  <c r="X1" i="1"/>
  <c r="Y1" i="1"/>
  <c r="Z1" i="1"/>
  <c r="AA1" i="1"/>
  <c r="AB1" i="1"/>
  <c r="AC1" i="1"/>
  <c r="AD1" i="1"/>
  <c r="S1" i="1"/>
  <c r="B305" i="10"/>
  <c r="B304" i="10"/>
  <c r="B303" i="10"/>
  <c r="B302" i="10"/>
  <c r="B301" i="10"/>
  <c r="B300" i="10"/>
  <c r="B299" i="10"/>
  <c r="B298" i="10"/>
  <c r="B297" i="10"/>
  <c r="B296" i="10"/>
  <c r="B288" i="10"/>
  <c r="B287" i="10"/>
  <c r="B286" i="10"/>
  <c r="B285" i="10"/>
  <c r="B284" i="10"/>
  <c r="B283" i="10"/>
  <c r="B282" i="10"/>
  <c r="B281" i="10"/>
  <c r="B280" i="10"/>
  <c r="B279" i="10"/>
  <c r="B271" i="10"/>
  <c r="B270" i="10"/>
  <c r="B269" i="10"/>
  <c r="B268" i="10"/>
  <c r="B267" i="10"/>
  <c r="B266" i="10"/>
  <c r="B265" i="10"/>
  <c r="B264" i="10"/>
  <c r="B263" i="10"/>
  <c r="B262" i="10"/>
  <c r="B254" i="10"/>
  <c r="B253" i="10"/>
  <c r="B252" i="10"/>
  <c r="B251" i="10"/>
  <c r="B250" i="10"/>
  <c r="B249" i="10"/>
  <c r="B248" i="10"/>
  <c r="B247" i="10"/>
  <c r="B246" i="10"/>
  <c r="B245" i="10"/>
  <c r="B237" i="10"/>
  <c r="B236" i="10"/>
  <c r="B235" i="10"/>
  <c r="B234" i="10"/>
  <c r="B233" i="10"/>
  <c r="B232" i="10"/>
  <c r="B231" i="10"/>
  <c r="B230" i="10"/>
  <c r="B229" i="10"/>
  <c r="B228" i="10"/>
  <c r="B220" i="10"/>
  <c r="B219" i="10"/>
  <c r="B218" i="10"/>
  <c r="B217" i="10"/>
  <c r="B216" i="10"/>
  <c r="B215" i="10"/>
  <c r="B214" i="10"/>
  <c r="B213" i="10"/>
  <c r="B212" i="10"/>
  <c r="B211" i="10"/>
  <c r="B203" i="10"/>
  <c r="B202" i="10"/>
  <c r="B201" i="10"/>
  <c r="B200" i="10"/>
  <c r="B199" i="10"/>
  <c r="B198" i="10"/>
  <c r="B197" i="10"/>
  <c r="B196" i="10"/>
  <c r="B195" i="10"/>
  <c r="B194" i="10"/>
  <c r="B186" i="10"/>
  <c r="B185" i="10"/>
  <c r="B184" i="10"/>
  <c r="B183" i="10"/>
  <c r="B182" i="10"/>
  <c r="B181" i="10"/>
  <c r="B180" i="10"/>
  <c r="B179" i="10"/>
  <c r="B178" i="10"/>
  <c r="B177" i="10"/>
  <c r="B169" i="10"/>
  <c r="B168" i="10"/>
  <c r="B167" i="10"/>
  <c r="B166" i="10"/>
  <c r="B165" i="10"/>
  <c r="B164" i="10"/>
  <c r="B163" i="10"/>
  <c r="B162" i="10"/>
  <c r="B161" i="10"/>
  <c r="B160" i="10"/>
  <c r="B152" i="10"/>
  <c r="B151" i="10"/>
  <c r="B150" i="10"/>
  <c r="B149" i="10"/>
  <c r="B148" i="10"/>
  <c r="B147" i="10"/>
  <c r="B146" i="10"/>
  <c r="B145" i="10"/>
  <c r="B144" i="10"/>
  <c r="B143" i="10"/>
  <c r="B135" i="10"/>
  <c r="B134" i="10"/>
  <c r="B133" i="10"/>
  <c r="B132" i="10"/>
  <c r="B131" i="10"/>
  <c r="B130" i="10"/>
  <c r="B129" i="10"/>
  <c r="B128" i="10"/>
  <c r="B127" i="10"/>
  <c r="B126" i="10"/>
  <c r="B118" i="10"/>
  <c r="B117" i="10"/>
  <c r="B116" i="10"/>
  <c r="B115" i="10"/>
  <c r="B114" i="10"/>
  <c r="B113" i="10"/>
  <c r="B112" i="10"/>
  <c r="B111" i="10"/>
  <c r="B110" i="10"/>
  <c r="B109" i="10"/>
  <c r="B101" i="10"/>
  <c r="B100" i="10"/>
  <c r="B99" i="10"/>
  <c r="B98" i="10"/>
  <c r="B97" i="10"/>
  <c r="B96" i="10"/>
  <c r="B95" i="10"/>
  <c r="B94" i="10"/>
  <c r="B93" i="10"/>
  <c r="B92" i="10"/>
  <c r="B84" i="10"/>
  <c r="B83" i="10"/>
  <c r="B82" i="10"/>
  <c r="B81" i="10"/>
  <c r="B80" i="10"/>
  <c r="B79" i="10"/>
  <c r="B78" i="10"/>
  <c r="B77" i="10"/>
  <c r="B76" i="10"/>
  <c r="B75" i="10"/>
  <c r="B67" i="10"/>
  <c r="B66" i="10"/>
  <c r="B65" i="10"/>
  <c r="B64" i="10"/>
  <c r="B63" i="10"/>
  <c r="B62" i="10"/>
  <c r="B61" i="10"/>
  <c r="B60" i="10"/>
  <c r="B59" i="10"/>
  <c r="B58" i="10"/>
  <c r="B50" i="10"/>
  <c r="B49" i="10"/>
  <c r="B48" i="10"/>
  <c r="B47" i="10"/>
  <c r="B46" i="10"/>
  <c r="B45" i="10"/>
  <c r="B44" i="10"/>
  <c r="B43" i="10"/>
  <c r="B42" i="10"/>
  <c r="B41" i="10"/>
  <c r="B25" i="10"/>
  <c r="B26" i="10"/>
  <c r="B27" i="10"/>
  <c r="B28" i="10"/>
  <c r="B29" i="10"/>
  <c r="B30" i="10"/>
  <c r="B31" i="10"/>
  <c r="B32" i="10"/>
  <c r="B33" i="10"/>
  <c r="B24" i="10"/>
  <c r="A296" i="10"/>
  <c r="A280" i="10"/>
  <c r="A281" i="10" s="1"/>
  <c r="A282" i="10" s="1"/>
  <c r="A283" i="10" s="1"/>
  <c r="A284" i="10" s="1"/>
  <c r="A285" i="10" s="1"/>
  <c r="A286" i="10" s="1"/>
  <c r="A287" i="10" s="1"/>
  <c r="A288" i="10" s="1"/>
  <c r="A263" i="10"/>
  <c r="A264" i="10" s="1"/>
  <c r="A265" i="10" s="1"/>
  <c r="A266" i="10" s="1"/>
  <c r="A267" i="10" s="1"/>
  <c r="A268" i="10" s="1"/>
  <c r="A269" i="10" s="1"/>
  <c r="A270" i="10" s="1"/>
  <c r="A271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A229" i="10"/>
  <c r="A230" i="10" s="1"/>
  <c r="A231" i="10" s="1"/>
  <c r="A232" i="10" s="1"/>
  <c r="A233" i="10" s="1"/>
  <c r="A234" i="10" s="1"/>
  <c r="A235" i="10" s="1"/>
  <c r="A236" i="10" s="1"/>
  <c r="A237" i="10" s="1"/>
  <c r="A212" i="10"/>
  <c r="A213" i="10" s="1"/>
  <c r="A214" i="10" s="1"/>
  <c r="A215" i="10" s="1"/>
  <c r="A216" i="10" s="1"/>
  <c r="A217" i="10" s="1"/>
  <c r="A218" i="10" s="1"/>
  <c r="A219" i="10" s="1"/>
  <c r="A220" i="10" s="1"/>
  <c r="A195" i="10"/>
  <c r="A196" i="10" s="1"/>
  <c r="A197" i="10" s="1"/>
  <c r="A198" i="10" s="1"/>
  <c r="A199" i="10" s="1"/>
  <c r="A200" i="10" s="1"/>
  <c r="A201" i="10" s="1"/>
  <c r="A202" i="10" s="1"/>
  <c r="A203" i="10" s="1"/>
  <c r="A178" i="10"/>
  <c r="A179" i="10" s="1"/>
  <c r="A180" i="10" s="1"/>
  <c r="A181" i="10" s="1"/>
  <c r="A182" i="10" s="1"/>
  <c r="A183" i="10" s="1"/>
  <c r="A184" i="10" s="1"/>
  <c r="A185" i="10" s="1"/>
  <c r="A186" i="10" s="1"/>
  <c r="A161" i="10"/>
  <c r="A162" i="10" s="1"/>
  <c r="A163" i="10" s="1"/>
  <c r="A164" i="10" s="1"/>
  <c r="A165" i="10" s="1"/>
  <c r="A166" i="10" s="1"/>
  <c r="A167" i="10" s="1"/>
  <c r="A168" i="10" s="1"/>
  <c r="A169" i="10" s="1"/>
  <c r="A144" i="10"/>
  <c r="A145" i="10" s="1"/>
  <c r="A146" i="10" s="1"/>
  <c r="A147" i="10" s="1"/>
  <c r="A148" i="10" s="1"/>
  <c r="A149" i="10" s="1"/>
  <c r="A150" i="10" s="1"/>
  <c r="A151" i="10" s="1"/>
  <c r="A152" i="10" s="1"/>
  <c r="A127" i="10"/>
  <c r="A128" i="10" s="1"/>
  <c r="A129" i="10" s="1"/>
  <c r="A130" i="10" s="1"/>
  <c r="A131" i="10" s="1"/>
  <c r="A132" i="10" s="1"/>
  <c r="A133" i="10" s="1"/>
  <c r="A134" i="10" s="1"/>
  <c r="A135" i="10" s="1"/>
  <c r="A110" i="10"/>
  <c r="A111" i="10" s="1"/>
  <c r="A112" i="10" s="1"/>
  <c r="A113" i="10" s="1"/>
  <c r="A114" i="10" s="1"/>
  <c r="A115" i="10" s="1"/>
  <c r="A116" i="10" s="1"/>
  <c r="A117" i="10" s="1"/>
  <c r="A118" i="10" s="1"/>
  <c r="A93" i="10"/>
  <c r="A94" i="10" s="1"/>
  <c r="A95" i="10" s="1"/>
  <c r="A96" i="10" s="1"/>
  <c r="A97" i="10" s="1"/>
  <c r="A98" i="10" s="1"/>
  <c r="A99" i="10" s="1"/>
  <c r="A100" i="10" s="1"/>
  <c r="A101" i="10" s="1"/>
  <c r="A76" i="10"/>
  <c r="A77" i="10" s="1"/>
  <c r="A78" i="10" s="1"/>
  <c r="A79" i="10" s="1"/>
  <c r="A80" i="10" s="1"/>
  <c r="A81" i="10" s="1"/>
  <c r="A82" i="10" s="1"/>
  <c r="A83" i="10" s="1"/>
  <c r="A84" i="10" s="1"/>
  <c r="A59" i="10"/>
  <c r="A60" i="10" s="1"/>
  <c r="A61" i="10" s="1"/>
  <c r="A62" i="10" s="1"/>
  <c r="A63" i="10" s="1"/>
  <c r="A64" i="10" s="1"/>
  <c r="A65" i="10" s="1"/>
  <c r="A66" i="10" s="1"/>
  <c r="A67" i="10" s="1"/>
  <c r="A42" i="10"/>
  <c r="A43" i="10" s="1"/>
  <c r="A44" i="10" s="1"/>
  <c r="A45" i="10" s="1"/>
  <c r="A46" i="10" s="1"/>
  <c r="A47" i="10" s="1"/>
  <c r="A48" i="10" s="1"/>
  <c r="A49" i="10" s="1"/>
  <c r="A50" i="10" s="1"/>
  <c r="A25" i="10"/>
  <c r="A26" i="10" s="1"/>
  <c r="A27" i="10" s="1"/>
  <c r="A28" i="10" s="1"/>
  <c r="A29" i="10" s="1"/>
  <c r="A30" i="10" s="1"/>
  <c r="A31" i="10" s="1"/>
  <c r="A32" i="10" s="1"/>
  <c r="A33" i="10" s="1"/>
  <c r="A8" i="10"/>
  <c r="A9" i="10" s="1"/>
  <c r="A10" i="10" s="1"/>
  <c r="A11" i="10" s="1"/>
  <c r="A12" i="10" s="1"/>
  <c r="A13" i="10" s="1"/>
  <c r="A14" i="10" s="1"/>
  <c r="A15" i="10" s="1"/>
  <c r="A16" i="10" s="1"/>
  <c r="C369" i="12" l="1"/>
  <c r="A297" i="10"/>
  <c r="A298" i="10" l="1"/>
  <c r="A299" i="10" l="1"/>
  <c r="A300" i="10" l="1"/>
  <c r="A301" i="10" l="1"/>
  <c r="A302" i="10" l="1"/>
  <c r="A303" i="10" l="1"/>
  <c r="A304" i="10" l="1"/>
  <c r="A305" i="10" l="1"/>
  <c r="R464" i="1"/>
  <c r="R39" i="1"/>
  <c r="R238" i="1"/>
  <c r="R540" i="1"/>
  <c r="R243" i="1"/>
  <c r="R471" i="1"/>
  <c r="R157" i="1"/>
  <c r="R600" i="1"/>
  <c r="R60" i="1"/>
  <c r="R387" i="1"/>
  <c r="R235" i="1"/>
  <c r="R252" i="1"/>
  <c r="R510" i="1"/>
  <c r="R214" i="1"/>
  <c r="R255" i="1"/>
  <c r="R2" i="1"/>
  <c r="R396" i="1"/>
  <c r="R248" i="1"/>
  <c r="R506" i="1"/>
  <c r="R416" i="1"/>
  <c r="R426" i="1"/>
  <c r="R330" i="1"/>
  <c r="R82" i="1"/>
  <c r="R603" i="1"/>
  <c r="R560" i="1"/>
  <c r="R348" i="1"/>
  <c r="R110" i="1"/>
  <c r="R451" i="1"/>
  <c r="R402" i="1"/>
  <c r="R294" i="1"/>
  <c r="R29" i="1"/>
  <c r="R233" i="1"/>
  <c r="R247" i="1"/>
  <c r="R611" i="1"/>
  <c r="R546" i="1"/>
  <c r="R10" i="1"/>
  <c r="R168" i="1"/>
  <c r="R210" i="1"/>
  <c r="R346" i="1"/>
  <c r="R382" i="1"/>
  <c r="R13" i="1"/>
  <c r="R24" i="1"/>
  <c r="R524" i="1"/>
  <c r="R79" i="1"/>
  <c r="R159" i="1"/>
  <c r="R207" i="1"/>
  <c r="R282" i="1"/>
  <c r="R46" i="1"/>
  <c r="R576" i="1"/>
  <c r="R234" i="1"/>
  <c r="R183" i="1"/>
  <c r="R504" i="1"/>
  <c r="R482" i="1"/>
  <c r="R88" i="1"/>
  <c r="R527" i="1"/>
  <c r="R584" i="1"/>
  <c r="R87" i="1"/>
  <c r="R152" i="1"/>
  <c r="R12" i="1"/>
  <c r="R335" i="1"/>
  <c r="R287" i="1"/>
  <c r="R151" i="1"/>
  <c r="R202" i="1"/>
  <c r="R279" i="1"/>
  <c r="R90" i="1"/>
  <c r="R408" i="1"/>
  <c r="R297" i="1"/>
  <c r="R135" i="1"/>
  <c r="R558" i="1"/>
  <c r="R95" i="1"/>
  <c r="R108" i="1"/>
  <c r="R23" i="1"/>
  <c r="R435" i="1"/>
  <c r="R466" i="1"/>
  <c r="R383" i="1"/>
  <c r="R342" i="1"/>
  <c r="R376" i="1"/>
  <c r="R592" i="1"/>
  <c r="R363" i="1"/>
  <c r="R328" i="1"/>
  <c r="R305" i="1"/>
  <c r="R542" i="1"/>
  <c r="R318" i="1"/>
  <c r="R199" i="1"/>
  <c r="R309" i="1"/>
  <c r="R572" i="1"/>
  <c r="R273" i="1"/>
  <c r="R392" i="1"/>
  <c r="R594" i="1"/>
  <c r="R578" i="1"/>
  <c r="R76" i="1"/>
  <c r="R51" i="1"/>
  <c r="R261" i="1"/>
  <c r="R399" i="1"/>
  <c r="R339" i="1"/>
  <c r="R316" i="1"/>
  <c r="R216" i="1"/>
  <c r="R65" i="1"/>
  <c r="R403" i="1"/>
  <c r="R278" i="1"/>
  <c r="R140" i="1"/>
  <c r="R44" i="1"/>
  <c r="R204" i="1"/>
  <c r="R579" i="1"/>
  <c r="R515" i="1"/>
  <c r="R523" i="1"/>
  <c r="R448" i="1"/>
  <c r="R241" i="1"/>
  <c r="R106" i="1"/>
  <c r="R259" i="1"/>
  <c r="R42" i="1"/>
  <c r="R503" i="1"/>
  <c r="R49" i="1"/>
  <c r="R563" i="1"/>
  <c r="R419" i="1"/>
  <c r="R189" i="1"/>
  <c r="R575" i="1"/>
  <c r="R86" i="1"/>
  <c r="R568" i="1"/>
  <c r="R77" i="1"/>
  <c r="R391" i="1"/>
  <c r="R136" i="1"/>
  <c r="R512" i="1"/>
  <c r="R364" i="1"/>
  <c r="R15" i="1"/>
  <c r="R439" i="1"/>
  <c r="R277" i="1"/>
  <c r="R520" i="1"/>
  <c r="R427" i="1"/>
  <c r="R111" i="1"/>
  <c r="R410" i="1"/>
  <c r="R544" i="1"/>
  <c r="R345" i="1"/>
  <c r="R54" i="1"/>
  <c r="R332" i="1"/>
  <c r="R191" i="1"/>
  <c r="R28" i="1"/>
  <c r="R507" i="1"/>
  <c r="R367" i="1"/>
  <c r="R607" i="1"/>
  <c r="R182" i="1"/>
  <c r="R92" i="1"/>
  <c r="R423" i="1"/>
  <c r="R74" i="1"/>
  <c r="R351" i="1"/>
  <c r="R583" i="1"/>
  <c r="R418" i="1"/>
  <c r="R325" i="1"/>
  <c r="R495" i="1"/>
  <c r="R271" i="1"/>
  <c r="R555" i="1"/>
  <c r="R47" i="1"/>
  <c r="R350" i="1"/>
  <c r="R599" i="1"/>
  <c r="R265" i="1"/>
  <c r="R443" i="1"/>
  <c r="R329" i="1"/>
  <c r="R619" i="1"/>
  <c r="R93" i="1"/>
  <c r="R321" i="1"/>
  <c r="R119" i="1"/>
  <c r="R103" i="1"/>
  <c r="R158" i="1"/>
  <c r="R229" i="1"/>
  <c r="R232" i="1"/>
  <c r="R161" i="1"/>
  <c r="R491" i="1"/>
  <c r="R370" i="1"/>
  <c r="R239" i="1"/>
  <c r="R251" i="1"/>
  <c r="R118" i="1"/>
  <c r="R22" i="1"/>
  <c r="R379" i="1"/>
  <c r="R496" i="1"/>
  <c r="R556" i="1"/>
  <c r="R200" i="1"/>
  <c r="R371" i="1"/>
  <c r="R303" i="1"/>
  <c r="R178" i="1"/>
  <c r="R400" i="1"/>
  <c r="R319" i="1"/>
  <c r="R218" i="1"/>
  <c r="R446" i="1"/>
  <c r="R71" i="1"/>
  <c r="R615" i="1"/>
  <c r="R620" i="1"/>
  <c r="R431" i="1"/>
  <c r="R358" i="1"/>
  <c r="R56" i="1"/>
  <c r="R467" i="1"/>
  <c r="R281" i="1"/>
  <c r="R480" i="1"/>
  <c r="R490" i="1"/>
  <c r="R428" i="1"/>
  <c r="R434" i="1"/>
  <c r="R337" i="1"/>
  <c r="R341" i="1"/>
  <c r="R7" i="1"/>
  <c r="R366" i="1"/>
  <c r="R30" i="1"/>
  <c r="R378" i="1"/>
  <c r="R588" i="1"/>
  <c r="R145" i="1"/>
  <c r="R31" i="1"/>
  <c r="R283" i="1"/>
  <c r="R18" i="1"/>
  <c r="R186" i="1"/>
  <c r="R262" i="1"/>
  <c r="R275" i="1"/>
  <c r="R458" i="1"/>
  <c r="R99" i="1"/>
  <c r="R58" i="1"/>
  <c r="R125" i="1"/>
  <c r="R26" i="1"/>
  <c r="R184" i="1"/>
  <c r="R72" i="1"/>
  <c r="R268" i="1"/>
  <c r="R475" i="1"/>
  <c r="R17" i="1"/>
  <c r="R386" i="1"/>
  <c r="R33" i="1"/>
  <c r="R190" i="1"/>
  <c r="R215" i="1"/>
  <c r="R312" i="1"/>
  <c r="V275" i="1" l="1"/>
  <c r="Z275" i="1"/>
  <c r="AD275" i="1"/>
  <c r="W275" i="1"/>
  <c r="AB275" i="1"/>
  <c r="T275" i="1"/>
  <c r="Y275" i="1"/>
  <c r="U275" i="1"/>
  <c r="X275" i="1"/>
  <c r="S275" i="1"/>
  <c r="AC275" i="1"/>
  <c r="AA275" i="1"/>
  <c r="T490" i="1"/>
  <c r="X490" i="1"/>
  <c r="AB490" i="1"/>
  <c r="V490" i="1"/>
  <c r="AA490" i="1"/>
  <c r="W490" i="1"/>
  <c r="AC490" i="1"/>
  <c r="Z490" i="1"/>
  <c r="S490" i="1"/>
  <c r="AD490" i="1"/>
  <c r="U490" i="1"/>
  <c r="Y490" i="1"/>
  <c r="T319" i="1"/>
  <c r="X319" i="1"/>
  <c r="AB319" i="1"/>
  <c r="V319" i="1"/>
  <c r="Z319" i="1"/>
  <c r="AD319" i="1"/>
  <c r="W319" i="1"/>
  <c r="U319" i="1"/>
  <c r="AC319" i="1"/>
  <c r="S319" i="1"/>
  <c r="Y319" i="1"/>
  <c r="AA319" i="1"/>
  <c r="T232" i="1"/>
  <c r="X232" i="1"/>
  <c r="AB232" i="1"/>
  <c r="V232" i="1"/>
  <c r="Z232" i="1"/>
  <c r="AD232" i="1"/>
  <c r="S232" i="1"/>
  <c r="AA232" i="1"/>
  <c r="W232" i="1"/>
  <c r="Y232" i="1"/>
  <c r="U232" i="1"/>
  <c r="AC232" i="1"/>
  <c r="V350" i="1"/>
  <c r="Z350" i="1"/>
  <c r="AD350" i="1"/>
  <c r="T350" i="1"/>
  <c r="Y350" i="1"/>
  <c r="X350" i="1"/>
  <c r="U350" i="1"/>
  <c r="AC350" i="1"/>
  <c r="AB350" i="1"/>
  <c r="S350" i="1"/>
  <c r="W350" i="1"/>
  <c r="AA350" i="1"/>
  <c r="S28" i="1"/>
  <c r="W28" i="1"/>
  <c r="AA28" i="1"/>
  <c r="X28" i="1"/>
  <c r="AC28" i="1"/>
  <c r="U28" i="1"/>
  <c r="Z28" i="1"/>
  <c r="AB28" i="1"/>
  <c r="V28" i="1"/>
  <c r="Y28" i="1"/>
  <c r="T28" i="1"/>
  <c r="AD28" i="1"/>
  <c r="V391" i="1"/>
  <c r="Z391" i="1"/>
  <c r="AD391" i="1"/>
  <c r="S391" i="1"/>
  <c r="X391" i="1"/>
  <c r="AC391" i="1"/>
  <c r="T391" i="1"/>
  <c r="AA391" i="1"/>
  <c r="AB391" i="1"/>
  <c r="U391" i="1"/>
  <c r="Y391" i="1"/>
  <c r="W391" i="1"/>
  <c r="S140" i="1"/>
  <c r="W140" i="1"/>
  <c r="AA140" i="1"/>
  <c r="U140" i="1"/>
  <c r="Y140" i="1"/>
  <c r="AC140" i="1"/>
  <c r="Z140" i="1"/>
  <c r="V140" i="1"/>
  <c r="AD140" i="1"/>
  <c r="X140" i="1"/>
  <c r="AB140" i="1"/>
  <c r="T140" i="1"/>
  <c r="V309" i="1"/>
  <c r="Z309" i="1"/>
  <c r="AD309" i="1"/>
  <c r="T309" i="1"/>
  <c r="Y309" i="1"/>
  <c r="W309" i="1"/>
  <c r="AB309" i="1"/>
  <c r="S309" i="1"/>
  <c r="AC309" i="1"/>
  <c r="X309" i="1"/>
  <c r="AA309" i="1"/>
  <c r="U309" i="1"/>
  <c r="T482" i="1"/>
  <c r="X482" i="1"/>
  <c r="AB482" i="1"/>
  <c r="V482" i="1"/>
  <c r="AA482" i="1"/>
  <c r="Y482" i="1"/>
  <c r="S482" i="1"/>
  <c r="Z482" i="1"/>
  <c r="AD482" i="1"/>
  <c r="U482" i="1"/>
  <c r="W482" i="1"/>
  <c r="AC482" i="1"/>
  <c r="U168" i="1"/>
  <c r="Y168" i="1"/>
  <c r="AC168" i="1"/>
  <c r="S168" i="1"/>
  <c r="X168" i="1"/>
  <c r="AD168" i="1"/>
  <c r="V168" i="1"/>
  <c r="AA168" i="1"/>
  <c r="AB168" i="1"/>
  <c r="W168" i="1"/>
  <c r="Z168" i="1"/>
  <c r="T168" i="1"/>
  <c r="V426" i="1"/>
  <c r="Z426" i="1"/>
  <c r="AD426" i="1"/>
  <c r="T426" i="1"/>
  <c r="Y426" i="1"/>
  <c r="S426" i="1"/>
  <c r="AA426" i="1"/>
  <c r="X426" i="1"/>
  <c r="AB426" i="1"/>
  <c r="W426" i="1"/>
  <c r="AC426" i="1"/>
  <c r="U426" i="1"/>
  <c r="T510" i="1"/>
  <c r="X510" i="1"/>
  <c r="AB510" i="1"/>
  <c r="V510" i="1"/>
  <c r="AA510" i="1"/>
  <c r="W510" i="1"/>
  <c r="AC510" i="1"/>
  <c r="U510" i="1"/>
  <c r="Y510" i="1"/>
  <c r="Z510" i="1"/>
  <c r="S510" i="1"/>
  <c r="AD510" i="1"/>
  <c r="T464" i="1"/>
  <c r="X464" i="1"/>
  <c r="AB464" i="1"/>
  <c r="S464" i="1"/>
  <c r="Y464" i="1"/>
  <c r="AD464" i="1"/>
  <c r="U464" i="1"/>
  <c r="AA464" i="1"/>
  <c r="V464" i="1"/>
  <c r="AC464" i="1"/>
  <c r="W464" i="1"/>
  <c r="Z464" i="1"/>
  <c r="V58" i="1"/>
  <c r="Z58" i="1"/>
  <c r="S58" i="1"/>
  <c r="X58" i="1"/>
  <c r="AC58" i="1"/>
  <c r="U58" i="1"/>
  <c r="AA58" i="1"/>
  <c r="W58" i="1"/>
  <c r="AB58" i="1"/>
  <c r="AD58" i="1"/>
  <c r="T58" i="1"/>
  <c r="Y58" i="1"/>
  <c r="T337" i="1"/>
  <c r="X337" i="1"/>
  <c r="AB337" i="1"/>
  <c r="V337" i="1"/>
  <c r="Z337" i="1"/>
  <c r="AD337" i="1"/>
  <c r="W337" i="1"/>
  <c r="S337" i="1"/>
  <c r="AC337" i="1"/>
  <c r="AA337" i="1"/>
  <c r="Y337" i="1"/>
  <c r="U337" i="1"/>
  <c r="V400" i="1"/>
  <c r="Z400" i="1"/>
  <c r="AD400" i="1"/>
  <c r="W400" i="1"/>
  <c r="AB400" i="1"/>
  <c r="S400" i="1"/>
  <c r="Y400" i="1"/>
  <c r="X400" i="1"/>
  <c r="AA400" i="1"/>
  <c r="T400" i="1"/>
  <c r="AC400" i="1"/>
  <c r="U400" i="1"/>
  <c r="V370" i="1"/>
  <c r="Z370" i="1"/>
  <c r="AD370" i="1"/>
  <c r="T370" i="1"/>
  <c r="Y370" i="1"/>
  <c r="S370" i="1"/>
  <c r="AA370" i="1"/>
  <c r="AB370" i="1"/>
  <c r="AC370" i="1"/>
  <c r="U370" i="1"/>
  <c r="X370" i="1"/>
  <c r="W370" i="1"/>
  <c r="U17" i="1"/>
  <c r="Y17" i="1"/>
  <c r="AC17" i="1"/>
  <c r="S17" i="1"/>
  <c r="W17" i="1"/>
  <c r="AA17" i="1"/>
  <c r="X17" i="1"/>
  <c r="T17" i="1"/>
  <c r="AB17" i="1"/>
  <c r="V17" i="1"/>
  <c r="AD17" i="1"/>
  <c r="Z17" i="1"/>
  <c r="U186" i="1"/>
  <c r="Y186" i="1"/>
  <c r="AC186" i="1"/>
  <c r="V186" i="1"/>
  <c r="AA186" i="1"/>
  <c r="S186" i="1"/>
  <c r="X186" i="1"/>
  <c r="AD186" i="1"/>
  <c r="Z186" i="1"/>
  <c r="T186" i="1"/>
  <c r="W186" i="1"/>
  <c r="AB186" i="1"/>
  <c r="V366" i="1"/>
  <c r="Z366" i="1"/>
  <c r="AD366" i="1"/>
  <c r="T366" i="1"/>
  <c r="Y366" i="1"/>
  <c r="X366" i="1"/>
  <c r="S366" i="1"/>
  <c r="AB366" i="1"/>
  <c r="AA366" i="1"/>
  <c r="AC366" i="1"/>
  <c r="W366" i="1"/>
  <c r="U366" i="1"/>
  <c r="V431" i="1"/>
  <c r="Z431" i="1"/>
  <c r="AD431" i="1"/>
  <c r="S431" i="1"/>
  <c r="X431" i="1"/>
  <c r="AC431" i="1"/>
  <c r="W431" i="1"/>
  <c r="U431" i="1"/>
  <c r="Y431" i="1"/>
  <c r="T431" i="1"/>
  <c r="AA431" i="1"/>
  <c r="AB431" i="1"/>
  <c r="S556" i="1"/>
  <c r="W556" i="1"/>
  <c r="AA556" i="1"/>
  <c r="T556" i="1"/>
  <c r="X556" i="1"/>
  <c r="AB556" i="1"/>
  <c r="Z556" i="1"/>
  <c r="U556" i="1"/>
  <c r="AC556" i="1"/>
  <c r="AD556" i="1"/>
  <c r="Y556" i="1"/>
  <c r="V556" i="1"/>
  <c r="S158" i="1"/>
  <c r="W158" i="1"/>
  <c r="AA158" i="1"/>
  <c r="U158" i="1"/>
  <c r="Y158" i="1"/>
  <c r="AC158" i="1"/>
  <c r="Z158" i="1"/>
  <c r="V158" i="1"/>
  <c r="AD158" i="1"/>
  <c r="X158" i="1"/>
  <c r="T158" i="1"/>
  <c r="AB158" i="1"/>
  <c r="S555" i="1"/>
  <c r="W555" i="1"/>
  <c r="AA555" i="1"/>
  <c r="T555" i="1"/>
  <c r="X555" i="1"/>
  <c r="AB555" i="1"/>
  <c r="V555" i="1"/>
  <c r="AD555" i="1"/>
  <c r="Y555" i="1"/>
  <c r="Z555" i="1"/>
  <c r="U555" i="1"/>
  <c r="AC555" i="1"/>
  <c r="V367" i="1"/>
  <c r="Z367" i="1"/>
  <c r="AD367" i="1"/>
  <c r="S367" i="1"/>
  <c r="X367" i="1"/>
  <c r="AC367" i="1"/>
  <c r="T367" i="1"/>
  <c r="AA367" i="1"/>
  <c r="Y367" i="1"/>
  <c r="AB367" i="1"/>
  <c r="U367" i="1"/>
  <c r="W367" i="1"/>
  <c r="V410" i="1"/>
  <c r="Z410" i="1"/>
  <c r="AD410" i="1"/>
  <c r="T410" i="1"/>
  <c r="Y410" i="1"/>
  <c r="S410" i="1"/>
  <c r="AA410" i="1"/>
  <c r="AB410" i="1"/>
  <c r="U410" i="1"/>
  <c r="AC410" i="1"/>
  <c r="X410" i="1"/>
  <c r="W410" i="1"/>
  <c r="S568" i="1"/>
  <c r="W568" i="1"/>
  <c r="AA568" i="1"/>
  <c r="T568" i="1"/>
  <c r="X568" i="1"/>
  <c r="AB568" i="1"/>
  <c r="Z568" i="1"/>
  <c r="U568" i="1"/>
  <c r="AC568" i="1"/>
  <c r="AD568" i="1"/>
  <c r="Y568" i="1"/>
  <c r="V568" i="1"/>
  <c r="T42" i="1"/>
  <c r="X42" i="1"/>
  <c r="AB42" i="1"/>
  <c r="V42" i="1"/>
  <c r="Z42" i="1"/>
  <c r="AD42" i="1"/>
  <c r="S42" i="1"/>
  <c r="AA42" i="1"/>
  <c r="W42" i="1"/>
  <c r="Y42" i="1"/>
  <c r="U42" i="1"/>
  <c r="AC42" i="1"/>
  <c r="T448" i="1"/>
  <c r="X448" i="1"/>
  <c r="AB448" i="1"/>
  <c r="S448" i="1"/>
  <c r="Y448" i="1"/>
  <c r="AD448" i="1"/>
  <c r="U448" i="1"/>
  <c r="AA448" i="1"/>
  <c r="V448" i="1"/>
  <c r="AC448" i="1"/>
  <c r="Z448" i="1"/>
  <c r="W448" i="1"/>
  <c r="U204" i="1"/>
  <c r="Y204" i="1"/>
  <c r="AC204" i="1"/>
  <c r="S204" i="1"/>
  <c r="X204" i="1"/>
  <c r="AD204" i="1"/>
  <c r="V204" i="1"/>
  <c r="AA204" i="1"/>
  <c r="W204" i="1"/>
  <c r="AB204" i="1"/>
  <c r="T204" i="1"/>
  <c r="Z204" i="1"/>
  <c r="V403" i="1"/>
  <c r="Z403" i="1"/>
  <c r="AD403" i="1"/>
  <c r="S403" i="1"/>
  <c r="X403" i="1"/>
  <c r="AC403" i="1"/>
  <c r="Y403" i="1"/>
  <c r="AA403" i="1"/>
  <c r="T403" i="1"/>
  <c r="AB403" i="1"/>
  <c r="W403" i="1"/>
  <c r="U403" i="1"/>
  <c r="T339" i="1"/>
  <c r="X339" i="1"/>
  <c r="AB339" i="1"/>
  <c r="V339" i="1"/>
  <c r="Z339" i="1"/>
  <c r="AD339" i="1"/>
  <c r="W339" i="1"/>
  <c r="AA339" i="1"/>
  <c r="S339" i="1"/>
  <c r="U339" i="1"/>
  <c r="Y339" i="1"/>
  <c r="AC339" i="1"/>
  <c r="S76" i="1"/>
  <c r="W76" i="1"/>
  <c r="AA76" i="1"/>
  <c r="V76" i="1"/>
  <c r="AB76" i="1"/>
  <c r="T76" i="1"/>
  <c r="Y76" i="1"/>
  <c r="AD76" i="1"/>
  <c r="Z76" i="1"/>
  <c r="U76" i="1"/>
  <c r="X76" i="1"/>
  <c r="AC76" i="1"/>
  <c r="V273" i="1"/>
  <c r="Z273" i="1"/>
  <c r="AD273" i="1"/>
  <c r="T273" i="1"/>
  <c r="Y273" i="1"/>
  <c r="W273" i="1"/>
  <c r="AB273" i="1"/>
  <c r="X273" i="1"/>
  <c r="S273" i="1"/>
  <c r="U273" i="1"/>
  <c r="AC273" i="1"/>
  <c r="AA273" i="1"/>
  <c r="V318" i="1"/>
  <c r="S318" i="1"/>
  <c r="X318" i="1"/>
  <c r="AB318" i="1"/>
  <c r="U318" i="1"/>
  <c r="Z318" i="1"/>
  <c r="AD318" i="1"/>
  <c r="AA318" i="1"/>
  <c r="W318" i="1"/>
  <c r="AC318" i="1"/>
  <c r="Y318" i="1"/>
  <c r="T318" i="1"/>
  <c r="V363" i="1"/>
  <c r="Z363" i="1"/>
  <c r="AD363" i="1"/>
  <c r="S363" i="1"/>
  <c r="X363" i="1"/>
  <c r="AC363" i="1"/>
  <c r="Y363" i="1"/>
  <c r="AA363" i="1"/>
  <c r="W363" i="1"/>
  <c r="AB363" i="1"/>
  <c r="T363" i="1"/>
  <c r="U363" i="1"/>
  <c r="V383" i="1"/>
  <c r="Z383" i="1"/>
  <c r="AD383" i="1"/>
  <c r="S383" i="1"/>
  <c r="X383" i="1"/>
  <c r="AC383" i="1"/>
  <c r="W383" i="1"/>
  <c r="T383" i="1"/>
  <c r="AB383" i="1"/>
  <c r="U383" i="1"/>
  <c r="AA383" i="1"/>
  <c r="Y383" i="1"/>
  <c r="U108" i="1"/>
  <c r="Y108" i="1"/>
  <c r="AC108" i="1"/>
  <c r="S108" i="1"/>
  <c r="W108" i="1"/>
  <c r="AA108" i="1"/>
  <c r="T108" i="1"/>
  <c r="AB108" i="1"/>
  <c r="X108" i="1"/>
  <c r="Z108" i="1"/>
  <c r="AD108" i="1"/>
  <c r="V108" i="1"/>
  <c r="V297" i="1"/>
  <c r="Z297" i="1"/>
  <c r="AD297" i="1"/>
  <c r="T297" i="1"/>
  <c r="Y297" i="1"/>
  <c r="W297" i="1"/>
  <c r="AB297" i="1"/>
  <c r="X297" i="1"/>
  <c r="S297" i="1"/>
  <c r="AA297" i="1"/>
  <c r="AC297" i="1"/>
  <c r="U297" i="1"/>
  <c r="U202" i="1"/>
  <c r="Y202" i="1"/>
  <c r="AC202" i="1"/>
  <c r="V202" i="1"/>
  <c r="AA202" i="1"/>
  <c r="S202" i="1"/>
  <c r="X202" i="1"/>
  <c r="AD202" i="1"/>
  <c r="Z202" i="1"/>
  <c r="T202" i="1"/>
  <c r="W202" i="1"/>
  <c r="AB202" i="1"/>
  <c r="U12" i="1"/>
  <c r="Y12" i="1"/>
  <c r="AC12" i="1"/>
  <c r="S12" i="1"/>
  <c r="W12" i="1"/>
  <c r="AA12" i="1"/>
  <c r="T12" i="1"/>
  <c r="AB12" i="1"/>
  <c r="X12" i="1"/>
  <c r="Z12" i="1"/>
  <c r="AD12" i="1"/>
  <c r="V12" i="1"/>
  <c r="T527" i="1"/>
  <c r="X527" i="1"/>
  <c r="AB527" i="1"/>
  <c r="U527" i="1"/>
  <c r="Z527" i="1"/>
  <c r="V527" i="1"/>
  <c r="AA527" i="1"/>
  <c r="S527" i="1"/>
  <c r="AD527" i="1"/>
  <c r="W527" i="1"/>
  <c r="AC527" i="1"/>
  <c r="Y527" i="1"/>
  <c r="U183" i="1"/>
  <c r="Y183" i="1"/>
  <c r="AC183" i="1"/>
  <c r="T183" i="1"/>
  <c r="Z183" i="1"/>
  <c r="W183" i="1"/>
  <c r="AB183" i="1"/>
  <c r="S183" i="1"/>
  <c r="AD183" i="1"/>
  <c r="X183" i="1"/>
  <c r="AA183" i="1"/>
  <c r="V183" i="1"/>
  <c r="V282" i="1"/>
  <c r="Z282" i="1"/>
  <c r="AD282" i="1"/>
  <c r="S282" i="1"/>
  <c r="X282" i="1"/>
  <c r="AC282" i="1"/>
  <c r="U282" i="1"/>
  <c r="AA282" i="1"/>
  <c r="W282" i="1"/>
  <c r="Y282" i="1"/>
  <c r="AB282" i="1"/>
  <c r="T282" i="1"/>
  <c r="T524" i="1"/>
  <c r="X524" i="1"/>
  <c r="AB524" i="1"/>
  <c r="S524" i="1"/>
  <c r="Y524" i="1"/>
  <c r="AD524" i="1"/>
  <c r="U524" i="1"/>
  <c r="Z524" i="1"/>
  <c r="W524" i="1"/>
  <c r="AA524" i="1"/>
  <c r="V524" i="1"/>
  <c r="AC524" i="1"/>
  <c r="T346" i="1"/>
  <c r="X346" i="1"/>
  <c r="AB346" i="1"/>
  <c r="V346" i="1"/>
  <c r="Z346" i="1"/>
  <c r="AD346" i="1"/>
  <c r="S346" i="1"/>
  <c r="AA346" i="1"/>
  <c r="AC346" i="1"/>
  <c r="U346" i="1"/>
  <c r="Y346" i="1"/>
  <c r="W346" i="1"/>
  <c r="S546" i="1"/>
  <c r="W546" i="1"/>
  <c r="AA546" i="1"/>
  <c r="T546" i="1"/>
  <c r="X546" i="1"/>
  <c r="AB546" i="1"/>
  <c r="Z546" i="1"/>
  <c r="U546" i="1"/>
  <c r="AC546" i="1"/>
  <c r="AD546" i="1"/>
  <c r="Y546" i="1"/>
  <c r="V546" i="1"/>
  <c r="S29" i="1"/>
  <c r="W29" i="1"/>
  <c r="AA29" i="1"/>
  <c r="V29" i="1"/>
  <c r="AB29" i="1"/>
  <c r="T29" i="1"/>
  <c r="Y29" i="1"/>
  <c r="AD29" i="1"/>
  <c r="Z29" i="1"/>
  <c r="U29" i="1"/>
  <c r="X29" i="1"/>
  <c r="AC29" i="1"/>
  <c r="U110" i="1"/>
  <c r="Y110" i="1"/>
  <c r="AC110" i="1"/>
  <c r="S110" i="1"/>
  <c r="W110" i="1"/>
  <c r="AA110" i="1"/>
  <c r="T110" i="1"/>
  <c r="AB110" i="1"/>
  <c r="X110" i="1"/>
  <c r="Z110" i="1"/>
  <c r="V110" i="1"/>
  <c r="AD110" i="1"/>
  <c r="S82" i="1"/>
  <c r="W82" i="1"/>
  <c r="AA82" i="1"/>
  <c r="T82" i="1"/>
  <c r="Y82" i="1"/>
  <c r="AD82" i="1"/>
  <c r="V82" i="1"/>
  <c r="AB82" i="1"/>
  <c r="AC82" i="1"/>
  <c r="X82" i="1"/>
  <c r="Z82" i="1"/>
  <c r="U82" i="1"/>
  <c r="T506" i="1"/>
  <c r="X506" i="1"/>
  <c r="AB506" i="1"/>
  <c r="V506" i="1"/>
  <c r="AA506" i="1"/>
  <c r="W506" i="1"/>
  <c r="AC506" i="1"/>
  <c r="Z506" i="1"/>
  <c r="S506" i="1"/>
  <c r="AD506" i="1"/>
  <c r="U506" i="1"/>
  <c r="Y506" i="1"/>
  <c r="V255" i="1"/>
  <c r="Z255" i="1"/>
  <c r="AD255" i="1"/>
  <c r="W255" i="1"/>
  <c r="AB255" i="1"/>
  <c r="T255" i="1"/>
  <c r="Y255" i="1"/>
  <c r="AA255" i="1"/>
  <c r="U255" i="1"/>
  <c r="AC255" i="1"/>
  <c r="S255" i="1"/>
  <c r="X255" i="1"/>
  <c r="T235" i="1"/>
  <c r="X235" i="1"/>
  <c r="AB235" i="1"/>
  <c r="V235" i="1"/>
  <c r="Z235" i="1"/>
  <c r="AD235" i="1"/>
  <c r="W235" i="1"/>
  <c r="S235" i="1"/>
  <c r="AA235" i="1"/>
  <c r="AC235" i="1"/>
  <c r="U235" i="1"/>
  <c r="Y235" i="1"/>
  <c r="S157" i="1"/>
  <c r="W157" i="1"/>
  <c r="AA157" i="1"/>
  <c r="U157" i="1"/>
  <c r="Y157" i="1"/>
  <c r="AC157" i="1"/>
  <c r="V157" i="1"/>
  <c r="AD157" i="1"/>
  <c r="Z157" i="1"/>
  <c r="T157" i="1"/>
  <c r="AB157" i="1"/>
  <c r="X157" i="1"/>
  <c r="T238" i="1"/>
  <c r="X238" i="1"/>
  <c r="AB238" i="1"/>
  <c r="V238" i="1"/>
  <c r="Z238" i="1"/>
  <c r="AD238" i="1"/>
  <c r="S238" i="1"/>
  <c r="AA238" i="1"/>
  <c r="W238" i="1"/>
  <c r="Y238" i="1"/>
  <c r="AC238" i="1"/>
  <c r="U238" i="1"/>
  <c r="T33" i="1"/>
  <c r="X33" i="1"/>
  <c r="AB33" i="1"/>
  <c r="V33" i="1"/>
  <c r="Z33" i="1"/>
  <c r="AD33" i="1"/>
  <c r="W33" i="1"/>
  <c r="S33" i="1"/>
  <c r="AA33" i="1"/>
  <c r="U33" i="1"/>
  <c r="AC33" i="1"/>
  <c r="Y33" i="1"/>
  <c r="V268" i="1"/>
  <c r="Z268" i="1"/>
  <c r="AD268" i="1"/>
  <c r="U268" i="1"/>
  <c r="AA268" i="1"/>
  <c r="S268" i="1"/>
  <c r="X268" i="1"/>
  <c r="AC268" i="1"/>
  <c r="T268" i="1"/>
  <c r="W268" i="1"/>
  <c r="Y268" i="1"/>
  <c r="AB268" i="1"/>
  <c r="V283" i="1"/>
  <c r="Z283" i="1"/>
  <c r="AD283" i="1"/>
  <c r="W283" i="1"/>
  <c r="AB283" i="1"/>
  <c r="T283" i="1"/>
  <c r="Y283" i="1"/>
  <c r="U283" i="1"/>
  <c r="AA283" i="1"/>
  <c r="X283" i="1"/>
  <c r="S283" i="1"/>
  <c r="AC283" i="1"/>
  <c r="V378" i="1"/>
  <c r="Z378" i="1"/>
  <c r="AD378" i="1"/>
  <c r="T378" i="1"/>
  <c r="Y378" i="1"/>
  <c r="W378" i="1"/>
  <c r="AA378" i="1"/>
  <c r="U378" i="1"/>
  <c r="X378" i="1"/>
  <c r="AC378" i="1"/>
  <c r="S378" i="1"/>
  <c r="AB378" i="1"/>
  <c r="V56" i="1"/>
  <c r="Z56" i="1"/>
  <c r="AD56" i="1"/>
  <c r="U56" i="1"/>
  <c r="AA56" i="1"/>
  <c r="S56" i="1"/>
  <c r="X56" i="1"/>
  <c r="AC56" i="1"/>
  <c r="Y56" i="1"/>
  <c r="T56" i="1"/>
  <c r="W56" i="1"/>
  <c r="AB56" i="1"/>
  <c r="S615" i="1"/>
  <c r="W615" i="1"/>
  <c r="AA615" i="1"/>
  <c r="T615" i="1"/>
  <c r="X615" i="1"/>
  <c r="AB615" i="1"/>
  <c r="V615" i="1"/>
  <c r="AD615" i="1"/>
  <c r="Y615" i="1"/>
  <c r="Z615" i="1"/>
  <c r="U615" i="1"/>
  <c r="AC615" i="1"/>
  <c r="V379" i="1"/>
  <c r="Z379" i="1"/>
  <c r="AD379" i="1"/>
  <c r="S379" i="1"/>
  <c r="X379" i="1"/>
  <c r="AC379" i="1"/>
  <c r="U379" i="1"/>
  <c r="AB379" i="1"/>
  <c r="T379" i="1"/>
  <c r="W379" i="1"/>
  <c r="Y379" i="1"/>
  <c r="AA379" i="1"/>
  <c r="T239" i="1"/>
  <c r="X239" i="1"/>
  <c r="AB239" i="1"/>
  <c r="V239" i="1"/>
  <c r="Z239" i="1"/>
  <c r="AD239" i="1"/>
  <c r="W239" i="1"/>
  <c r="S239" i="1"/>
  <c r="AA239" i="1"/>
  <c r="AC239" i="1"/>
  <c r="U239" i="1"/>
  <c r="Y239" i="1"/>
  <c r="T329" i="1"/>
  <c r="X329" i="1"/>
  <c r="AB329" i="1"/>
  <c r="V329" i="1"/>
  <c r="Z329" i="1"/>
  <c r="AD329" i="1"/>
  <c r="W329" i="1"/>
  <c r="S329" i="1"/>
  <c r="AC329" i="1"/>
  <c r="Y329" i="1"/>
  <c r="AA329" i="1"/>
  <c r="U329" i="1"/>
  <c r="V351" i="1"/>
  <c r="Z351" i="1"/>
  <c r="AD351" i="1"/>
  <c r="S351" i="1"/>
  <c r="X351" i="1"/>
  <c r="AC351" i="1"/>
  <c r="T351" i="1"/>
  <c r="AA351" i="1"/>
  <c r="AB351" i="1"/>
  <c r="U351" i="1"/>
  <c r="Y351" i="1"/>
  <c r="W351" i="1"/>
  <c r="U182" i="1"/>
  <c r="Y182" i="1"/>
  <c r="AC182" i="1"/>
  <c r="V182" i="1"/>
  <c r="AA182" i="1"/>
  <c r="S182" i="1"/>
  <c r="X182" i="1"/>
  <c r="AD182" i="1"/>
  <c r="T182" i="1"/>
  <c r="Z182" i="1"/>
  <c r="AB182" i="1"/>
  <c r="W182" i="1"/>
  <c r="V427" i="1"/>
  <c r="Z427" i="1"/>
  <c r="AD427" i="1"/>
  <c r="S427" i="1"/>
  <c r="X427" i="1"/>
  <c r="AC427" i="1"/>
  <c r="U427" i="1"/>
  <c r="AB427" i="1"/>
  <c r="W427" i="1"/>
  <c r="Y427" i="1"/>
  <c r="T427" i="1"/>
  <c r="AA427" i="1"/>
  <c r="U15" i="1"/>
  <c r="Y15" i="1"/>
  <c r="AC15" i="1"/>
  <c r="S15" i="1"/>
  <c r="W15" i="1"/>
  <c r="AA15" i="1"/>
  <c r="X15" i="1"/>
  <c r="T15" i="1"/>
  <c r="AB15" i="1"/>
  <c r="AD15" i="1"/>
  <c r="V15" i="1"/>
  <c r="Z15" i="1"/>
  <c r="V49" i="1"/>
  <c r="Z49" i="1"/>
  <c r="AD49" i="1"/>
  <c r="T49" i="1"/>
  <c r="Y49" i="1"/>
  <c r="W49" i="1"/>
  <c r="AB49" i="1"/>
  <c r="X49" i="1"/>
  <c r="S49" i="1"/>
  <c r="AC49" i="1"/>
  <c r="U49" i="1"/>
  <c r="AA49" i="1"/>
  <c r="U106" i="1"/>
  <c r="Y106" i="1"/>
  <c r="AC106" i="1"/>
  <c r="S106" i="1"/>
  <c r="W106" i="1"/>
  <c r="AA106" i="1"/>
  <c r="T106" i="1"/>
  <c r="AB106" i="1"/>
  <c r="X106" i="1"/>
  <c r="Z106" i="1"/>
  <c r="V106" i="1"/>
  <c r="AD106" i="1"/>
  <c r="T216" i="1"/>
  <c r="X216" i="1"/>
  <c r="AB216" i="1"/>
  <c r="V216" i="1"/>
  <c r="Z216" i="1"/>
  <c r="AD216" i="1"/>
  <c r="S216" i="1"/>
  <c r="AA216" i="1"/>
  <c r="W216" i="1"/>
  <c r="AC216" i="1"/>
  <c r="Y216" i="1"/>
  <c r="U216" i="1"/>
  <c r="S594" i="1"/>
  <c r="W594" i="1"/>
  <c r="AA594" i="1"/>
  <c r="T594" i="1"/>
  <c r="X594" i="1"/>
  <c r="AB594" i="1"/>
  <c r="Z594" i="1"/>
  <c r="U594" i="1"/>
  <c r="AC594" i="1"/>
  <c r="V594" i="1"/>
  <c r="AD594" i="1"/>
  <c r="Y594" i="1"/>
  <c r="V305" i="1"/>
  <c r="Z305" i="1"/>
  <c r="AD305" i="1"/>
  <c r="T305" i="1"/>
  <c r="Y305" i="1"/>
  <c r="W305" i="1"/>
  <c r="AB305" i="1"/>
  <c r="X305" i="1"/>
  <c r="U305" i="1"/>
  <c r="AC305" i="1"/>
  <c r="AA305" i="1"/>
  <c r="S305" i="1"/>
  <c r="V435" i="1"/>
  <c r="Z435" i="1"/>
  <c r="AD435" i="1"/>
  <c r="S435" i="1"/>
  <c r="X435" i="1"/>
  <c r="AC435" i="1"/>
  <c r="Y435" i="1"/>
  <c r="U435" i="1"/>
  <c r="W435" i="1"/>
  <c r="AB435" i="1"/>
  <c r="T435" i="1"/>
  <c r="AA435" i="1"/>
  <c r="S558" i="1"/>
  <c r="W558" i="1"/>
  <c r="AA558" i="1"/>
  <c r="T558" i="1"/>
  <c r="X558" i="1"/>
  <c r="AB558" i="1"/>
  <c r="Z558" i="1"/>
  <c r="U558" i="1"/>
  <c r="AC558" i="1"/>
  <c r="AD558" i="1"/>
  <c r="Y558" i="1"/>
  <c r="V558" i="1"/>
  <c r="V287" i="1"/>
  <c r="Z287" i="1"/>
  <c r="AD287" i="1"/>
  <c r="W287" i="1"/>
  <c r="AB287" i="1"/>
  <c r="T287" i="1"/>
  <c r="Y287" i="1"/>
  <c r="AA287" i="1"/>
  <c r="U287" i="1"/>
  <c r="X287" i="1"/>
  <c r="AC287" i="1"/>
  <c r="S287" i="1"/>
  <c r="S576" i="1"/>
  <c r="W576" i="1"/>
  <c r="AA576" i="1"/>
  <c r="T576" i="1"/>
  <c r="X576" i="1"/>
  <c r="AB576" i="1"/>
  <c r="Z576" i="1"/>
  <c r="U576" i="1"/>
  <c r="AC576" i="1"/>
  <c r="AD576" i="1"/>
  <c r="Y576" i="1"/>
  <c r="V576" i="1"/>
  <c r="S159" i="1"/>
  <c r="W159" i="1"/>
  <c r="AA159" i="1"/>
  <c r="U159" i="1"/>
  <c r="Y159" i="1"/>
  <c r="AC159" i="1"/>
  <c r="V159" i="1"/>
  <c r="AD159" i="1"/>
  <c r="Z159" i="1"/>
  <c r="AB159" i="1"/>
  <c r="T159" i="1"/>
  <c r="X159" i="1"/>
  <c r="T247" i="1"/>
  <c r="X247" i="1"/>
  <c r="AB247" i="1"/>
  <c r="V247" i="1"/>
  <c r="Z247" i="1"/>
  <c r="AD247" i="1"/>
  <c r="W247" i="1"/>
  <c r="S247" i="1"/>
  <c r="AA247" i="1"/>
  <c r="AC247" i="1"/>
  <c r="Y247" i="1"/>
  <c r="U247" i="1"/>
  <c r="V402" i="1"/>
  <c r="Z402" i="1"/>
  <c r="AD402" i="1"/>
  <c r="T402" i="1"/>
  <c r="Y402" i="1"/>
  <c r="W402" i="1"/>
  <c r="AC402" i="1"/>
  <c r="S402" i="1"/>
  <c r="AB402" i="1"/>
  <c r="U402" i="1"/>
  <c r="AA402" i="1"/>
  <c r="X402" i="1"/>
  <c r="V396" i="1"/>
  <c r="Z396" i="1"/>
  <c r="AD396" i="1"/>
  <c r="W396" i="1"/>
  <c r="AB396" i="1"/>
  <c r="X396" i="1"/>
  <c r="Y396" i="1"/>
  <c r="S396" i="1"/>
  <c r="AA396" i="1"/>
  <c r="U396" i="1"/>
  <c r="AC396" i="1"/>
  <c r="T396" i="1"/>
  <c r="T243" i="1"/>
  <c r="X243" i="1"/>
  <c r="AB243" i="1"/>
  <c r="V243" i="1"/>
  <c r="Z243" i="1"/>
  <c r="AD243" i="1"/>
  <c r="W243" i="1"/>
  <c r="S243" i="1"/>
  <c r="AA243" i="1"/>
  <c r="AC243" i="1"/>
  <c r="U243" i="1"/>
  <c r="Y243" i="1"/>
  <c r="V386" i="1"/>
  <c r="Z386" i="1"/>
  <c r="AD386" i="1"/>
  <c r="T386" i="1"/>
  <c r="Y386" i="1"/>
  <c r="W386" i="1"/>
  <c r="AC386" i="1"/>
  <c r="U386" i="1"/>
  <c r="X386" i="1"/>
  <c r="AB386" i="1"/>
  <c r="AA386" i="1"/>
  <c r="S386" i="1"/>
  <c r="S72" i="1"/>
  <c r="W72" i="1"/>
  <c r="AA72" i="1"/>
  <c r="V72" i="1"/>
  <c r="AB72" i="1"/>
  <c r="T72" i="1"/>
  <c r="Y72" i="1"/>
  <c r="AD72" i="1"/>
  <c r="U72" i="1"/>
  <c r="Z72" i="1"/>
  <c r="AC72" i="1"/>
  <c r="X72" i="1"/>
  <c r="S31" i="1"/>
  <c r="T31" i="1"/>
  <c r="X31" i="1"/>
  <c r="AB31" i="1"/>
  <c r="V31" i="1"/>
  <c r="Z31" i="1"/>
  <c r="AD31" i="1"/>
  <c r="W31" i="1"/>
  <c r="AA31" i="1"/>
  <c r="AC31" i="1"/>
  <c r="U31" i="1"/>
  <c r="Y31" i="1"/>
  <c r="S30" i="1"/>
  <c r="W30" i="1"/>
  <c r="AA30" i="1"/>
  <c r="U30" i="1"/>
  <c r="Z30" i="1"/>
  <c r="X30" i="1"/>
  <c r="AC30" i="1"/>
  <c r="Y30" i="1"/>
  <c r="T30" i="1"/>
  <c r="AD30" i="1"/>
  <c r="V30" i="1"/>
  <c r="AB30" i="1"/>
  <c r="V358" i="1"/>
  <c r="Z358" i="1"/>
  <c r="AD358" i="1"/>
  <c r="T358" i="1"/>
  <c r="Y358" i="1"/>
  <c r="U358" i="1"/>
  <c r="AB358" i="1"/>
  <c r="S358" i="1"/>
  <c r="AC358" i="1"/>
  <c r="W358" i="1"/>
  <c r="X358" i="1"/>
  <c r="AA358" i="1"/>
  <c r="U71" i="1"/>
  <c r="Y71" i="1"/>
  <c r="AC71" i="1"/>
  <c r="S71" i="1"/>
  <c r="W71" i="1"/>
  <c r="AA71" i="1"/>
  <c r="T71" i="1"/>
  <c r="AB71" i="1"/>
  <c r="X71" i="1"/>
  <c r="Z71" i="1"/>
  <c r="AD71" i="1"/>
  <c r="V71" i="1"/>
  <c r="U22" i="1"/>
  <c r="Y22" i="1"/>
  <c r="AC22" i="1"/>
  <c r="S22" i="1"/>
  <c r="W22" i="1"/>
  <c r="AA22" i="1"/>
  <c r="T22" i="1"/>
  <c r="AB22" i="1"/>
  <c r="X22" i="1"/>
  <c r="Z22" i="1"/>
  <c r="V22" i="1"/>
  <c r="AD22" i="1"/>
  <c r="T321" i="1"/>
  <c r="X321" i="1"/>
  <c r="AB321" i="1"/>
  <c r="V321" i="1"/>
  <c r="Z321" i="1"/>
  <c r="AD321" i="1"/>
  <c r="W321" i="1"/>
  <c r="S321" i="1"/>
  <c r="AC321" i="1"/>
  <c r="U321" i="1"/>
  <c r="AA321" i="1"/>
  <c r="Y321" i="1"/>
  <c r="T215" i="1"/>
  <c r="X215" i="1"/>
  <c r="AB215" i="1"/>
  <c r="V215" i="1"/>
  <c r="Z215" i="1"/>
  <c r="AD215" i="1"/>
  <c r="W215" i="1"/>
  <c r="S215" i="1"/>
  <c r="AA215" i="1"/>
  <c r="AC215" i="1"/>
  <c r="Y215" i="1"/>
  <c r="U215" i="1"/>
  <c r="U184" i="1"/>
  <c r="Y184" i="1"/>
  <c r="AC184" i="1"/>
  <c r="S184" i="1"/>
  <c r="X184" i="1"/>
  <c r="AD184" i="1"/>
  <c r="V184" i="1"/>
  <c r="AA184" i="1"/>
  <c r="AB184" i="1"/>
  <c r="W184" i="1"/>
  <c r="Z184" i="1"/>
  <c r="T184" i="1"/>
  <c r="U99" i="1"/>
  <c r="Y99" i="1"/>
  <c r="AC99" i="1"/>
  <c r="S99" i="1"/>
  <c r="W99" i="1"/>
  <c r="AA99" i="1"/>
  <c r="X99" i="1"/>
  <c r="T99" i="1"/>
  <c r="AB99" i="1"/>
  <c r="AD99" i="1"/>
  <c r="V99" i="1"/>
  <c r="Z99" i="1"/>
  <c r="S145" i="1"/>
  <c r="W145" i="1"/>
  <c r="AA145" i="1"/>
  <c r="U145" i="1"/>
  <c r="Y145" i="1"/>
  <c r="AC145" i="1"/>
  <c r="V145" i="1"/>
  <c r="AD145" i="1"/>
  <c r="Z145" i="1"/>
  <c r="T145" i="1"/>
  <c r="AB145" i="1"/>
  <c r="X145" i="1"/>
  <c r="V434" i="1"/>
  <c r="Z434" i="1"/>
  <c r="AD434" i="1"/>
  <c r="T434" i="1"/>
  <c r="Y434" i="1"/>
  <c r="W434" i="1"/>
  <c r="AC434" i="1"/>
  <c r="X434" i="1"/>
  <c r="AA434" i="1"/>
  <c r="U434" i="1"/>
  <c r="S434" i="1"/>
  <c r="AB434" i="1"/>
  <c r="V281" i="1"/>
  <c r="Z281" i="1"/>
  <c r="AD281" i="1"/>
  <c r="T281" i="1"/>
  <c r="Y281" i="1"/>
  <c r="W281" i="1"/>
  <c r="AB281" i="1"/>
  <c r="X281" i="1"/>
  <c r="U281" i="1"/>
  <c r="S281" i="1"/>
  <c r="AA281" i="1"/>
  <c r="AC281" i="1"/>
  <c r="T446" i="1"/>
  <c r="X446" i="1"/>
  <c r="AB446" i="1"/>
  <c r="V446" i="1"/>
  <c r="AA446" i="1"/>
  <c r="W446" i="1"/>
  <c r="AD446" i="1"/>
  <c r="Y446" i="1"/>
  <c r="U446" i="1"/>
  <c r="Z446" i="1"/>
  <c r="AC446" i="1"/>
  <c r="S446" i="1"/>
  <c r="U178" i="1"/>
  <c r="Y178" i="1"/>
  <c r="AC178" i="1"/>
  <c r="V178" i="1"/>
  <c r="AA178" i="1"/>
  <c r="S178" i="1"/>
  <c r="X178" i="1"/>
  <c r="AD178" i="1"/>
  <c r="Z178" i="1"/>
  <c r="T178" i="1"/>
  <c r="W178" i="1"/>
  <c r="AB178" i="1"/>
  <c r="S118" i="1"/>
  <c r="W118" i="1"/>
  <c r="AA118" i="1"/>
  <c r="U118" i="1"/>
  <c r="Z118" i="1"/>
  <c r="X118" i="1"/>
  <c r="AC118" i="1"/>
  <c r="T118" i="1"/>
  <c r="AD118" i="1"/>
  <c r="Y118" i="1"/>
  <c r="AB118" i="1"/>
  <c r="V118" i="1"/>
  <c r="T491" i="1"/>
  <c r="X491" i="1"/>
  <c r="AB491" i="1"/>
  <c r="U491" i="1"/>
  <c r="Z491" i="1"/>
  <c r="V491" i="1"/>
  <c r="AA491" i="1"/>
  <c r="Y491" i="1"/>
  <c r="AC491" i="1"/>
  <c r="AD491" i="1"/>
  <c r="W491" i="1"/>
  <c r="S491" i="1"/>
  <c r="U93" i="1"/>
  <c r="Y93" i="1"/>
  <c r="AC93" i="1"/>
  <c r="S93" i="1"/>
  <c r="W93" i="1"/>
  <c r="AA93" i="1"/>
  <c r="X93" i="1"/>
  <c r="T93" i="1"/>
  <c r="AB93" i="1"/>
  <c r="V93" i="1"/>
  <c r="AD93" i="1"/>
  <c r="Z93" i="1"/>
  <c r="V265" i="1"/>
  <c r="Z265" i="1"/>
  <c r="AD265" i="1"/>
  <c r="T265" i="1"/>
  <c r="Y265" i="1"/>
  <c r="W265" i="1"/>
  <c r="AB265" i="1"/>
  <c r="X265" i="1"/>
  <c r="AC265" i="1"/>
  <c r="U265" i="1"/>
  <c r="AA265" i="1"/>
  <c r="S265" i="1"/>
  <c r="V418" i="1"/>
  <c r="Z418" i="1"/>
  <c r="AD418" i="1"/>
  <c r="T418" i="1"/>
  <c r="Y418" i="1"/>
  <c r="W418" i="1"/>
  <c r="AC418" i="1"/>
  <c r="AA418" i="1"/>
  <c r="S418" i="1"/>
  <c r="AB418" i="1"/>
  <c r="X418" i="1"/>
  <c r="U418" i="1"/>
  <c r="V423" i="1"/>
  <c r="Z423" i="1"/>
  <c r="AD423" i="1"/>
  <c r="S423" i="1"/>
  <c r="X423" i="1"/>
  <c r="AC423" i="1"/>
  <c r="T423" i="1"/>
  <c r="AA423" i="1"/>
  <c r="W423" i="1"/>
  <c r="Y423" i="1"/>
  <c r="U423" i="1"/>
  <c r="AB423" i="1"/>
  <c r="T332" i="1"/>
  <c r="X332" i="1"/>
  <c r="AB332" i="1"/>
  <c r="V332" i="1"/>
  <c r="Z332" i="1"/>
  <c r="AD332" i="1"/>
  <c r="S332" i="1"/>
  <c r="AA332" i="1"/>
  <c r="Y332" i="1"/>
  <c r="AC332" i="1"/>
  <c r="U332" i="1"/>
  <c r="W332" i="1"/>
  <c r="V277" i="1"/>
  <c r="Z277" i="1"/>
  <c r="AD277" i="1"/>
  <c r="T277" i="1"/>
  <c r="Y277" i="1"/>
  <c r="W277" i="1"/>
  <c r="AB277" i="1"/>
  <c r="S277" i="1"/>
  <c r="AC277" i="1"/>
  <c r="AA277" i="1"/>
  <c r="U277" i="1"/>
  <c r="X277" i="1"/>
  <c r="T512" i="1"/>
  <c r="X512" i="1"/>
  <c r="AB512" i="1"/>
  <c r="S512" i="1"/>
  <c r="Y512" i="1"/>
  <c r="AD512" i="1"/>
  <c r="U512" i="1"/>
  <c r="Z512" i="1"/>
  <c r="AC512" i="1"/>
  <c r="V512" i="1"/>
  <c r="AA512" i="1"/>
  <c r="W512" i="1"/>
  <c r="V419" i="1"/>
  <c r="Z419" i="1"/>
  <c r="AD419" i="1"/>
  <c r="S419" i="1"/>
  <c r="X419" i="1"/>
  <c r="AC419" i="1"/>
  <c r="Y419" i="1"/>
  <c r="W419" i="1"/>
  <c r="AA419" i="1"/>
  <c r="T419" i="1"/>
  <c r="U419" i="1"/>
  <c r="AB419" i="1"/>
  <c r="U190" i="1"/>
  <c r="Y190" i="1"/>
  <c r="AC190" i="1"/>
  <c r="V190" i="1"/>
  <c r="AA190" i="1"/>
  <c r="S190" i="1"/>
  <c r="X190" i="1"/>
  <c r="AD190" i="1"/>
  <c r="T190" i="1"/>
  <c r="Z190" i="1"/>
  <c r="AB190" i="1"/>
  <c r="W190" i="1"/>
  <c r="T475" i="1"/>
  <c r="X475" i="1"/>
  <c r="AB475" i="1"/>
  <c r="U475" i="1"/>
  <c r="Z475" i="1"/>
  <c r="W475" i="1"/>
  <c r="AD475" i="1"/>
  <c r="Y475" i="1"/>
  <c r="AC475" i="1"/>
  <c r="S475" i="1"/>
  <c r="V475" i="1"/>
  <c r="AA475" i="1"/>
  <c r="U26" i="1"/>
  <c r="Y26" i="1"/>
  <c r="AC26" i="1"/>
  <c r="S26" i="1"/>
  <c r="W26" i="1"/>
  <c r="AA26" i="1"/>
  <c r="T26" i="1"/>
  <c r="AB26" i="1"/>
  <c r="X26" i="1"/>
  <c r="Z26" i="1"/>
  <c r="V26" i="1"/>
  <c r="AD26" i="1"/>
  <c r="T458" i="1"/>
  <c r="X458" i="1"/>
  <c r="AB458" i="1"/>
  <c r="V458" i="1"/>
  <c r="AA458" i="1"/>
  <c r="U458" i="1"/>
  <c r="AC458" i="1"/>
  <c r="W458" i="1"/>
  <c r="AD458" i="1"/>
  <c r="S458" i="1"/>
  <c r="Y458" i="1"/>
  <c r="Z458" i="1"/>
  <c r="U18" i="1"/>
  <c r="Y18" i="1"/>
  <c r="AC18" i="1"/>
  <c r="S18" i="1"/>
  <c r="W18" i="1"/>
  <c r="AA18" i="1"/>
  <c r="T18" i="1"/>
  <c r="AB18" i="1"/>
  <c r="X18" i="1"/>
  <c r="Z18" i="1"/>
  <c r="V18" i="1"/>
  <c r="AD18" i="1"/>
  <c r="S588" i="1"/>
  <c r="W588" i="1"/>
  <c r="AA588" i="1"/>
  <c r="T588" i="1"/>
  <c r="X588" i="1"/>
  <c r="AB588" i="1"/>
  <c r="Z588" i="1"/>
  <c r="U588" i="1"/>
  <c r="AC588" i="1"/>
  <c r="V588" i="1"/>
  <c r="AD588" i="1"/>
  <c r="Y588" i="1"/>
  <c r="U7" i="1"/>
  <c r="Y7" i="1"/>
  <c r="AC7" i="1"/>
  <c r="S7" i="1"/>
  <c r="W7" i="1"/>
  <c r="AA7" i="1"/>
  <c r="X7" i="1"/>
  <c r="T7" i="1"/>
  <c r="AB7" i="1"/>
  <c r="AD7" i="1"/>
  <c r="V7" i="1"/>
  <c r="Z7" i="1"/>
  <c r="V428" i="1"/>
  <c r="Z428" i="1"/>
  <c r="AD428" i="1"/>
  <c r="W428" i="1"/>
  <c r="AB428" i="1"/>
  <c r="X428" i="1"/>
  <c r="T428" i="1"/>
  <c r="AC428" i="1"/>
  <c r="U428" i="1"/>
  <c r="S428" i="1"/>
  <c r="AA428" i="1"/>
  <c r="Y428" i="1"/>
  <c r="T467" i="1"/>
  <c r="X467" i="1"/>
  <c r="AB467" i="1"/>
  <c r="U467" i="1"/>
  <c r="Z467" i="1"/>
  <c r="S467" i="1"/>
  <c r="AA467" i="1"/>
  <c r="V467" i="1"/>
  <c r="AC467" i="1"/>
  <c r="Y467" i="1"/>
  <c r="AD467" i="1"/>
  <c r="W467" i="1"/>
  <c r="S620" i="1"/>
  <c r="W620" i="1"/>
  <c r="AA620" i="1"/>
  <c r="T620" i="1"/>
  <c r="X620" i="1"/>
  <c r="AB620" i="1"/>
  <c r="Z620" i="1"/>
  <c r="U620" i="1"/>
  <c r="AC620" i="1"/>
  <c r="AD620" i="1"/>
  <c r="Y620" i="1"/>
  <c r="V620" i="1"/>
  <c r="T218" i="1"/>
  <c r="X218" i="1"/>
  <c r="AB218" i="1"/>
  <c r="V218" i="1"/>
  <c r="Z218" i="1"/>
  <c r="AD218" i="1"/>
  <c r="S218" i="1"/>
  <c r="AA218" i="1"/>
  <c r="W218" i="1"/>
  <c r="Y218" i="1"/>
  <c r="U218" i="1"/>
  <c r="AC218" i="1"/>
  <c r="V303" i="1"/>
  <c r="Z303" i="1"/>
  <c r="AD303" i="1"/>
  <c r="W303" i="1"/>
  <c r="AB303" i="1"/>
  <c r="T303" i="1"/>
  <c r="Y303" i="1"/>
  <c r="AA303" i="1"/>
  <c r="S303" i="1"/>
  <c r="U303" i="1"/>
  <c r="AC303" i="1"/>
  <c r="X303" i="1"/>
  <c r="T496" i="1"/>
  <c r="X496" i="1"/>
  <c r="AB496" i="1"/>
  <c r="S496" i="1"/>
  <c r="Y496" i="1"/>
  <c r="AD496" i="1"/>
  <c r="U496" i="1"/>
  <c r="Z496" i="1"/>
  <c r="AC496" i="1"/>
  <c r="V496" i="1"/>
  <c r="AA496" i="1"/>
  <c r="W496" i="1"/>
  <c r="T251" i="1"/>
  <c r="X251" i="1"/>
  <c r="AB251" i="1"/>
  <c r="V251" i="1"/>
  <c r="Z251" i="1"/>
  <c r="AD251" i="1"/>
  <c r="W251" i="1"/>
  <c r="S251" i="1"/>
  <c r="AA251" i="1"/>
  <c r="AC251" i="1"/>
  <c r="U251" i="1"/>
  <c r="Y251" i="1"/>
  <c r="S161" i="1"/>
  <c r="W161" i="1"/>
  <c r="AA161" i="1"/>
  <c r="U161" i="1"/>
  <c r="Y161" i="1"/>
  <c r="AC161" i="1"/>
  <c r="V161" i="1"/>
  <c r="AD161" i="1"/>
  <c r="Z161" i="1"/>
  <c r="T161" i="1"/>
  <c r="AB161" i="1"/>
  <c r="X161" i="1"/>
  <c r="U103" i="1"/>
  <c r="Y103" i="1"/>
  <c r="AC103" i="1"/>
  <c r="S103" i="1"/>
  <c r="W103" i="1"/>
  <c r="AA103" i="1"/>
  <c r="X103" i="1"/>
  <c r="T103" i="1"/>
  <c r="AB103" i="1"/>
  <c r="AD103" i="1"/>
  <c r="V103" i="1"/>
  <c r="Z103" i="1"/>
  <c r="S619" i="1"/>
  <c r="W619" i="1"/>
  <c r="AA619" i="1"/>
  <c r="T619" i="1"/>
  <c r="X619" i="1"/>
  <c r="AB619" i="1"/>
  <c r="V619" i="1"/>
  <c r="AD619" i="1"/>
  <c r="Y619" i="1"/>
  <c r="Z619" i="1"/>
  <c r="U619" i="1"/>
  <c r="AC619" i="1"/>
  <c r="S599" i="1"/>
  <c r="W599" i="1"/>
  <c r="AA599" i="1"/>
  <c r="T599" i="1"/>
  <c r="X599" i="1"/>
  <c r="AB599" i="1"/>
  <c r="V599" i="1"/>
  <c r="AD599" i="1"/>
  <c r="Y599" i="1"/>
  <c r="U599" i="1"/>
  <c r="AC599" i="1"/>
  <c r="Z599" i="1"/>
  <c r="V271" i="1"/>
  <c r="Z271" i="1"/>
  <c r="AD271" i="1"/>
  <c r="W271" i="1"/>
  <c r="AB271" i="1"/>
  <c r="T271" i="1"/>
  <c r="Y271" i="1"/>
  <c r="AA271" i="1"/>
  <c r="AC271" i="1"/>
  <c r="X271" i="1"/>
  <c r="S271" i="1"/>
  <c r="U271" i="1"/>
  <c r="S583" i="1"/>
  <c r="W583" i="1"/>
  <c r="AA583" i="1"/>
  <c r="T583" i="1"/>
  <c r="X583" i="1"/>
  <c r="AB583" i="1"/>
  <c r="V583" i="1"/>
  <c r="AD583" i="1"/>
  <c r="Y583" i="1"/>
  <c r="U583" i="1"/>
  <c r="AC583" i="1"/>
  <c r="Z583" i="1"/>
  <c r="U92" i="1"/>
  <c r="Y92" i="1"/>
  <c r="AC92" i="1"/>
  <c r="S92" i="1"/>
  <c r="W92" i="1"/>
  <c r="AA92" i="1"/>
  <c r="T92" i="1"/>
  <c r="AB92" i="1"/>
  <c r="X92" i="1"/>
  <c r="Z92" i="1"/>
  <c r="AD92" i="1"/>
  <c r="V92" i="1"/>
  <c r="T507" i="1"/>
  <c r="X507" i="1"/>
  <c r="AB507" i="1"/>
  <c r="U507" i="1"/>
  <c r="Z507" i="1"/>
  <c r="V507" i="1"/>
  <c r="AA507" i="1"/>
  <c r="Y507" i="1"/>
  <c r="AC507" i="1"/>
  <c r="S507" i="1"/>
  <c r="W507" i="1"/>
  <c r="AD507" i="1"/>
  <c r="V54" i="1"/>
  <c r="Z54" i="1"/>
  <c r="AD54" i="1"/>
  <c r="S54" i="1"/>
  <c r="X54" i="1"/>
  <c r="AC54" i="1"/>
  <c r="U54" i="1"/>
  <c r="AA54" i="1"/>
  <c r="AB54" i="1"/>
  <c r="W54" i="1"/>
  <c r="Y54" i="1"/>
  <c r="T54" i="1"/>
  <c r="U111" i="1"/>
  <c r="Y111" i="1"/>
  <c r="AC111" i="1"/>
  <c r="S111" i="1"/>
  <c r="W111" i="1"/>
  <c r="AA111" i="1"/>
  <c r="X111" i="1"/>
  <c r="T111" i="1"/>
  <c r="AB111" i="1"/>
  <c r="AD111" i="1"/>
  <c r="V111" i="1"/>
  <c r="Z111" i="1"/>
  <c r="V439" i="1"/>
  <c r="S439" i="1"/>
  <c r="X439" i="1"/>
  <c r="AB439" i="1"/>
  <c r="T439" i="1"/>
  <c r="Z439" i="1"/>
  <c r="U439" i="1"/>
  <c r="AC439" i="1"/>
  <c r="W439" i="1"/>
  <c r="AD439" i="1"/>
  <c r="Y439" i="1"/>
  <c r="AA439" i="1"/>
  <c r="S136" i="1"/>
  <c r="W136" i="1"/>
  <c r="AA136" i="1"/>
  <c r="X136" i="1"/>
  <c r="AC136" i="1"/>
  <c r="U136" i="1"/>
  <c r="Z136" i="1"/>
  <c r="AB136" i="1"/>
  <c r="V136" i="1"/>
  <c r="Y136" i="1"/>
  <c r="T136" i="1"/>
  <c r="AD136" i="1"/>
  <c r="S86" i="1"/>
  <c r="W86" i="1"/>
  <c r="AA86" i="1"/>
  <c r="T86" i="1"/>
  <c r="Y86" i="1"/>
  <c r="AD86" i="1"/>
  <c r="V86" i="1"/>
  <c r="AB86" i="1"/>
  <c r="X86" i="1"/>
  <c r="AC86" i="1"/>
  <c r="U86" i="1"/>
  <c r="Z86" i="1"/>
  <c r="S563" i="1"/>
  <c r="W563" i="1"/>
  <c r="AA563" i="1"/>
  <c r="T563" i="1"/>
  <c r="X563" i="1"/>
  <c r="AB563" i="1"/>
  <c r="V563" i="1"/>
  <c r="AD563" i="1"/>
  <c r="Y563" i="1"/>
  <c r="Z563" i="1"/>
  <c r="U563" i="1"/>
  <c r="AC563" i="1"/>
  <c r="V259" i="1"/>
  <c r="Z259" i="1"/>
  <c r="AD259" i="1"/>
  <c r="W259" i="1"/>
  <c r="AB259" i="1"/>
  <c r="T259" i="1"/>
  <c r="Y259" i="1"/>
  <c r="U259" i="1"/>
  <c r="AC259" i="1"/>
  <c r="S259" i="1"/>
  <c r="AA259" i="1"/>
  <c r="X259" i="1"/>
  <c r="T523" i="1"/>
  <c r="X523" i="1"/>
  <c r="AB523" i="1"/>
  <c r="U523" i="1"/>
  <c r="Z523" i="1"/>
  <c r="V523" i="1"/>
  <c r="AA523" i="1"/>
  <c r="Y523" i="1"/>
  <c r="AC523" i="1"/>
  <c r="S523" i="1"/>
  <c r="AD523" i="1"/>
  <c r="W523" i="1"/>
  <c r="T44" i="1"/>
  <c r="X44" i="1"/>
  <c r="V44" i="1"/>
  <c r="Z44" i="1"/>
  <c r="AD44" i="1"/>
  <c r="S44" i="1"/>
  <c r="AA44" i="1"/>
  <c r="W44" i="1"/>
  <c r="AC44" i="1"/>
  <c r="Y44" i="1"/>
  <c r="AB44" i="1"/>
  <c r="U44" i="1"/>
  <c r="U65" i="1"/>
  <c r="Y65" i="1"/>
  <c r="AC65" i="1"/>
  <c r="S65" i="1"/>
  <c r="W65" i="1"/>
  <c r="AA65" i="1"/>
  <c r="T65" i="1"/>
  <c r="AB65" i="1"/>
  <c r="X65" i="1"/>
  <c r="Z65" i="1"/>
  <c r="V65" i="1"/>
  <c r="AD65" i="1"/>
  <c r="V399" i="1"/>
  <c r="Z399" i="1"/>
  <c r="AD399" i="1"/>
  <c r="S399" i="1"/>
  <c r="X399" i="1"/>
  <c r="AC399" i="1"/>
  <c r="W399" i="1"/>
  <c r="AA399" i="1"/>
  <c r="T399" i="1"/>
  <c r="AB399" i="1"/>
  <c r="Y399" i="1"/>
  <c r="U399" i="1"/>
  <c r="S578" i="1"/>
  <c r="W578" i="1"/>
  <c r="AA578" i="1"/>
  <c r="T578" i="1"/>
  <c r="X578" i="1"/>
  <c r="AB578" i="1"/>
  <c r="Z578" i="1"/>
  <c r="U578" i="1"/>
  <c r="AC578" i="1"/>
  <c r="AD578" i="1"/>
  <c r="Y578" i="1"/>
  <c r="V578" i="1"/>
  <c r="S572" i="1"/>
  <c r="W572" i="1"/>
  <c r="AA572" i="1"/>
  <c r="T572" i="1"/>
  <c r="X572" i="1"/>
  <c r="AB572" i="1"/>
  <c r="Z572" i="1"/>
  <c r="U572" i="1"/>
  <c r="AC572" i="1"/>
  <c r="AD572" i="1"/>
  <c r="Y572" i="1"/>
  <c r="V572" i="1"/>
  <c r="S542" i="1"/>
  <c r="W542" i="1"/>
  <c r="AA542" i="1"/>
  <c r="T542" i="1"/>
  <c r="X542" i="1"/>
  <c r="AB542" i="1"/>
  <c r="Z542" i="1"/>
  <c r="U542" i="1"/>
  <c r="AC542" i="1"/>
  <c r="AD542" i="1"/>
  <c r="Y542" i="1"/>
  <c r="V542" i="1"/>
  <c r="S592" i="1"/>
  <c r="W592" i="1"/>
  <c r="AA592" i="1"/>
  <c r="T592" i="1"/>
  <c r="X592" i="1"/>
  <c r="AB592" i="1"/>
  <c r="Z592" i="1"/>
  <c r="U592" i="1"/>
  <c r="AC592" i="1"/>
  <c r="V592" i="1"/>
  <c r="AD592" i="1"/>
  <c r="Y592" i="1"/>
  <c r="T466" i="1"/>
  <c r="X466" i="1"/>
  <c r="AB466" i="1"/>
  <c r="V466" i="1"/>
  <c r="AA466" i="1"/>
  <c r="Y466" i="1"/>
  <c r="S466" i="1"/>
  <c r="Z466" i="1"/>
  <c r="W466" i="1"/>
  <c r="AC466" i="1"/>
  <c r="U466" i="1"/>
  <c r="AD466" i="1"/>
  <c r="U95" i="1"/>
  <c r="Y95" i="1"/>
  <c r="AC95" i="1"/>
  <c r="S95" i="1"/>
  <c r="W95" i="1"/>
  <c r="AA95" i="1"/>
  <c r="X95" i="1"/>
  <c r="T95" i="1"/>
  <c r="AB95" i="1"/>
  <c r="AD95" i="1"/>
  <c r="V95" i="1"/>
  <c r="Z95" i="1"/>
  <c r="V408" i="1"/>
  <c r="Z408" i="1"/>
  <c r="AD408" i="1"/>
  <c r="W408" i="1"/>
  <c r="AB408" i="1"/>
  <c r="U408" i="1"/>
  <c r="AC408" i="1"/>
  <c r="X408" i="1"/>
  <c r="Y408" i="1"/>
  <c r="S408" i="1"/>
  <c r="T408" i="1"/>
  <c r="AA408" i="1"/>
  <c r="S151" i="1"/>
  <c r="W151" i="1"/>
  <c r="AA151" i="1"/>
  <c r="U151" i="1"/>
  <c r="Y151" i="1"/>
  <c r="AC151" i="1"/>
  <c r="V151" i="1"/>
  <c r="AD151" i="1"/>
  <c r="Z151" i="1"/>
  <c r="AB151" i="1"/>
  <c r="T151" i="1"/>
  <c r="X151" i="1"/>
  <c r="S152" i="1"/>
  <c r="W152" i="1"/>
  <c r="AA152" i="1"/>
  <c r="U152" i="1"/>
  <c r="Y152" i="1"/>
  <c r="AC152" i="1"/>
  <c r="Z152" i="1"/>
  <c r="V152" i="1"/>
  <c r="AD152" i="1"/>
  <c r="X152" i="1"/>
  <c r="AB152" i="1"/>
  <c r="T152" i="1"/>
  <c r="S88" i="1"/>
  <c r="W88" i="1"/>
  <c r="AA88" i="1"/>
  <c r="V88" i="1"/>
  <c r="AB88" i="1"/>
  <c r="T88" i="1"/>
  <c r="Y88" i="1"/>
  <c r="AD88" i="1"/>
  <c r="U88" i="1"/>
  <c r="Z88" i="1"/>
  <c r="AC88" i="1"/>
  <c r="X88" i="1"/>
  <c r="T234" i="1"/>
  <c r="X234" i="1"/>
  <c r="AB234" i="1"/>
  <c r="V234" i="1"/>
  <c r="Z234" i="1"/>
  <c r="AD234" i="1"/>
  <c r="S234" i="1"/>
  <c r="AA234" i="1"/>
  <c r="W234" i="1"/>
  <c r="Y234" i="1"/>
  <c r="U234" i="1"/>
  <c r="AC234" i="1"/>
  <c r="T207" i="1"/>
  <c r="X207" i="1"/>
  <c r="AB207" i="1"/>
  <c r="V207" i="1"/>
  <c r="Z207" i="1"/>
  <c r="AD207" i="1"/>
  <c r="W207" i="1"/>
  <c r="S207" i="1"/>
  <c r="AA207" i="1"/>
  <c r="AC207" i="1"/>
  <c r="Y207" i="1"/>
  <c r="U207" i="1"/>
  <c r="U24" i="1"/>
  <c r="Y24" i="1"/>
  <c r="AC24" i="1"/>
  <c r="S24" i="1"/>
  <c r="W24" i="1"/>
  <c r="AA24" i="1"/>
  <c r="T24" i="1"/>
  <c r="AB24" i="1"/>
  <c r="X24" i="1"/>
  <c r="Z24" i="1"/>
  <c r="AD24" i="1"/>
  <c r="V24" i="1"/>
  <c r="T210" i="1"/>
  <c r="X210" i="1"/>
  <c r="AB210" i="1"/>
  <c r="V210" i="1"/>
  <c r="Z210" i="1"/>
  <c r="AD210" i="1"/>
  <c r="S210" i="1"/>
  <c r="AA210" i="1"/>
  <c r="W210" i="1"/>
  <c r="Y210" i="1"/>
  <c r="U210" i="1"/>
  <c r="AC210" i="1"/>
  <c r="S611" i="1"/>
  <c r="W611" i="1"/>
  <c r="AA611" i="1"/>
  <c r="T611" i="1"/>
  <c r="X611" i="1"/>
  <c r="AB611" i="1"/>
  <c r="V611" i="1"/>
  <c r="AD611" i="1"/>
  <c r="Y611" i="1"/>
  <c r="Z611" i="1"/>
  <c r="U611" i="1"/>
  <c r="AC611" i="1"/>
  <c r="V294" i="1"/>
  <c r="Z294" i="1"/>
  <c r="AD294" i="1"/>
  <c r="S294" i="1"/>
  <c r="X294" i="1"/>
  <c r="AC294" i="1"/>
  <c r="U294" i="1"/>
  <c r="AA294" i="1"/>
  <c r="AB294" i="1"/>
  <c r="Y294" i="1"/>
  <c r="T294" i="1"/>
  <c r="W294" i="1"/>
  <c r="T348" i="1"/>
  <c r="X348" i="1"/>
  <c r="AB348" i="1"/>
  <c r="V348" i="1"/>
  <c r="Z348" i="1"/>
  <c r="AD348" i="1"/>
  <c r="S348" i="1"/>
  <c r="AA348" i="1"/>
  <c r="Y348" i="1"/>
  <c r="W348" i="1"/>
  <c r="AC348" i="1"/>
  <c r="U348" i="1"/>
  <c r="T330" i="1"/>
  <c r="X330" i="1"/>
  <c r="AB330" i="1"/>
  <c r="V330" i="1"/>
  <c r="Z330" i="1"/>
  <c r="AD330" i="1"/>
  <c r="S330" i="1"/>
  <c r="AA330" i="1"/>
  <c r="AC330" i="1"/>
  <c r="Y330" i="1"/>
  <c r="U330" i="1"/>
  <c r="W330" i="1"/>
  <c r="T248" i="1"/>
  <c r="X248" i="1"/>
  <c r="AB248" i="1"/>
  <c r="V248" i="1"/>
  <c r="Z248" i="1"/>
  <c r="AD248" i="1"/>
  <c r="S248" i="1"/>
  <c r="AA248" i="1"/>
  <c r="W248" i="1"/>
  <c r="U248" i="1"/>
  <c r="Y248" i="1"/>
  <c r="AC248" i="1"/>
  <c r="T214" i="1"/>
  <c r="X214" i="1"/>
  <c r="AB214" i="1"/>
  <c r="V214" i="1"/>
  <c r="Z214" i="1"/>
  <c r="AD214" i="1"/>
  <c r="S214" i="1"/>
  <c r="AA214" i="1"/>
  <c r="W214" i="1"/>
  <c r="Y214" i="1"/>
  <c r="AC214" i="1"/>
  <c r="U214" i="1"/>
  <c r="V387" i="1"/>
  <c r="Z387" i="1"/>
  <c r="AD387" i="1"/>
  <c r="S387" i="1"/>
  <c r="X387" i="1"/>
  <c r="AC387" i="1"/>
  <c r="Y387" i="1"/>
  <c r="T387" i="1"/>
  <c r="AB387" i="1"/>
  <c r="U387" i="1"/>
  <c r="W387" i="1"/>
  <c r="AA387" i="1"/>
  <c r="T471" i="1"/>
  <c r="X471" i="1"/>
  <c r="AB471" i="1"/>
  <c r="U471" i="1"/>
  <c r="Z471" i="1"/>
  <c r="V471" i="1"/>
  <c r="AC471" i="1"/>
  <c r="W471" i="1"/>
  <c r="AD471" i="1"/>
  <c r="S471" i="1"/>
  <c r="Y471" i="1"/>
  <c r="AA471" i="1"/>
  <c r="T39" i="1"/>
  <c r="X39" i="1"/>
  <c r="AB39" i="1"/>
  <c r="V39" i="1"/>
  <c r="Z39" i="1"/>
  <c r="AD39" i="1"/>
  <c r="W39" i="1"/>
  <c r="S39" i="1"/>
  <c r="AA39" i="1"/>
  <c r="AC39" i="1"/>
  <c r="U39" i="1"/>
  <c r="Y39" i="1"/>
  <c r="S125" i="1"/>
  <c r="W125" i="1"/>
  <c r="AA125" i="1"/>
  <c r="V125" i="1"/>
  <c r="AB125" i="1"/>
  <c r="T125" i="1"/>
  <c r="Y125" i="1"/>
  <c r="AD125" i="1"/>
  <c r="U125" i="1"/>
  <c r="Z125" i="1"/>
  <c r="AC125" i="1"/>
  <c r="X125" i="1"/>
  <c r="T341" i="1"/>
  <c r="X341" i="1"/>
  <c r="AB341" i="1"/>
  <c r="V341" i="1"/>
  <c r="Z341" i="1"/>
  <c r="AD341" i="1"/>
  <c r="W341" i="1"/>
  <c r="Y341" i="1"/>
  <c r="U341" i="1"/>
  <c r="S341" i="1"/>
  <c r="AC341" i="1"/>
  <c r="AA341" i="1"/>
  <c r="V371" i="1"/>
  <c r="Z371" i="1"/>
  <c r="AD371" i="1"/>
  <c r="S371" i="1"/>
  <c r="X371" i="1"/>
  <c r="AC371" i="1"/>
  <c r="U371" i="1"/>
  <c r="AB371" i="1"/>
  <c r="Y371" i="1"/>
  <c r="T371" i="1"/>
  <c r="AA371" i="1"/>
  <c r="W371" i="1"/>
  <c r="S119" i="1"/>
  <c r="W119" i="1"/>
  <c r="AA119" i="1"/>
  <c r="T119" i="1"/>
  <c r="Y119" i="1"/>
  <c r="AD119" i="1"/>
  <c r="V119" i="1"/>
  <c r="AB119" i="1"/>
  <c r="AC119" i="1"/>
  <c r="X119" i="1"/>
  <c r="Z119" i="1"/>
  <c r="U119" i="1"/>
  <c r="T495" i="1"/>
  <c r="X495" i="1"/>
  <c r="AB495" i="1"/>
  <c r="U495" i="1"/>
  <c r="Z495" i="1"/>
  <c r="V495" i="1"/>
  <c r="AA495" i="1"/>
  <c r="S495" i="1"/>
  <c r="AD495" i="1"/>
  <c r="W495" i="1"/>
  <c r="Y495" i="1"/>
  <c r="AC495" i="1"/>
  <c r="T345" i="1"/>
  <c r="X345" i="1"/>
  <c r="AB345" i="1"/>
  <c r="V345" i="1"/>
  <c r="Z345" i="1"/>
  <c r="AD345" i="1"/>
  <c r="W345" i="1"/>
  <c r="S345" i="1"/>
  <c r="AC345" i="1"/>
  <c r="Y345" i="1"/>
  <c r="AA345" i="1"/>
  <c r="U345" i="1"/>
  <c r="S575" i="1"/>
  <c r="W575" i="1"/>
  <c r="AA575" i="1"/>
  <c r="T575" i="1"/>
  <c r="X575" i="1"/>
  <c r="AB575" i="1"/>
  <c r="V575" i="1"/>
  <c r="AD575" i="1"/>
  <c r="Y575" i="1"/>
  <c r="Z575" i="1"/>
  <c r="U575" i="1"/>
  <c r="AC575" i="1"/>
  <c r="T515" i="1"/>
  <c r="X515" i="1"/>
  <c r="AB515" i="1"/>
  <c r="U515" i="1"/>
  <c r="Z515" i="1"/>
  <c r="V515" i="1"/>
  <c r="AA515" i="1"/>
  <c r="Y515" i="1"/>
  <c r="AC515" i="1"/>
  <c r="AD515" i="1"/>
  <c r="W515" i="1"/>
  <c r="S515" i="1"/>
  <c r="V261" i="1"/>
  <c r="Z261" i="1"/>
  <c r="AD261" i="1"/>
  <c r="T261" i="1"/>
  <c r="Y261" i="1"/>
  <c r="W261" i="1"/>
  <c r="AB261" i="1"/>
  <c r="S261" i="1"/>
  <c r="AC261" i="1"/>
  <c r="U261" i="1"/>
  <c r="X261" i="1"/>
  <c r="AA261" i="1"/>
  <c r="V376" i="1"/>
  <c r="Z376" i="1"/>
  <c r="AD376" i="1"/>
  <c r="W376" i="1"/>
  <c r="AB376" i="1"/>
  <c r="S376" i="1"/>
  <c r="Y376" i="1"/>
  <c r="U376" i="1"/>
  <c r="T376" i="1"/>
  <c r="X376" i="1"/>
  <c r="AC376" i="1"/>
  <c r="AA376" i="1"/>
  <c r="S90" i="1"/>
  <c r="W90" i="1"/>
  <c r="T90" i="1"/>
  <c r="Y90" i="1"/>
  <c r="AC90" i="1"/>
  <c r="V90" i="1"/>
  <c r="AA90" i="1"/>
  <c r="AB90" i="1"/>
  <c r="X90" i="1"/>
  <c r="Z90" i="1"/>
  <c r="U90" i="1"/>
  <c r="AD90" i="1"/>
  <c r="S87" i="1"/>
  <c r="W87" i="1"/>
  <c r="AA87" i="1"/>
  <c r="X87" i="1"/>
  <c r="AC87" i="1"/>
  <c r="U87" i="1"/>
  <c r="Z87" i="1"/>
  <c r="V87" i="1"/>
  <c r="AB87" i="1"/>
  <c r="T87" i="1"/>
  <c r="AD87" i="1"/>
  <c r="Y87" i="1"/>
  <c r="U13" i="1"/>
  <c r="Y13" i="1"/>
  <c r="AC13" i="1"/>
  <c r="S13" i="1"/>
  <c r="W13" i="1"/>
  <c r="AA13" i="1"/>
  <c r="X13" i="1"/>
  <c r="T13" i="1"/>
  <c r="AB13" i="1"/>
  <c r="V13" i="1"/>
  <c r="AD13" i="1"/>
  <c r="Z13" i="1"/>
  <c r="S560" i="1"/>
  <c r="W560" i="1"/>
  <c r="AA560" i="1"/>
  <c r="T560" i="1"/>
  <c r="X560" i="1"/>
  <c r="AB560" i="1"/>
  <c r="Z560" i="1"/>
  <c r="U560" i="1"/>
  <c r="AC560" i="1"/>
  <c r="AD560" i="1"/>
  <c r="Y560" i="1"/>
  <c r="V560" i="1"/>
  <c r="U60" i="1"/>
  <c r="Y60" i="1"/>
  <c r="AC60" i="1"/>
  <c r="S60" i="1"/>
  <c r="W60" i="1"/>
  <c r="AA60" i="1"/>
  <c r="X60" i="1"/>
  <c r="T60" i="1"/>
  <c r="AB60" i="1"/>
  <c r="V60" i="1"/>
  <c r="AD60" i="1"/>
  <c r="Z60" i="1"/>
  <c r="V312" i="1"/>
  <c r="Z312" i="1"/>
  <c r="AD312" i="1"/>
  <c r="U312" i="1"/>
  <c r="AA312" i="1"/>
  <c r="S312" i="1"/>
  <c r="X312" i="1"/>
  <c r="AC312" i="1"/>
  <c r="Y312" i="1"/>
  <c r="W312" i="1"/>
  <c r="AB312" i="1"/>
  <c r="T312" i="1"/>
  <c r="V262" i="1"/>
  <c r="Z262" i="1"/>
  <c r="AD262" i="1"/>
  <c r="S262" i="1"/>
  <c r="X262" i="1"/>
  <c r="AC262" i="1"/>
  <c r="U262" i="1"/>
  <c r="AA262" i="1"/>
  <c r="AB262" i="1"/>
  <c r="W262" i="1"/>
  <c r="T262" i="1"/>
  <c r="Y262" i="1"/>
  <c r="T480" i="1"/>
  <c r="X480" i="1"/>
  <c r="AB480" i="1"/>
  <c r="S480" i="1"/>
  <c r="Y480" i="1"/>
  <c r="AD480" i="1"/>
  <c r="U480" i="1"/>
  <c r="AA480" i="1"/>
  <c r="V480" i="1"/>
  <c r="AC480" i="1"/>
  <c r="Z480" i="1"/>
  <c r="W480" i="1"/>
  <c r="U200" i="1"/>
  <c r="Y200" i="1"/>
  <c r="AC200" i="1"/>
  <c r="S200" i="1"/>
  <c r="X200" i="1"/>
  <c r="AD200" i="1"/>
  <c r="V200" i="1"/>
  <c r="AA200" i="1"/>
  <c r="AB200" i="1"/>
  <c r="W200" i="1"/>
  <c r="Z200" i="1"/>
  <c r="T200" i="1"/>
  <c r="T229" i="1"/>
  <c r="X229" i="1"/>
  <c r="AB229" i="1"/>
  <c r="V229" i="1"/>
  <c r="Z229" i="1"/>
  <c r="AD229" i="1"/>
  <c r="W229" i="1"/>
  <c r="S229" i="1"/>
  <c r="AA229" i="1"/>
  <c r="U229" i="1"/>
  <c r="AC229" i="1"/>
  <c r="Y229" i="1"/>
  <c r="T443" i="1"/>
  <c r="X443" i="1"/>
  <c r="AB443" i="1"/>
  <c r="U443" i="1"/>
  <c r="Z443" i="1"/>
  <c r="W443" i="1"/>
  <c r="AD443" i="1"/>
  <c r="Y443" i="1"/>
  <c r="AC443" i="1"/>
  <c r="S443" i="1"/>
  <c r="V443" i="1"/>
  <c r="AA443" i="1"/>
  <c r="V47" i="1"/>
  <c r="Z47" i="1"/>
  <c r="AD47" i="1"/>
  <c r="W47" i="1"/>
  <c r="AB47" i="1"/>
  <c r="T47" i="1"/>
  <c r="Y47" i="1"/>
  <c r="AA47" i="1"/>
  <c r="U47" i="1"/>
  <c r="X47" i="1"/>
  <c r="AC47" i="1"/>
  <c r="S47" i="1"/>
  <c r="T325" i="1"/>
  <c r="X325" i="1"/>
  <c r="AB325" i="1"/>
  <c r="V325" i="1"/>
  <c r="Z325" i="1"/>
  <c r="AD325" i="1"/>
  <c r="W325" i="1"/>
  <c r="Y325" i="1"/>
  <c r="AC325" i="1"/>
  <c r="S325" i="1"/>
  <c r="U325" i="1"/>
  <c r="AA325" i="1"/>
  <c r="S74" i="1"/>
  <c r="W74" i="1"/>
  <c r="AA74" i="1"/>
  <c r="T74" i="1"/>
  <c r="Y74" i="1"/>
  <c r="AD74" i="1"/>
  <c r="V74" i="1"/>
  <c r="AB74" i="1"/>
  <c r="AC74" i="1"/>
  <c r="X74" i="1"/>
  <c r="Z74" i="1"/>
  <c r="U74" i="1"/>
  <c r="S607" i="1"/>
  <c r="W607" i="1"/>
  <c r="AA607" i="1"/>
  <c r="T607" i="1"/>
  <c r="X607" i="1"/>
  <c r="AB607" i="1"/>
  <c r="V607" i="1"/>
  <c r="AD607" i="1"/>
  <c r="Y607" i="1"/>
  <c r="Z607" i="1"/>
  <c r="U607" i="1"/>
  <c r="AC607" i="1"/>
  <c r="U191" i="1"/>
  <c r="Y191" i="1"/>
  <c r="AC191" i="1"/>
  <c r="T191" i="1"/>
  <c r="Z191" i="1"/>
  <c r="W191" i="1"/>
  <c r="AB191" i="1"/>
  <c r="S191" i="1"/>
  <c r="AD191" i="1"/>
  <c r="X191" i="1"/>
  <c r="AA191" i="1"/>
  <c r="V191" i="1"/>
  <c r="S544" i="1"/>
  <c r="W544" i="1"/>
  <c r="AA544" i="1"/>
  <c r="T544" i="1"/>
  <c r="X544" i="1"/>
  <c r="AB544" i="1"/>
  <c r="Z544" i="1"/>
  <c r="U544" i="1"/>
  <c r="AC544" i="1"/>
  <c r="AD544" i="1"/>
  <c r="Y544" i="1"/>
  <c r="V544" i="1"/>
  <c r="T520" i="1"/>
  <c r="X520" i="1"/>
  <c r="AB520" i="1"/>
  <c r="S520" i="1"/>
  <c r="Y520" i="1"/>
  <c r="AD520" i="1"/>
  <c r="U520" i="1"/>
  <c r="Z520" i="1"/>
  <c r="AC520" i="1"/>
  <c r="V520" i="1"/>
  <c r="W520" i="1"/>
  <c r="AA520" i="1"/>
  <c r="V364" i="1"/>
  <c r="Z364" i="1"/>
  <c r="AD364" i="1"/>
  <c r="W364" i="1"/>
  <c r="AB364" i="1"/>
  <c r="T364" i="1"/>
  <c r="AA364" i="1"/>
  <c r="X364" i="1"/>
  <c r="Y364" i="1"/>
  <c r="AC364" i="1"/>
  <c r="U364" i="1"/>
  <c r="S364" i="1"/>
  <c r="S77" i="1"/>
  <c r="W77" i="1"/>
  <c r="AA77" i="1"/>
  <c r="U77" i="1"/>
  <c r="Z77" i="1"/>
  <c r="X77" i="1"/>
  <c r="AC77" i="1"/>
  <c r="Y77" i="1"/>
  <c r="T77" i="1"/>
  <c r="AD77" i="1"/>
  <c r="V77" i="1"/>
  <c r="AB77" i="1"/>
  <c r="U189" i="1"/>
  <c r="Y189" i="1"/>
  <c r="AC189" i="1"/>
  <c r="W189" i="1"/>
  <c r="AB189" i="1"/>
  <c r="T189" i="1"/>
  <c r="Z189" i="1"/>
  <c r="V189" i="1"/>
  <c r="AA189" i="1"/>
  <c r="S189" i="1"/>
  <c r="AD189" i="1"/>
  <c r="X189" i="1"/>
  <c r="T503" i="1"/>
  <c r="X503" i="1"/>
  <c r="AB503" i="1"/>
  <c r="U503" i="1"/>
  <c r="Z503" i="1"/>
  <c r="V503" i="1"/>
  <c r="AA503" i="1"/>
  <c r="S503" i="1"/>
  <c r="AD503" i="1"/>
  <c r="W503" i="1"/>
  <c r="AC503" i="1"/>
  <c r="Y503" i="1"/>
  <c r="T241" i="1"/>
  <c r="X241" i="1"/>
  <c r="AB241" i="1"/>
  <c r="V241" i="1"/>
  <c r="Z241" i="1"/>
  <c r="AD241" i="1"/>
  <c r="W241" i="1"/>
  <c r="S241" i="1"/>
  <c r="AA241" i="1"/>
  <c r="U241" i="1"/>
  <c r="AC241" i="1"/>
  <c r="Y241" i="1"/>
  <c r="S579" i="1"/>
  <c r="W579" i="1"/>
  <c r="AA579" i="1"/>
  <c r="T579" i="1"/>
  <c r="X579" i="1"/>
  <c r="AB579" i="1"/>
  <c r="V579" i="1"/>
  <c r="AD579" i="1"/>
  <c r="Y579" i="1"/>
  <c r="Z579" i="1"/>
  <c r="U579" i="1"/>
  <c r="AC579" i="1"/>
  <c r="V278" i="1"/>
  <c r="Z278" i="1"/>
  <c r="AD278" i="1"/>
  <c r="S278" i="1"/>
  <c r="X278" i="1"/>
  <c r="AC278" i="1"/>
  <c r="U278" i="1"/>
  <c r="AA278" i="1"/>
  <c r="AB278" i="1"/>
  <c r="T278" i="1"/>
  <c r="Y278" i="1"/>
  <c r="W278" i="1"/>
  <c r="V316" i="1"/>
  <c r="Z316" i="1"/>
  <c r="AD316" i="1"/>
  <c r="U316" i="1"/>
  <c r="AA316" i="1"/>
  <c r="S316" i="1"/>
  <c r="X316" i="1"/>
  <c r="AC316" i="1"/>
  <c r="T316" i="1"/>
  <c r="Y316" i="1"/>
  <c r="AB316" i="1"/>
  <c r="W316" i="1"/>
  <c r="V51" i="1"/>
  <c r="Z51" i="1"/>
  <c r="AD51" i="1"/>
  <c r="W51" i="1"/>
  <c r="AB51" i="1"/>
  <c r="T51" i="1"/>
  <c r="Y51" i="1"/>
  <c r="U51" i="1"/>
  <c r="AA51" i="1"/>
  <c r="AC51" i="1"/>
  <c r="S51" i="1"/>
  <c r="X51" i="1"/>
  <c r="V392" i="1"/>
  <c r="Z392" i="1"/>
  <c r="AD392" i="1"/>
  <c r="W392" i="1"/>
  <c r="AB392" i="1"/>
  <c r="U392" i="1"/>
  <c r="AC392" i="1"/>
  <c r="Y392" i="1"/>
  <c r="S392" i="1"/>
  <c r="AA392" i="1"/>
  <c r="T392" i="1"/>
  <c r="X392" i="1"/>
  <c r="U199" i="1"/>
  <c r="Y199" i="1"/>
  <c r="AC199" i="1"/>
  <c r="T199" i="1"/>
  <c r="Z199" i="1"/>
  <c r="W199" i="1"/>
  <c r="AB199" i="1"/>
  <c r="S199" i="1"/>
  <c r="AD199" i="1"/>
  <c r="X199" i="1"/>
  <c r="AA199" i="1"/>
  <c r="V199" i="1"/>
  <c r="T328" i="1"/>
  <c r="X328" i="1"/>
  <c r="AB328" i="1"/>
  <c r="V328" i="1"/>
  <c r="Z328" i="1"/>
  <c r="AD328" i="1"/>
  <c r="S328" i="1"/>
  <c r="AA328" i="1"/>
  <c r="U328" i="1"/>
  <c r="W328" i="1"/>
  <c r="Y328" i="1"/>
  <c r="AC328" i="1"/>
  <c r="T342" i="1"/>
  <c r="X342" i="1"/>
  <c r="AB342" i="1"/>
  <c r="V342" i="1"/>
  <c r="Z342" i="1"/>
  <c r="AD342" i="1"/>
  <c r="S342" i="1"/>
  <c r="AA342" i="1"/>
  <c r="W342" i="1"/>
  <c r="Y342" i="1"/>
  <c r="U342" i="1"/>
  <c r="AC342" i="1"/>
  <c r="U23" i="1"/>
  <c r="Y23" i="1"/>
  <c r="AC23" i="1"/>
  <c r="S23" i="1"/>
  <c r="W23" i="1"/>
  <c r="AA23" i="1"/>
  <c r="X23" i="1"/>
  <c r="T23" i="1"/>
  <c r="AB23" i="1"/>
  <c r="AD23" i="1"/>
  <c r="V23" i="1"/>
  <c r="Z23" i="1"/>
  <c r="S135" i="1"/>
  <c r="W135" i="1"/>
  <c r="AA135" i="1"/>
  <c r="T135" i="1"/>
  <c r="Y135" i="1"/>
  <c r="AD135" i="1"/>
  <c r="V135" i="1"/>
  <c r="AB135" i="1"/>
  <c r="AC135" i="1"/>
  <c r="X135" i="1"/>
  <c r="Z135" i="1"/>
  <c r="U135" i="1"/>
  <c r="V279" i="1"/>
  <c r="Z279" i="1"/>
  <c r="AD279" i="1"/>
  <c r="W279" i="1"/>
  <c r="AB279" i="1"/>
  <c r="T279" i="1"/>
  <c r="Y279" i="1"/>
  <c r="AA279" i="1"/>
  <c r="S279" i="1"/>
  <c r="X279" i="1"/>
  <c r="U279" i="1"/>
  <c r="AC279" i="1"/>
  <c r="T335" i="1"/>
  <c r="X335" i="1"/>
  <c r="AB335" i="1"/>
  <c r="V335" i="1"/>
  <c r="Z335" i="1"/>
  <c r="AD335" i="1"/>
  <c r="W335" i="1"/>
  <c r="U335" i="1"/>
  <c r="Y335" i="1"/>
  <c r="AC335" i="1"/>
  <c r="S335" i="1"/>
  <c r="AA335" i="1"/>
  <c r="S584" i="1"/>
  <c r="W584" i="1"/>
  <c r="AA584" i="1"/>
  <c r="T584" i="1"/>
  <c r="X584" i="1"/>
  <c r="AB584" i="1"/>
  <c r="Z584" i="1"/>
  <c r="U584" i="1"/>
  <c r="AC584" i="1"/>
  <c r="V584" i="1"/>
  <c r="AD584" i="1"/>
  <c r="Y584" i="1"/>
  <c r="T504" i="1"/>
  <c r="X504" i="1"/>
  <c r="AB504" i="1"/>
  <c r="S504" i="1"/>
  <c r="Y504" i="1"/>
  <c r="AD504" i="1"/>
  <c r="U504" i="1"/>
  <c r="Z504" i="1"/>
  <c r="AC504" i="1"/>
  <c r="V504" i="1"/>
  <c r="W504" i="1"/>
  <c r="AA504" i="1"/>
  <c r="V46" i="1"/>
  <c r="Z46" i="1"/>
  <c r="AD46" i="1"/>
  <c r="S46" i="1"/>
  <c r="X46" i="1"/>
  <c r="AC46" i="1"/>
  <c r="U46" i="1"/>
  <c r="AA46" i="1"/>
  <c r="AB46" i="1"/>
  <c r="W46" i="1"/>
  <c r="Y46" i="1"/>
  <c r="T46" i="1"/>
  <c r="S79" i="1"/>
  <c r="W79" i="1"/>
  <c r="AA79" i="1"/>
  <c r="X79" i="1"/>
  <c r="AC79" i="1"/>
  <c r="U79" i="1"/>
  <c r="Z79" i="1"/>
  <c r="V79" i="1"/>
  <c r="AB79" i="1"/>
  <c r="AD79" i="1"/>
  <c r="T79" i="1"/>
  <c r="Y79" i="1"/>
  <c r="V382" i="1"/>
  <c r="Z382" i="1"/>
  <c r="AD382" i="1"/>
  <c r="T382" i="1"/>
  <c r="Y382" i="1"/>
  <c r="U382" i="1"/>
  <c r="AB382" i="1"/>
  <c r="W382" i="1"/>
  <c r="X382" i="1"/>
  <c r="S382" i="1"/>
  <c r="AA382" i="1"/>
  <c r="AC382" i="1"/>
  <c r="U10" i="1"/>
  <c r="Y10" i="1"/>
  <c r="AC10" i="1"/>
  <c r="S10" i="1"/>
  <c r="W10" i="1"/>
  <c r="AA10" i="1"/>
  <c r="T10" i="1"/>
  <c r="AB10" i="1"/>
  <c r="X10" i="1"/>
  <c r="Z10" i="1"/>
  <c r="V10" i="1"/>
  <c r="AD10" i="1"/>
  <c r="T233" i="1"/>
  <c r="X233" i="1"/>
  <c r="AB233" i="1"/>
  <c r="V233" i="1"/>
  <c r="Z233" i="1"/>
  <c r="AD233" i="1"/>
  <c r="W233" i="1"/>
  <c r="S233" i="1"/>
  <c r="AA233" i="1"/>
  <c r="U233" i="1"/>
  <c r="Y233" i="1"/>
  <c r="AC233" i="1"/>
  <c r="T451" i="1"/>
  <c r="X451" i="1"/>
  <c r="AB451" i="1"/>
  <c r="U451" i="1"/>
  <c r="Z451" i="1"/>
  <c r="S451" i="1"/>
  <c r="AA451" i="1"/>
  <c r="V451" i="1"/>
  <c r="AC451" i="1"/>
  <c r="W451" i="1"/>
  <c r="AD451" i="1"/>
  <c r="Y451" i="1"/>
  <c r="S603" i="1"/>
  <c r="W603" i="1"/>
  <c r="AA603" i="1"/>
  <c r="T603" i="1"/>
  <c r="X603" i="1"/>
  <c r="AB603" i="1"/>
  <c r="V603" i="1"/>
  <c r="AD603" i="1"/>
  <c r="Y603" i="1"/>
  <c r="Z603" i="1"/>
  <c r="U603" i="1"/>
  <c r="AC603" i="1"/>
  <c r="V416" i="1"/>
  <c r="Z416" i="1"/>
  <c r="AD416" i="1"/>
  <c r="W416" i="1"/>
  <c r="AB416" i="1"/>
  <c r="S416" i="1"/>
  <c r="Y416" i="1"/>
  <c r="U416" i="1"/>
  <c r="X416" i="1"/>
  <c r="AC416" i="1"/>
  <c r="T416" i="1"/>
  <c r="AA416" i="1"/>
  <c r="T2" i="1"/>
  <c r="X2" i="1"/>
  <c r="AB2" i="1"/>
  <c r="U2" i="1"/>
  <c r="Y2" i="1"/>
  <c r="AC2" i="1"/>
  <c r="AA2" i="1"/>
  <c r="V2" i="1"/>
  <c r="AD2" i="1"/>
  <c r="S2" i="1"/>
  <c r="Z2" i="1"/>
  <c r="W2" i="1"/>
  <c r="T252" i="1"/>
  <c r="X252" i="1"/>
  <c r="V252" i="1"/>
  <c r="Z252" i="1"/>
  <c r="AD252" i="1"/>
  <c r="S252" i="1"/>
  <c r="AA252" i="1"/>
  <c r="W252" i="1"/>
  <c r="AC252" i="1"/>
  <c r="AB252" i="1"/>
  <c r="Y252" i="1"/>
  <c r="U252" i="1"/>
  <c r="S600" i="1"/>
  <c r="W600" i="1"/>
  <c r="AA600" i="1"/>
  <c r="T600" i="1"/>
  <c r="X600" i="1"/>
  <c r="AB600" i="1"/>
  <c r="Z600" i="1"/>
  <c r="U600" i="1"/>
  <c r="AC600" i="1"/>
  <c r="V600" i="1"/>
  <c r="Y600" i="1"/>
  <c r="AD600" i="1"/>
  <c r="S540" i="1"/>
  <c r="W540" i="1"/>
  <c r="AA540" i="1"/>
  <c r="T540" i="1"/>
  <c r="X540" i="1"/>
  <c r="AB540" i="1"/>
  <c r="Z540" i="1"/>
  <c r="U540" i="1"/>
  <c r="AC540" i="1"/>
  <c r="AD540" i="1"/>
  <c r="Y540" i="1"/>
  <c r="V540" i="1"/>
  <c r="R16" i="1"/>
  <c r="R176" i="1"/>
  <c r="R5" i="1"/>
  <c r="R144" i="1"/>
  <c r="R165" i="1"/>
  <c r="R522" i="1"/>
  <c r="R69" i="1"/>
  <c r="R197" i="1"/>
  <c r="R618" i="1"/>
  <c r="R48" i="1"/>
  <c r="R336" i="1"/>
  <c r="R37" i="1"/>
  <c r="R112" i="1"/>
  <c r="R101" i="1"/>
  <c r="R272" i="1"/>
  <c r="R586" i="1"/>
  <c r="R240" i="1"/>
  <c r="R208" i="1"/>
  <c r="R133" i="1"/>
  <c r="R554" i="1"/>
  <c r="R304" i="1"/>
  <c r="R80" i="1"/>
  <c r="R6" i="1"/>
  <c r="R564" i="1"/>
  <c r="R43" i="1"/>
  <c r="R128" i="1"/>
  <c r="R57" i="1"/>
  <c r="R105" i="1"/>
  <c r="R198" i="1"/>
  <c r="R468" i="1"/>
  <c r="R217" i="1"/>
  <c r="R481" i="1"/>
  <c r="R322" i="1"/>
  <c r="R355" i="1"/>
  <c r="R597" i="1"/>
  <c r="R369" i="1"/>
  <c r="R288" i="1"/>
  <c r="R493" i="1"/>
  <c r="R224" i="1"/>
  <c r="R573" i="1"/>
  <c r="R581" i="1"/>
  <c r="R180" i="1"/>
  <c r="R290" i="1"/>
  <c r="R244" i="1"/>
  <c r="R596" i="1"/>
  <c r="R469" i="1"/>
  <c r="R569" i="1"/>
  <c r="R130" i="1"/>
  <c r="R285" i="1"/>
  <c r="R32" i="1"/>
  <c r="R374" i="1"/>
  <c r="R331" i="1"/>
  <c r="R516" i="1"/>
  <c r="R9" i="1"/>
  <c r="R548" i="1"/>
  <c r="R405" i="1"/>
  <c r="R343" i="1"/>
  <c r="R134" i="1"/>
  <c r="R117" i="1"/>
  <c r="R67" i="1"/>
  <c r="R115" i="1"/>
  <c r="R59" i="1"/>
  <c r="R53" i="1"/>
  <c r="R598" i="1"/>
  <c r="R260" i="1"/>
  <c r="R353" i="1"/>
  <c r="R289" i="1"/>
  <c r="R582" i="1"/>
  <c r="R21" i="1"/>
  <c r="R534" i="1"/>
  <c r="R486" i="1"/>
  <c r="R452" i="1"/>
  <c r="R73" i="1"/>
  <c r="R100" i="1"/>
  <c r="R306" i="1"/>
  <c r="R377" i="1"/>
  <c r="R565" i="1"/>
  <c r="R223" i="1"/>
  <c r="R250" i="1"/>
  <c r="R113" i="1"/>
  <c r="R146" i="1"/>
  <c r="R591" i="1"/>
  <c r="R307" i="1"/>
  <c r="R539" i="1"/>
  <c r="R245" i="1"/>
  <c r="R551" i="1"/>
  <c r="R460" i="1"/>
  <c r="R154" i="1"/>
  <c r="R519" i="1"/>
  <c r="R531" i="1"/>
  <c r="R36" i="1"/>
  <c r="R621" i="1"/>
  <c r="R421" i="1"/>
  <c r="R169" i="1"/>
  <c r="R310" i="1"/>
  <c r="R225" i="1"/>
  <c r="R226" i="1"/>
  <c r="R513" i="1"/>
  <c r="R132" i="1"/>
  <c r="R553" i="1"/>
  <c r="R116" i="1"/>
  <c r="R171" i="1"/>
  <c r="R388" i="1"/>
  <c r="R212" i="1"/>
  <c r="R433" i="1"/>
  <c r="R340" i="1"/>
  <c r="R352" i="1"/>
  <c r="R253" i="1"/>
  <c r="R354" i="1"/>
  <c r="R163" i="1"/>
  <c r="R357" i="1"/>
  <c r="R411" i="1"/>
  <c r="R311" i="1"/>
  <c r="R94" i="1"/>
  <c r="R559" i="1"/>
  <c r="R315" i="1"/>
  <c r="R440" i="1"/>
  <c r="R430" i="1"/>
  <c r="R474" i="1"/>
  <c r="R606" i="1"/>
  <c r="R395" i="1"/>
  <c r="R206" i="1"/>
  <c r="R266" i="1"/>
  <c r="R463" i="1"/>
  <c r="R177" i="1"/>
  <c r="R389" i="1"/>
  <c r="R532" i="1"/>
  <c r="R153" i="1"/>
  <c r="R19" i="1"/>
  <c r="R409" i="1"/>
  <c r="R521" i="1"/>
  <c r="R489" i="1"/>
  <c r="R610" i="1"/>
  <c r="R124" i="1"/>
  <c r="R547" i="1"/>
  <c r="R14" i="1"/>
  <c r="R129" i="1"/>
  <c r="R442" i="1"/>
  <c r="R368" i="1"/>
  <c r="R62" i="1"/>
  <c r="R498" i="1"/>
  <c r="R40" i="1"/>
  <c r="R201" i="1"/>
  <c r="R219" i="1"/>
  <c r="R137" i="1"/>
  <c r="R276" i="1"/>
  <c r="R525" i="1"/>
  <c r="R505" i="1"/>
  <c r="R295" i="1"/>
  <c r="R533" i="1"/>
  <c r="R291" i="1"/>
  <c r="R501" i="1"/>
  <c r="R438" i="1"/>
  <c r="R149" i="1"/>
  <c r="R4" i="1"/>
  <c r="R613" i="1"/>
  <c r="R320" i="1"/>
  <c r="R231" i="1"/>
  <c r="R541" i="1"/>
  <c r="R509" i="1"/>
  <c r="R324" i="1"/>
  <c r="R570" i="1"/>
  <c r="R249" i="1"/>
  <c r="R166" i="1"/>
  <c r="R98" i="1"/>
  <c r="R148" i="1"/>
  <c r="R327" i="1"/>
  <c r="R160" i="1"/>
  <c r="R545" i="1"/>
  <c r="R267" i="1"/>
  <c r="R52" i="1"/>
  <c r="R381" i="1"/>
  <c r="R194" i="1"/>
  <c r="R470" i="1"/>
  <c r="R227" i="1"/>
  <c r="R338" i="1"/>
  <c r="R25" i="1"/>
  <c r="R372" i="1"/>
  <c r="R605" i="1"/>
  <c r="R27" i="1"/>
  <c r="R142" i="1"/>
  <c r="R302" i="1"/>
  <c r="R414" i="1"/>
  <c r="R323" i="1"/>
  <c r="R444" i="1"/>
  <c r="R55" i="1"/>
  <c r="R552" i="1"/>
  <c r="R50" i="1"/>
  <c r="R314" i="1"/>
  <c r="R188" i="1"/>
  <c r="R83" i="1"/>
  <c r="R11" i="1"/>
  <c r="R35" i="1"/>
  <c r="R70" i="1"/>
  <c r="R162" i="1"/>
  <c r="R66" i="1"/>
  <c r="R211" i="1"/>
  <c r="R270" i="1"/>
  <c r="R390" i="1"/>
  <c r="R121" i="1"/>
  <c r="R301" i="1"/>
  <c r="R406" i="1"/>
  <c r="R484" i="1"/>
  <c r="R274" i="1"/>
  <c r="R497" i="1"/>
  <c r="R256" i="1"/>
  <c r="R185" i="1"/>
  <c r="R614" i="1"/>
  <c r="R593" i="1"/>
  <c r="R269" i="1"/>
  <c r="R602" i="1"/>
  <c r="R589" i="1"/>
  <c r="R89" i="1"/>
  <c r="R179" i="1"/>
  <c r="R485" i="1"/>
  <c r="R549" i="1"/>
  <c r="R64" i="1"/>
  <c r="R356" i="1"/>
  <c r="R566" i="1"/>
  <c r="R75" i="1"/>
  <c r="R333" i="1"/>
  <c r="R38" i="1"/>
  <c r="R616" i="1"/>
  <c r="R473" i="1"/>
  <c r="R213" i="1"/>
  <c r="R617" i="1"/>
  <c r="R359" i="1"/>
  <c r="R246" i="1"/>
  <c r="R164" i="1"/>
  <c r="R502" i="1"/>
  <c r="R68" i="1"/>
  <c r="R445" i="1"/>
  <c r="R538" i="1"/>
  <c r="R577" i="1"/>
  <c r="R557" i="1"/>
  <c r="R365" i="1"/>
  <c r="R123" i="1"/>
  <c r="R449" i="1"/>
  <c r="R417" i="1"/>
  <c r="R601" i="1"/>
  <c r="R349" i="1"/>
  <c r="R139" i="1"/>
  <c r="R585" i="1"/>
  <c r="R422" i="1"/>
  <c r="R313" i="1"/>
  <c r="R550" i="1"/>
  <c r="R453" i="1"/>
  <c r="R170" i="1"/>
  <c r="R511" i="1"/>
  <c r="R528" i="1"/>
  <c r="R604" i="1"/>
  <c r="R156" i="1"/>
  <c r="R126" i="1"/>
  <c r="R109" i="1"/>
  <c r="R375" i="1"/>
  <c r="R494" i="1"/>
  <c r="R45" i="1"/>
  <c r="R344" i="1"/>
  <c r="R78" i="1"/>
  <c r="R150" i="1"/>
  <c r="R122" i="1"/>
  <c r="R394" i="1"/>
  <c r="R3" i="1"/>
  <c r="R447" i="1"/>
  <c r="R587" i="1"/>
  <c r="R104" i="1"/>
  <c r="R514" i="1"/>
  <c r="R492" i="1"/>
  <c r="R286" i="1"/>
  <c r="R590" i="1"/>
  <c r="R141" i="1"/>
  <c r="R483" i="1"/>
  <c r="R280" i="1"/>
  <c r="R412" i="1"/>
  <c r="R567" i="1"/>
  <c r="R8" i="1"/>
  <c r="R398" i="1"/>
  <c r="R432" i="1"/>
  <c r="R143" i="1"/>
  <c r="R81" i="1"/>
  <c r="R97" i="1"/>
  <c r="R562" i="1"/>
  <c r="R298" i="1"/>
  <c r="R609" i="1"/>
  <c r="R437" i="1"/>
  <c r="R487" i="1"/>
  <c r="R230" i="1"/>
  <c r="R543" i="1"/>
  <c r="R63" i="1"/>
  <c r="R254" i="1"/>
  <c r="R360" i="1"/>
  <c r="R455" i="1"/>
  <c r="R236" i="1"/>
  <c r="R155" i="1"/>
  <c r="R209" i="1"/>
  <c r="R530" i="1"/>
  <c r="R476" i="1"/>
  <c r="R193" i="1"/>
  <c r="R138" i="1"/>
  <c r="R347" i="1"/>
  <c r="R203" i="1"/>
  <c r="R114" i="1"/>
  <c r="R362" i="1"/>
  <c r="R424" i="1"/>
  <c r="R450" i="1"/>
  <c r="R120" i="1"/>
  <c r="R472" i="1"/>
  <c r="R220" i="1"/>
  <c r="R195" i="1"/>
  <c r="R84" i="1"/>
  <c r="R228" i="1"/>
  <c r="R96" i="1"/>
  <c r="R404" i="1"/>
  <c r="R537" i="1"/>
  <c r="R192" i="1"/>
  <c r="R85" i="1"/>
  <c r="R413" i="1"/>
  <c r="R20" i="1"/>
  <c r="R477" i="1"/>
  <c r="R457" i="1"/>
  <c r="R263" i="1"/>
  <c r="R242" i="1"/>
  <c r="R187" i="1"/>
  <c r="R461" i="1"/>
  <c r="R420" i="1"/>
  <c r="R385" i="1"/>
  <c r="R258" i="1"/>
  <c r="R401" i="1"/>
  <c r="R580" i="1"/>
  <c r="R308" i="1"/>
  <c r="R373" i="1"/>
  <c r="R181" i="1"/>
  <c r="R317" i="1"/>
  <c r="R91" i="1"/>
  <c r="R518" i="1"/>
  <c r="R107" i="1"/>
  <c r="R612" i="1"/>
  <c r="R292" i="1"/>
  <c r="R34" i="1"/>
  <c r="R397" i="1"/>
  <c r="R393" i="1"/>
  <c r="R196" i="1"/>
  <c r="R500" i="1"/>
  <c r="R334" i="1"/>
  <c r="R436" i="1"/>
  <c r="R237" i="1"/>
  <c r="R459" i="1"/>
  <c r="R284" i="1"/>
  <c r="R221" i="1"/>
  <c r="R326" i="1"/>
  <c r="R127" i="1"/>
  <c r="R257" i="1"/>
  <c r="R205" i="1"/>
  <c r="R173" i="1"/>
  <c r="R384" i="1"/>
  <c r="R499" i="1"/>
  <c r="R415" i="1"/>
  <c r="R526" i="1"/>
  <c r="R571" i="1"/>
  <c r="R296" i="1"/>
  <c r="R175" i="1"/>
  <c r="R172" i="1"/>
  <c r="R61" i="1"/>
  <c r="R574" i="1"/>
  <c r="R407" i="1"/>
  <c r="R508" i="1"/>
  <c r="R608" i="1"/>
  <c r="R441" i="1"/>
  <c r="R41" i="1"/>
  <c r="R147" i="1"/>
  <c r="R454" i="1"/>
  <c r="R517" i="1"/>
  <c r="R529" i="1"/>
  <c r="R102" i="1"/>
  <c r="R425" i="1"/>
  <c r="R131" i="1"/>
  <c r="R561" i="1"/>
  <c r="R465" i="1"/>
  <c r="R429" i="1"/>
  <c r="R380" i="1"/>
  <c r="R536" i="1"/>
  <c r="R595" i="1"/>
  <c r="R456" i="1"/>
  <c r="R300" i="1"/>
  <c r="R535" i="1"/>
  <c r="R293" i="1"/>
  <c r="R264" i="1"/>
  <c r="R478" i="1"/>
  <c r="R299" i="1"/>
  <c r="R361" i="1"/>
  <c r="R488" i="1"/>
  <c r="R222" i="1"/>
  <c r="R174" i="1"/>
  <c r="R462" i="1"/>
  <c r="R167" i="1"/>
  <c r="R479" i="1"/>
  <c r="V293" i="1" l="1"/>
  <c r="Z293" i="1"/>
  <c r="AD293" i="1"/>
  <c r="T293" i="1"/>
  <c r="Y293" i="1"/>
  <c r="W293" i="1"/>
  <c r="AB293" i="1"/>
  <c r="S293" i="1"/>
  <c r="AC293" i="1"/>
  <c r="X293" i="1"/>
  <c r="AA293" i="1"/>
  <c r="U293" i="1"/>
  <c r="S147" i="1"/>
  <c r="W147" i="1"/>
  <c r="AA147" i="1"/>
  <c r="U147" i="1"/>
  <c r="Y147" i="1"/>
  <c r="AC147" i="1"/>
  <c r="V147" i="1"/>
  <c r="AD147" i="1"/>
  <c r="Z147" i="1"/>
  <c r="AB147" i="1"/>
  <c r="T147" i="1"/>
  <c r="X147" i="1"/>
  <c r="T326" i="1"/>
  <c r="X326" i="1"/>
  <c r="AB326" i="1"/>
  <c r="V326" i="1"/>
  <c r="Z326" i="1"/>
  <c r="AD326" i="1"/>
  <c r="S326" i="1"/>
  <c r="AA326" i="1"/>
  <c r="W326" i="1"/>
  <c r="Y326" i="1"/>
  <c r="AC326" i="1"/>
  <c r="U326" i="1"/>
  <c r="U91" i="1"/>
  <c r="Y91" i="1"/>
  <c r="AC91" i="1"/>
  <c r="S91" i="1"/>
  <c r="W91" i="1"/>
  <c r="AA91" i="1"/>
  <c r="X91" i="1"/>
  <c r="T91" i="1"/>
  <c r="AB91" i="1"/>
  <c r="AD91" i="1"/>
  <c r="V91" i="1"/>
  <c r="Z91" i="1"/>
  <c r="U20" i="1"/>
  <c r="Y20" i="1"/>
  <c r="AC20" i="1"/>
  <c r="S20" i="1"/>
  <c r="W20" i="1"/>
  <c r="AA20" i="1"/>
  <c r="T20" i="1"/>
  <c r="AB20" i="1"/>
  <c r="X20" i="1"/>
  <c r="Z20" i="1"/>
  <c r="AD20" i="1"/>
  <c r="V20" i="1"/>
  <c r="S120" i="1"/>
  <c r="W120" i="1"/>
  <c r="AA120" i="1"/>
  <c r="X120" i="1"/>
  <c r="AC120" i="1"/>
  <c r="U120" i="1"/>
  <c r="Z120" i="1"/>
  <c r="AB120" i="1"/>
  <c r="V120" i="1"/>
  <c r="Y120" i="1"/>
  <c r="T120" i="1"/>
  <c r="AD120" i="1"/>
  <c r="V254" i="1"/>
  <c r="Z254" i="1"/>
  <c r="AD254" i="1"/>
  <c r="S254" i="1"/>
  <c r="X254" i="1"/>
  <c r="AC254" i="1"/>
  <c r="U254" i="1"/>
  <c r="AA254" i="1"/>
  <c r="AB254" i="1"/>
  <c r="T254" i="1"/>
  <c r="W254" i="1"/>
  <c r="Y254" i="1"/>
  <c r="V412" i="1"/>
  <c r="Z412" i="1"/>
  <c r="AD412" i="1"/>
  <c r="W412" i="1"/>
  <c r="AB412" i="1"/>
  <c r="X412" i="1"/>
  <c r="U412" i="1"/>
  <c r="Y412" i="1"/>
  <c r="T412" i="1"/>
  <c r="S412" i="1"/>
  <c r="AA412" i="1"/>
  <c r="AC412" i="1"/>
  <c r="V394" i="1"/>
  <c r="Z394" i="1"/>
  <c r="AD394" i="1"/>
  <c r="T394" i="1"/>
  <c r="Y394" i="1"/>
  <c r="S394" i="1"/>
  <c r="AA394" i="1"/>
  <c r="U394" i="1"/>
  <c r="AC394" i="1"/>
  <c r="W394" i="1"/>
  <c r="AB394" i="1"/>
  <c r="X394" i="1"/>
  <c r="T528" i="1"/>
  <c r="X528" i="1"/>
  <c r="AB528" i="1"/>
  <c r="S528" i="1"/>
  <c r="Y528" i="1"/>
  <c r="AD528" i="1"/>
  <c r="U528" i="1"/>
  <c r="Z528" i="1"/>
  <c r="AC528" i="1"/>
  <c r="V528" i="1"/>
  <c r="W528" i="1"/>
  <c r="AA528" i="1"/>
  <c r="T502" i="1"/>
  <c r="X502" i="1"/>
  <c r="AB502" i="1"/>
  <c r="V502" i="1"/>
  <c r="AA502" i="1"/>
  <c r="W502" i="1"/>
  <c r="AC502" i="1"/>
  <c r="U502" i="1"/>
  <c r="Y502" i="1"/>
  <c r="Z502" i="1"/>
  <c r="S502" i="1"/>
  <c r="AD502" i="1"/>
  <c r="U179" i="1"/>
  <c r="Y179" i="1"/>
  <c r="AC179" i="1"/>
  <c r="T179" i="1"/>
  <c r="Z179" i="1"/>
  <c r="W179" i="1"/>
  <c r="AB179" i="1"/>
  <c r="X179" i="1"/>
  <c r="S179" i="1"/>
  <c r="AD179" i="1"/>
  <c r="V179" i="1"/>
  <c r="AA179" i="1"/>
  <c r="V256" i="1"/>
  <c r="Z256" i="1"/>
  <c r="AD256" i="1"/>
  <c r="U256" i="1"/>
  <c r="AA256" i="1"/>
  <c r="S256" i="1"/>
  <c r="X256" i="1"/>
  <c r="AC256" i="1"/>
  <c r="Y256" i="1"/>
  <c r="W256" i="1"/>
  <c r="T256" i="1"/>
  <c r="AB256" i="1"/>
  <c r="U188" i="1"/>
  <c r="Y188" i="1"/>
  <c r="AC188" i="1"/>
  <c r="S188" i="1"/>
  <c r="X188" i="1"/>
  <c r="AD188" i="1"/>
  <c r="V188" i="1"/>
  <c r="AA188" i="1"/>
  <c r="W188" i="1"/>
  <c r="AB188" i="1"/>
  <c r="T188" i="1"/>
  <c r="Z188" i="1"/>
  <c r="V267" i="1"/>
  <c r="Z267" i="1"/>
  <c r="AD267" i="1"/>
  <c r="W267" i="1"/>
  <c r="AB267" i="1"/>
  <c r="T267" i="1"/>
  <c r="Y267" i="1"/>
  <c r="U267" i="1"/>
  <c r="S267" i="1"/>
  <c r="AC267" i="1"/>
  <c r="X267" i="1"/>
  <c r="AA267" i="1"/>
  <c r="S149" i="1"/>
  <c r="W149" i="1"/>
  <c r="AA149" i="1"/>
  <c r="U149" i="1"/>
  <c r="Y149" i="1"/>
  <c r="AC149" i="1"/>
  <c r="V149" i="1"/>
  <c r="AD149" i="1"/>
  <c r="Z149" i="1"/>
  <c r="T149" i="1"/>
  <c r="AB149" i="1"/>
  <c r="X149" i="1"/>
  <c r="T442" i="1"/>
  <c r="X442" i="1"/>
  <c r="AB442" i="1"/>
  <c r="V442" i="1"/>
  <c r="AA442" i="1"/>
  <c r="U442" i="1"/>
  <c r="AC442" i="1"/>
  <c r="W442" i="1"/>
  <c r="AD442" i="1"/>
  <c r="Z442" i="1"/>
  <c r="S442" i="1"/>
  <c r="Y442" i="1"/>
  <c r="T206" i="1"/>
  <c r="X206" i="1"/>
  <c r="AB206" i="1"/>
  <c r="V206" i="1"/>
  <c r="Z206" i="1"/>
  <c r="AD206" i="1"/>
  <c r="S206" i="1"/>
  <c r="AA206" i="1"/>
  <c r="W206" i="1"/>
  <c r="Y206" i="1"/>
  <c r="AC206" i="1"/>
  <c r="U206" i="1"/>
  <c r="S163" i="1"/>
  <c r="W163" i="1"/>
  <c r="AA163" i="1"/>
  <c r="U163" i="1"/>
  <c r="Y163" i="1"/>
  <c r="AC163" i="1"/>
  <c r="V163" i="1"/>
  <c r="AD163" i="1"/>
  <c r="Z163" i="1"/>
  <c r="AB163" i="1"/>
  <c r="T163" i="1"/>
  <c r="X163" i="1"/>
  <c r="U169" i="1"/>
  <c r="Y169" i="1"/>
  <c r="AC169" i="1"/>
  <c r="W169" i="1"/>
  <c r="AB169" i="1"/>
  <c r="T169" i="1"/>
  <c r="Z169" i="1"/>
  <c r="AA169" i="1"/>
  <c r="V169" i="1"/>
  <c r="X169" i="1"/>
  <c r="AD169" i="1"/>
  <c r="S169" i="1"/>
  <c r="S591" i="1"/>
  <c r="W591" i="1"/>
  <c r="AA591" i="1"/>
  <c r="T591" i="1"/>
  <c r="X591" i="1"/>
  <c r="AB591" i="1"/>
  <c r="V591" i="1"/>
  <c r="AD591" i="1"/>
  <c r="Y591" i="1"/>
  <c r="U591" i="1"/>
  <c r="AC591" i="1"/>
  <c r="Z591" i="1"/>
  <c r="V353" i="1"/>
  <c r="Z353" i="1"/>
  <c r="AD353" i="1"/>
  <c r="U353" i="1"/>
  <c r="AA353" i="1"/>
  <c r="X353" i="1"/>
  <c r="W353" i="1"/>
  <c r="S353" i="1"/>
  <c r="AC353" i="1"/>
  <c r="T353" i="1"/>
  <c r="AB353" i="1"/>
  <c r="Y353" i="1"/>
  <c r="T32" i="1"/>
  <c r="X32" i="1"/>
  <c r="AB32" i="1"/>
  <c r="V32" i="1"/>
  <c r="Z32" i="1"/>
  <c r="AD32" i="1"/>
  <c r="S32" i="1"/>
  <c r="AA32" i="1"/>
  <c r="W32" i="1"/>
  <c r="Y32" i="1"/>
  <c r="AC32" i="1"/>
  <c r="U32" i="1"/>
  <c r="V355" i="1"/>
  <c r="Z355" i="1"/>
  <c r="AD355" i="1"/>
  <c r="S355" i="1"/>
  <c r="X355" i="1"/>
  <c r="AC355" i="1"/>
  <c r="U355" i="1"/>
  <c r="AB355" i="1"/>
  <c r="AA355" i="1"/>
  <c r="T355" i="1"/>
  <c r="W355" i="1"/>
  <c r="Y355" i="1"/>
  <c r="T208" i="1"/>
  <c r="X208" i="1"/>
  <c r="AB208" i="1"/>
  <c r="V208" i="1"/>
  <c r="Z208" i="1"/>
  <c r="AD208" i="1"/>
  <c r="S208" i="1"/>
  <c r="AA208" i="1"/>
  <c r="W208" i="1"/>
  <c r="Y208" i="1"/>
  <c r="AC208" i="1"/>
  <c r="U208" i="1"/>
  <c r="V48" i="1"/>
  <c r="Z48" i="1"/>
  <c r="AD48" i="1"/>
  <c r="U48" i="1"/>
  <c r="AA48" i="1"/>
  <c r="S48" i="1"/>
  <c r="X48" i="1"/>
  <c r="AC48" i="1"/>
  <c r="Y48" i="1"/>
  <c r="T48" i="1"/>
  <c r="W48" i="1"/>
  <c r="AB48" i="1"/>
  <c r="S536" i="1"/>
  <c r="W536" i="1"/>
  <c r="AA536" i="1"/>
  <c r="T536" i="1"/>
  <c r="X536" i="1"/>
  <c r="AB536" i="1"/>
  <c r="Z536" i="1"/>
  <c r="U536" i="1"/>
  <c r="AC536" i="1"/>
  <c r="AD536" i="1"/>
  <c r="Y536" i="1"/>
  <c r="V536" i="1"/>
  <c r="V407" i="1"/>
  <c r="Z407" i="1"/>
  <c r="AD407" i="1"/>
  <c r="S407" i="1"/>
  <c r="X407" i="1"/>
  <c r="AC407" i="1"/>
  <c r="T407" i="1"/>
  <c r="AA407" i="1"/>
  <c r="Y407" i="1"/>
  <c r="AB407" i="1"/>
  <c r="W407" i="1"/>
  <c r="U407" i="1"/>
  <c r="V415" i="1"/>
  <c r="Z415" i="1"/>
  <c r="AD415" i="1"/>
  <c r="S415" i="1"/>
  <c r="X415" i="1"/>
  <c r="AC415" i="1"/>
  <c r="W415" i="1"/>
  <c r="Y415" i="1"/>
  <c r="AA415" i="1"/>
  <c r="U415" i="1"/>
  <c r="AB415" i="1"/>
  <c r="T415" i="1"/>
  <c r="V393" i="1"/>
  <c r="Z393" i="1"/>
  <c r="AD393" i="1"/>
  <c r="U393" i="1"/>
  <c r="AA393" i="1"/>
  <c r="X393" i="1"/>
  <c r="W393" i="1"/>
  <c r="Y393" i="1"/>
  <c r="T393" i="1"/>
  <c r="S393" i="1"/>
  <c r="AB393" i="1"/>
  <c r="AC393" i="1"/>
  <c r="V420" i="1"/>
  <c r="Z420" i="1"/>
  <c r="AD420" i="1"/>
  <c r="W420" i="1"/>
  <c r="AB420" i="1"/>
  <c r="T420" i="1"/>
  <c r="AA420" i="1"/>
  <c r="U420" i="1"/>
  <c r="X420" i="1"/>
  <c r="S420" i="1"/>
  <c r="Y420" i="1"/>
  <c r="AC420" i="1"/>
  <c r="U195" i="1"/>
  <c r="Y195" i="1"/>
  <c r="AC195" i="1"/>
  <c r="T195" i="1"/>
  <c r="Z195" i="1"/>
  <c r="W195" i="1"/>
  <c r="AB195" i="1"/>
  <c r="X195" i="1"/>
  <c r="S195" i="1"/>
  <c r="AD195" i="1"/>
  <c r="V195" i="1"/>
  <c r="AA195" i="1"/>
  <c r="T476" i="1"/>
  <c r="X476" i="1"/>
  <c r="AB476" i="1"/>
  <c r="S476" i="1"/>
  <c r="Y476" i="1"/>
  <c r="AD476" i="1"/>
  <c r="Z476" i="1"/>
  <c r="U476" i="1"/>
  <c r="AA476" i="1"/>
  <c r="V476" i="1"/>
  <c r="W476" i="1"/>
  <c r="AC476" i="1"/>
  <c r="U97" i="1"/>
  <c r="Y97" i="1"/>
  <c r="AC97" i="1"/>
  <c r="S97" i="1"/>
  <c r="W97" i="1"/>
  <c r="AA97" i="1"/>
  <c r="X97" i="1"/>
  <c r="T97" i="1"/>
  <c r="AB97" i="1"/>
  <c r="V97" i="1"/>
  <c r="AD97" i="1"/>
  <c r="Z97" i="1"/>
  <c r="T222" i="1"/>
  <c r="X222" i="1"/>
  <c r="AB222" i="1"/>
  <c r="V222" i="1"/>
  <c r="Z222" i="1"/>
  <c r="AD222" i="1"/>
  <c r="S222" i="1"/>
  <c r="AA222" i="1"/>
  <c r="W222" i="1"/>
  <c r="Y222" i="1"/>
  <c r="AC222" i="1"/>
  <c r="U222" i="1"/>
  <c r="V380" i="1"/>
  <c r="Z380" i="1"/>
  <c r="AD380" i="1"/>
  <c r="W380" i="1"/>
  <c r="AB380" i="1"/>
  <c r="X380" i="1"/>
  <c r="S380" i="1"/>
  <c r="AA380" i="1"/>
  <c r="T380" i="1"/>
  <c r="AC380" i="1"/>
  <c r="Y380" i="1"/>
  <c r="U380" i="1"/>
  <c r="T441" i="1"/>
  <c r="X441" i="1"/>
  <c r="AB441" i="1"/>
  <c r="W441" i="1"/>
  <c r="AC441" i="1"/>
  <c r="S441" i="1"/>
  <c r="Z441" i="1"/>
  <c r="U441" i="1"/>
  <c r="AA441" i="1"/>
  <c r="Y441" i="1"/>
  <c r="AD441" i="1"/>
  <c r="V441" i="1"/>
  <c r="T499" i="1"/>
  <c r="X499" i="1"/>
  <c r="AB499" i="1"/>
  <c r="U499" i="1"/>
  <c r="Z499" i="1"/>
  <c r="V499" i="1"/>
  <c r="AA499" i="1"/>
  <c r="Y499" i="1"/>
  <c r="AC499" i="1"/>
  <c r="S499" i="1"/>
  <c r="AD499" i="1"/>
  <c r="W499" i="1"/>
  <c r="V284" i="1"/>
  <c r="Z284" i="1"/>
  <c r="AD284" i="1"/>
  <c r="U284" i="1"/>
  <c r="AA284" i="1"/>
  <c r="S284" i="1"/>
  <c r="X284" i="1"/>
  <c r="AC284" i="1"/>
  <c r="T284" i="1"/>
  <c r="AB284" i="1"/>
  <c r="W284" i="1"/>
  <c r="Y284" i="1"/>
  <c r="U107" i="1"/>
  <c r="Y107" i="1"/>
  <c r="AC107" i="1"/>
  <c r="S107" i="1"/>
  <c r="W107" i="1"/>
  <c r="AA107" i="1"/>
  <c r="X107" i="1"/>
  <c r="T107" i="1"/>
  <c r="AB107" i="1"/>
  <c r="AD107" i="1"/>
  <c r="V107" i="1"/>
  <c r="Z107" i="1"/>
  <c r="T461" i="1"/>
  <c r="X461" i="1"/>
  <c r="AB461" i="1"/>
  <c r="W461" i="1"/>
  <c r="AC461" i="1"/>
  <c r="U461" i="1"/>
  <c r="AA461" i="1"/>
  <c r="V461" i="1"/>
  <c r="AD461" i="1"/>
  <c r="Z461" i="1"/>
  <c r="Y461" i="1"/>
  <c r="S461" i="1"/>
  <c r="U96" i="1"/>
  <c r="Y96" i="1"/>
  <c r="AC96" i="1"/>
  <c r="S96" i="1"/>
  <c r="W96" i="1"/>
  <c r="AA96" i="1"/>
  <c r="T96" i="1"/>
  <c r="AB96" i="1"/>
  <c r="X96" i="1"/>
  <c r="Z96" i="1"/>
  <c r="AD96" i="1"/>
  <c r="V96" i="1"/>
  <c r="T347" i="1"/>
  <c r="X347" i="1"/>
  <c r="AB347" i="1"/>
  <c r="V347" i="1"/>
  <c r="Z347" i="1"/>
  <c r="AD347" i="1"/>
  <c r="W347" i="1"/>
  <c r="AA347" i="1"/>
  <c r="U347" i="1"/>
  <c r="S347" i="1"/>
  <c r="Y347" i="1"/>
  <c r="AC347" i="1"/>
  <c r="T455" i="1"/>
  <c r="X455" i="1"/>
  <c r="AB455" i="1"/>
  <c r="U455" i="1"/>
  <c r="Z455" i="1"/>
  <c r="V455" i="1"/>
  <c r="AC455" i="1"/>
  <c r="W455" i="1"/>
  <c r="AD455" i="1"/>
  <c r="AA455" i="1"/>
  <c r="Y455" i="1"/>
  <c r="S455" i="1"/>
  <c r="S81" i="1"/>
  <c r="W81" i="1"/>
  <c r="AA81" i="1"/>
  <c r="U81" i="1"/>
  <c r="Z81" i="1"/>
  <c r="X81" i="1"/>
  <c r="AC81" i="1"/>
  <c r="T81" i="1"/>
  <c r="AD81" i="1"/>
  <c r="Y81" i="1"/>
  <c r="AB81" i="1"/>
  <c r="V81" i="1"/>
  <c r="T492" i="1"/>
  <c r="X492" i="1"/>
  <c r="AB492" i="1"/>
  <c r="S492" i="1"/>
  <c r="Y492" i="1"/>
  <c r="AD492" i="1"/>
  <c r="U492" i="1"/>
  <c r="Z492" i="1"/>
  <c r="W492" i="1"/>
  <c r="AA492" i="1"/>
  <c r="AC492" i="1"/>
  <c r="V492" i="1"/>
  <c r="T494" i="1"/>
  <c r="X494" i="1"/>
  <c r="AB494" i="1"/>
  <c r="V494" i="1"/>
  <c r="AA494" i="1"/>
  <c r="W494" i="1"/>
  <c r="AC494" i="1"/>
  <c r="U494" i="1"/>
  <c r="Y494" i="1"/>
  <c r="Z494" i="1"/>
  <c r="S494" i="1"/>
  <c r="AD494" i="1"/>
  <c r="V422" i="1"/>
  <c r="Z422" i="1"/>
  <c r="AD422" i="1"/>
  <c r="T422" i="1"/>
  <c r="Y422" i="1"/>
  <c r="X422" i="1"/>
  <c r="AA422" i="1"/>
  <c r="S422" i="1"/>
  <c r="AB422" i="1"/>
  <c r="W422" i="1"/>
  <c r="AC422" i="1"/>
  <c r="U422" i="1"/>
  <c r="T445" i="1"/>
  <c r="X445" i="1"/>
  <c r="AB445" i="1"/>
  <c r="W445" i="1"/>
  <c r="AC445" i="1"/>
  <c r="U445" i="1"/>
  <c r="AA445" i="1"/>
  <c r="V445" i="1"/>
  <c r="AD445" i="1"/>
  <c r="S445" i="1"/>
  <c r="Y445" i="1"/>
  <c r="Z445" i="1"/>
  <c r="S75" i="1"/>
  <c r="W75" i="1"/>
  <c r="AA75" i="1"/>
  <c r="X75" i="1"/>
  <c r="AC75" i="1"/>
  <c r="U75" i="1"/>
  <c r="Z75" i="1"/>
  <c r="AB75" i="1"/>
  <c r="V75" i="1"/>
  <c r="Y75" i="1"/>
  <c r="AD75" i="1"/>
  <c r="T75" i="1"/>
  <c r="S589" i="1"/>
  <c r="W589" i="1"/>
  <c r="AA589" i="1"/>
  <c r="T589" i="1"/>
  <c r="X589" i="1"/>
  <c r="AB589" i="1"/>
  <c r="V589" i="1"/>
  <c r="AD589" i="1"/>
  <c r="Y589" i="1"/>
  <c r="U589" i="1"/>
  <c r="AC589" i="1"/>
  <c r="Z589" i="1"/>
  <c r="S121" i="1"/>
  <c r="W121" i="1"/>
  <c r="AA121" i="1"/>
  <c r="V121" i="1"/>
  <c r="AB121" i="1"/>
  <c r="T121" i="1"/>
  <c r="Y121" i="1"/>
  <c r="AD121" i="1"/>
  <c r="Z121" i="1"/>
  <c r="U121" i="1"/>
  <c r="X121" i="1"/>
  <c r="AC121" i="1"/>
  <c r="U66" i="1"/>
  <c r="Y66" i="1"/>
  <c r="AC66" i="1"/>
  <c r="S66" i="1"/>
  <c r="W66" i="1"/>
  <c r="AA66" i="1"/>
  <c r="X66" i="1"/>
  <c r="T66" i="1"/>
  <c r="AB66" i="1"/>
  <c r="AD66" i="1"/>
  <c r="V66" i="1"/>
  <c r="Z66" i="1"/>
  <c r="U11" i="1"/>
  <c r="Y11" i="1"/>
  <c r="AC11" i="1"/>
  <c r="S11" i="1"/>
  <c r="W11" i="1"/>
  <c r="AA11" i="1"/>
  <c r="X11" i="1"/>
  <c r="T11" i="1"/>
  <c r="AB11" i="1"/>
  <c r="AD11" i="1"/>
  <c r="V11" i="1"/>
  <c r="Z11" i="1"/>
  <c r="V50" i="1"/>
  <c r="Z50" i="1"/>
  <c r="AD50" i="1"/>
  <c r="S50" i="1"/>
  <c r="X50" i="1"/>
  <c r="AC50" i="1"/>
  <c r="U50" i="1"/>
  <c r="AA50" i="1"/>
  <c r="W50" i="1"/>
  <c r="AB50" i="1"/>
  <c r="T50" i="1"/>
  <c r="Y50" i="1"/>
  <c r="T323" i="1"/>
  <c r="X323" i="1"/>
  <c r="AB323" i="1"/>
  <c r="V323" i="1"/>
  <c r="Z323" i="1"/>
  <c r="AD323" i="1"/>
  <c r="W323" i="1"/>
  <c r="AA323" i="1"/>
  <c r="Y323" i="1"/>
  <c r="U323" i="1"/>
  <c r="AC323" i="1"/>
  <c r="S323" i="1"/>
  <c r="U27" i="1"/>
  <c r="Y27" i="1"/>
  <c r="S27" i="1"/>
  <c r="W27" i="1"/>
  <c r="AA27" i="1"/>
  <c r="X27" i="1"/>
  <c r="AD27" i="1"/>
  <c r="T27" i="1"/>
  <c r="AB27" i="1"/>
  <c r="AC27" i="1"/>
  <c r="V27" i="1"/>
  <c r="Z27" i="1"/>
  <c r="T338" i="1"/>
  <c r="X338" i="1"/>
  <c r="AB338" i="1"/>
  <c r="V338" i="1"/>
  <c r="Z338" i="1"/>
  <c r="AD338" i="1"/>
  <c r="S338" i="1"/>
  <c r="AA338" i="1"/>
  <c r="AC338" i="1"/>
  <c r="U338" i="1"/>
  <c r="W338" i="1"/>
  <c r="Y338" i="1"/>
  <c r="V381" i="1"/>
  <c r="Z381" i="1"/>
  <c r="AD381" i="1"/>
  <c r="U381" i="1"/>
  <c r="AA381" i="1"/>
  <c r="S381" i="1"/>
  <c r="Y381" i="1"/>
  <c r="X381" i="1"/>
  <c r="AB381" i="1"/>
  <c r="T381" i="1"/>
  <c r="W381" i="1"/>
  <c r="AC381" i="1"/>
  <c r="S160" i="1"/>
  <c r="W160" i="1"/>
  <c r="AA160" i="1"/>
  <c r="U160" i="1"/>
  <c r="Y160" i="1"/>
  <c r="AC160" i="1"/>
  <c r="Z160" i="1"/>
  <c r="V160" i="1"/>
  <c r="AD160" i="1"/>
  <c r="X160" i="1"/>
  <c r="AB160" i="1"/>
  <c r="T160" i="1"/>
  <c r="U166" i="1"/>
  <c r="Y166" i="1"/>
  <c r="AC166" i="1"/>
  <c r="V166" i="1"/>
  <c r="AA166" i="1"/>
  <c r="S166" i="1"/>
  <c r="X166" i="1"/>
  <c r="AD166" i="1"/>
  <c r="T166" i="1"/>
  <c r="Z166" i="1"/>
  <c r="AB166" i="1"/>
  <c r="W166" i="1"/>
  <c r="T509" i="1"/>
  <c r="X509" i="1"/>
  <c r="AB509" i="1"/>
  <c r="W509" i="1"/>
  <c r="AC509" i="1"/>
  <c r="S509" i="1"/>
  <c r="Y509" i="1"/>
  <c r="AD509" i="1"/>
  <c r="V509" i="1"/>
  <c r="Z509" i="1"/>
  <c r="U509" i="1"/>
  <c r="AA509" i="1"/>
  <c r="S613" i="1"/>
  <c r="W613" i="1"/>
  <c r="AA613" i="1"/>
  <c r="T613" i="1"/>
  <c r="X613" i="1"/>
  <c r="AB613" i="1"/>
  <c r="V613" i="1"/>
  <c r="AD613" i="1"/>
  <c r="Y613" i="1"/>
  <c r="Z613" i="1"/>
  <c r="U613" i="1"/>
  <c r="AC613" i="1"/>
  <c r="T501" i="1"/>
  <c r="X501" i="1"/>
  <c r="AB501" i="1"/>
  <c r="W501" i="1"/>
  <c r="AC501" i="1"/>
  <c r="S501" i="1"/>
  <c r="Y501" i="1"/>
  <c r="AD501" i="1"/>
  <c r="V501" i="1"/>
  <c r="Z501" i="1"/>
  <c r="AA501" i="1"/>
  <c r="U501" i="1"/>
  <c r="T505" i="1"/>
  <c r="X505" i="1"/>
  <c r="AB505" i="1"/>
  <c r="W505" i="1"/>
  <c r="AC505" i="1"/>
  <c r="S505" i="1"/>
  <c r="Y505" i="1"/>
  <c r="AD505" i="1"/>
  <c r="AA505" i="1"/>
  <c r="U505" i="1"/>
  <c r="Z505" i="1"/>
  <c r="V505" i="1"/>
  <c r="T219" i="1"/>
  <c r="X219" i="1"/>
  <c r="AB219" i="1"/>
  <c r="V219" i="1"/>
  <c r="Z219" i="1"/>
  <c r="AD219" i="1"/>
  <c r="W219" i="1"/>
  <c r="S219" i="1"/>
  <c r="AA219" i="1"/>
  <c r="AC219" i="1"/>
  <c r="U219" i="1"/>
  <c r="Y219" i="1"/>
  <c r="U62" i="1"/>
  <c r="Y62" i="1"/>
  <c r="AC62" i="1"/>
  <c r="S62" i="1"/>
  <c r="W62" i="1"/>
  <c r="AA62" i="1"/>
  <c r="X62" i="1"/>
  <c r="T62" i="1"/>
  <c r="AB62" i="1"/>
  <c r="AD62" i="1"/>
  <c r="V62" i="1"/>
  <c r="Z62" i="1"/>
  <c r="U14" i="1"/>
  <c r="Y14" i="1"/>
  <c r="AC14" i="1"/>
  <c r="S14" i="1"/>
  <c r="W14" i="1"/>
  <c r="AA14" i="1"/>
  <c r="T14" i="1"/>
  <c r="AB14" i="1"/>
  <c r="X14" i="1"/>
  <c r="Z14" i="1"/>
  <c r="V14" i="1"/>
  <c r="AD14" i="1"/>
  <c r="T489" i="1"/>
  <c r="X489" i="1"/>
  <c r="AB489" i="1"/>
  <c r="W489" i="1"/>
  <c r="AC489" i="1"/>
  <c r="S489" i="1"/>
  <c r="Y489" i="1"/>
  <c r="AD489" i="1"/>
  <c r="AA489" i="1"/>
  <c r="U489" i="1"/>
  <c r="Z489" i="1"/>
  <c r="V489" i="1"/>
  <c r="S153" i="1"/>
  <c r="W153" i="1"/>
  <c r="AA153" i="1"/>
  <c r="U153" i="1"/>
  <c r="Y153" i="1"/>
  <c r="AC153" i="1"/>
  <c r="V153" i="1"/>
  <c r="AD153" i="1"/>
  <c r="Z153" i="1"/>
  <c r="T153" i="1"/>
  <c r="AB153" i="1"/>
  <c r="X153" i="1"/>
  <c r="T463" i="1"/>
  <c r="X463" i="1"/>
  <c r="AB463" i="1"/>
  <c r="U463" i="1"/>
  <c r="Z463" i="1"/>
  <c r="Y463" i="1"/>
  <c r="S463" i="1"/>
  <c r="AA463" i="1"/>
  <c r="AD463" i="1"/>
  <c r="V463" i="1"/>
  <c r="W463" i="1"/>
  <c r="AC463" i="1"/>
  <c r="S606" i="1"/>
  <c r="W606" i="1"/>
  <c r="AA606" i="1"/>
  <c r="T606" i="1"/>
  <c r="X606" i="1"/>
  <c r="AB606" i="1"/>
  <c r="Z606" i="1"/>
  <c r="U606" i="1"/>
  <c r="AC606" i="1"/>
  <c r="AD606" i="1"/>
  <c r="Y606" i="1"/>
  <c r="V606" i="1"/>
  <c r="V315" i="1"/>
  <c r="Z315" i="1"/>
  <c r="AD315" i="1"/>
  <c r="W315" i="1"/>
  <c r="AB315" i="1"/>
  <c r="T315" i="1"/>
  <c r="Y315" i="1"/>
  <c r="U315" i="1"/>
  <c r="AC315" i="1"/>
  <c r="AA315" i="1"/>
  <c r="S315" i="1"/>
  <c r="X315" i="1"/>
  <c r="V411" i="1"/>
  <c r="Z411" i="1"/>
  <c r="AD411" i="1"/>
  <c r="S411" i="1"/>
  <c r="X411" i="1"/>
  <c r="AC411" i="1"/>
  <c r="U411" i="1"/>
  <c r="AB411" i="1"/>
  <c r="Y411" i="1"/>
  <c r="AA411" i="1"/>
  <c r="T411" i="1"/>
  <c r="W411" i="1"/>
  <c r="V253" i="1"/>
  <c r="Z253" i="1"/>
  <c r="AD253" i="1"/>
  <c r="T253" i="1"/>
  <c r="Y253" i="1"/>
  <c r="W253" i="1"/>
  <c r="AB253" i="1"/>
  <c r="S253" i="1"/>
  <c r="AC253" i="1"/>
  <c r="AA253" i="1"/>
  <c r="X253" i="1"/>
  <c r="U253" i="1"/>
  <c r="T212" i="1"/>
  <c r="X212" i="1"/>
  <c r="AB212" i="1"/>
  <c r="V212" i="1"/>
  <c r="Z212" i="1"/>
  <c r="AD212" i="1"/>
  <c r="S212" i="1"/>
  <c r="AA212" i="1"/>
  <c r="W212" i="1"/>
  <c r="U212" i="1"/>
  <c r="Y212" i="1"/>
  <c r="AC212" i="1"/>
  <c r="S553" i="1"/>
  <c r="W553" i="1"/>
  <c r="AA553" i="1"/>
  <c r="T553" i="1"/>
  <c r="X553" i="1"/>
  <c r="AB553" i="1"/>
  <c r="V553" i="1"/>
  <c r="AD553" i="1"/>
  <c r="Y553" i="1"/>
  <c r="Z553" i="1"/>
  <c r="U553" i="1"/>
  <c r="AC553" i="1"/>
  <c r="T225" i="1"/>
  <c r="X225" i="1"/>
  <c r="AB225" i="1"/>
  <c r="V225" i="1"/>
  <c r="Z225" i="1"/>
  <c r="AD225" i="1"/>
  <c r="W225" i="1"/>
  <c r="S225" i="1"/>
  <c r="AA225" i="1"/>
  <c r="U225" i="1"/>
  <c r="AC225" i="1"/>
  <c r="Y225" i="1"/>
  <c r="S621" i="1"/>
  <c r="W621" i="1"/>
  <c r="AA621" i="1"/>
  <c r="T621" i="1"/>
  <c r="X621" i="1"/>
  <c r="AB621" i="1"/>
  <c r="V621" i="1"/>
  <c r="AD621" i="1"/>
  <c r="Y621" i="1"/>
  <c r="Z621" i="1"/>
  <c r="U621" i="1"/>
  <c r="AC621" i="1"/>
  <c r="S154" i="1"/>
  <c r="W154" i="1"/>
  <c r="AA154" i="1"/>
  <c r="U154" i="1"/>
  <c r="Y154" i="1"/>
  <c r="AC154" i="1"/>
  <c r="Z154" i="1"/>
  <c r="V154" i="1"/>
  <c r="AD154" i="1"/>
  <c r="X154" i="1"/>
  <c r="T154" i="1"/>
  <c r="AB154" i="1"/>
  <c r="S539" i="1"/>
  <c r="W539" i="1"/>
  <c r="AA539" i="1"/>
  <c r="T539" i="1"/>
  <c r="X539" i="1"/>
  <c r="AB539" i="1"/>
  <c r="V539" i="1"/>
  <c r="AD539" i="1"/>
  <c r="Y539" i="1"/>
  <c r="Z539" i="1"/>
  <c r="U539" i="1"/>
  <c r="AC539" i="1"/>
  <c r="U113" i="1"/>
  <c r="Y113" i="1"/>
  <c r="AC113" i="1"/>
  <c r="S113" i="1"/>
  <c r="W113" i="1"/>
  <c r="AA113" i="1"/>
  <c r="X113" i="1"/>
  <c r="T113" i="1"/>
  <c r="AB113" i="1"/>
  <c r="V113" i="1"/>
  <c r="AD113" i="1"/>
  <c r="Z113" i="1"/>
  <c r="V377" i="1"/>
  <c r="Z377" i="1"/>
  <c r="AD377" i="1"/>
  <c r="U377" i="1"/>
  <c r="AA377" i="1"/>
  <c r="T377" i="1"/>
  <c r="AB377" i="1"/>
  <c r="S377" i="1"/>
  <c r="AC377" i="1"/>
  <c r="W377" i="1"/>
  <c r="X377" i="1"/>
  <c r="Y377" i="1"/>
  <c r="T452" i="1"/>
  <c r="X452" i="1"/>
  <c r="AB452" i="1"/>
  <c r="S452" i="1"/>
  <c r="Y452" i="1"/>
  <c r="AD452" i="1"/>
  <c r="V452" i="1"/>
  <c r="AC452" i="1"/>
  <c r="W452" i="1"/>
  <c r="U452" i="1"/>
  <c r="Z452" i="1"/>
  <c r="AA452" i="1"/>
  <c r="S582" i="1"/>
  <c r="W582" i="1"/>
  <c r="AA582" i="1"/>
  <c r="T582" i="1"/>
  <c r="X582" i="1"/>
  <c r="AB582" i="1"/>
  <c r="Z582" i="1"/>
  <c r="U582" i="1"/>
  <c r="AC582" i="1"/>
  <c r="V582" i="1"/>
  <c r="AD582" i="1"/>
  <c r="Y582" i="1"/>
  <c r="S598" i="1"/>
  <c r="W598" i="1"/>
  <c r="AA598" i="1"/>
  <c r="T598" i="1"/>
  <c r="X598" i="1"/>
  <c r="AB598" i="1"/>
  <c r="Z598" i="1"/>
  <c r="U598" i="1"/>
  <c r="AC598" i="1"/>
  <c r="V598" i="1"/>
  <c r="AD598" i="1"/>
  <c r="Y598" i="1"/>
  <c r="U67" i="1"/>
  <c r="Y67" i="1"/>
  <c r="AC67" i="1"/>
  <c r="S67" i="1"/>
  <c r="W67" i="1"/>
  <c r="AA67" i="1"/>
  <c r="T67" i="1"/>
  <c r="AB67" i="1"/>
  <c r="X67" i="1"/>
  <c r="Z67" i="1"/>
  <c r="AD67" i="1"/>
  <c r="V67" i="1"/>
  <c r="V405" i="1"/>
  <c r="Z405" i="1"/>
  <c r="AD405" i="1"/>
  <c r="U405" i="1"/>
  <c r="AA405" i="1"/>
  <c r="W405" i="1"/>
  <c r="AC405" i="1"/>
  <c r="T405" i="1"/>
  <c r="X405" i="1"/>
  <c r="AB405" i="1"/>
  <c r="Y405" i="1"/>
  <c r="S405" i="1"/>
  <c r="T331" i="1"/>
  <c r="X331" i="1"/>
  <c r="AB331" i="1"/>
  <c r="V331" i="1"/>
  <c r="Z331" i="1"/>
  <c r="AD331" i="1"/>
  <c r="W331" i="1"/>
  <c r="AA331" i="1"/>
  <c r="AC331" i="1"/>
  <c r="U331" i="1"/>
  <c r="Y331" i="1"/>
  <c r="S331" i="1"/>
  <c r="S130" i="1"/>
  <c r="W130" i="1"/>
  <c r="AA130" i="1"/>
  <c r="U130" i="1"/>
  <c r="Z130" i="1"/>
  <c r="X130" i="1"/>
  <c r="AC130" i="1"/>
  <c r="Y130" i="1"/>
  <c r="T130" i="1"/>
  <c r="AD130" i="1"/>
  <c r="V130" i="1"/>
  <c r="AB130" i="1"/>
  <c r="T244" i="1"/>
  <c r="X244" i="1"/>
  <c r="AB244" i="1"/>
  <c r="V244" i="1"/>
  <c r="Z244" i="1"/>
  <c r="AD244" i="1"/>
  <c r="S244" i="1"/>
  <c r="AA244" i="1"/>
  <c r="W244" i="1"/>
  <c r="U244" i="1"/>
  <c r="AC244" i="1"/>
  <c r="Y244" i="1"/>
  <c r="S573" i="1"/>
  <c r="W573" i="1"/>
  <c r="AA573" i="1"/>
  <c r="T573" i="1"/>
  <c r="X573" i="1"/>
  <c r="AB573" i="1"/>
  <c r="V573" i="1"/>
  <c r="AD573" i="1"/>
  <c r="Y573" i="1"/>
  <c r="Z573" i="1"/>
  <c r="U573" i="1"/>
  <c r="AC573" i="1"/>
  <c r="V369" i="1"/>
  <c r="Z369" i="1"/>
  <c r="AD369" i="1"/>
  <c r="U369" i="1"/>
  <c r="AA369" i="1"/>
  <c r="X369" i="1"/>
  <c r="T369" i="1"/>
  <c r="AC369" i="1"/>
  <c r="AB369" i="1"/>
  <c r="S369" i="1"/>
  <c r="Y369" i="1"/>
  <c r="W369" i="1"/>
  <c r="T481" i="1"/>
  <c r="X481" i="1"/>
  <c r="AB481" i="1"/>
  <c r="W481" i="1"/>
  <c r="AC481" i="1"/>
  <c r="V481" i="1"/>
  <c r="AD481" i="1"/>
  <c r="Y481" i="1"/>
  <c r="AA481" i="1"/>
  <c r="S481" i="1"/>
  <c r="Z481" i="1"/>
  <c r="U481" i="1"/>
  <c r="U105" i="1"/>
  <c r="Y105" i="1"/>
  <c r="AC105" i="1"/>
  <c r="S105" i="1"/>
  <c r="W105" i="1"/>
  <c r="AA105" i="1"/>
  <c r="X105" i="1"/>
  <c r="T105" i="1"/>
  <c r="AB105" i="1"/>
  <c r="V105" i="1"/>
  <c r="AD105" i="1"/>
  <c r="Z105" i="1"/>
  <c r="S564" i="1"/>
  <c r="W564" i="1"/>
  <c r="AA564" i="1"/>
  <c r="T564" i="1"/>
  <c r="X564" i="1"/>
  <c r="AB564" i="1"/>
  <c r="Z564" i="1"/>
  <c r="U564" i="1"/>
  <c r="AC564" i="1"/>
  <c r="AD564" i="1"/>
  <c r="Y564" i="1"/>
  <c r="V564" i="1"/>
  <c r="S554" i="1"/>
  <c r="W554" i="1"/>
  <c r="AA554" i="1"/>
  <c r="T554" i="1"/>
  <c r="X554" i="1"/>
  <c r="AB554" i="1"/>
  <c r="Z554" i="1"/>
  <c r="U554" i="1"/>
  <c r="AC554" i="1"/>
  <c r="AD554" i="1"/>
  <c r="Y554" i="1"/>
  <c r="V554" i="1"/>
  <c r="S586" i="1"/>
  <c r="W586" i="1"/>
  <c r="AA586" i="1"/>
  <c r="T586" i="1"/>
  <c r="X586" i="1"/>
  <c r="AB586" i="1"/>
  <c r="Z586" i="1"/>
  <c r="U586" i="1"/>
  <c r="AC586" i="1"/>
  <c r="V586" i="1"/>
  <c r="AD586" i="1"/>
  <c r="Y586" i="1"/>
  <c r="T37" i="1"/>
  <c r="X37" i="1"/>
  <c r="AB37" i="1"/>
  <c r="V37" i="1"/>
  <c r="Z37" i="1"/>
  <c r="AD37" i="1"/>
  <c r="W37" i="1"/>
  <c r="S37" i="1"/>
  <c r="AA37" i="1"/>
  <c r="U37" i="1"/>
  <c r="AC37" i="1"/>
  <c r="Y37" i="1"/>
  <c r="U197" i="1"/>
  <c r="Y197" i="1"/>
  <c r="AC197" i="1"/>
  <c r="W197" i="1"/>
  <c r="AB197" i="1"/>
  <c r="T197" i="1"/>
  <c r="Z197" i="1"/>
  <c r="V197" i="1"/>
  <c r="AA197" i="1"/>
  <c r="AD197" i="1"/>
  <c r="S197" i="1"/>
  <c r="X197" i="1"/>
  <c r="S144" i="1"/>
  <c r="W144" i="1"/>
  <c r="AA144" i="1"/>
  <c r="U144" i="1"/>
  <c r="Y144" i="1"/>
  <c r="AC144" i="1"/>
  <c r="Z144" i="1"/>
  <c r="V144" i="1"/>
  <c r="AD144" i="1"/>
  <c r="X144" i="1"/>
  <c r="AB144" i="1"/>
  <c r="T144" i="1"/>
  <c r="T462" i="1"/>
  <c r="X462" i="1"/>
  <c r="AB462" i="1"/>
  <c r="V462" i="1"/>
  <c r="AA462" i="1"/>
  <c r="W462" i="1"/>
  <c r="AD462" i="1"/>
  <c r="Y462" i="1"/>
  <c r="AC462" i="1"/>
  <c r="S462" i="1"/>
  <c r="U462" i="1"/>
  <c r="Z462" i="1"/>
  <c r="V361" i="1"/>
  <c r="Z361" i="1"/>
  <c r="AD361" i="1"/>
  <c r="U361" i="1"/>
  <c r="AA361" i="1"/>
  <c r="T361" i="1"/>
  <c r="AB361" i="1"/>
  <c r="W361" i="1"/>
  <c r="X361" i="1"/>
  <c r="Y361" i="1"/>
  <c r="S361" i="1"/>
  <c r="AC361" i="1"/>
  <c r="T465" i="1"/>
  <c r="X465" i="1"/>
  <c r="AB465" i="1"/>
  <c r="W465" i="1"/>
  <c r="AC465" i="1"/>
  <c r="V465" i="1"/>
  <c r="AD465" i="1"/>
  <c r="Y465" i="1"/>
  <c r="U465" i="1"/>
  <c r="Z465" i="1"/>
  <c r="AA465" i="1"/>
  <c r="S465" i="1"/>
  <c r="U102" i="1"/>
  <c r="Y102" i="1"/>
  <c r="AC102" i="1"/>
  <c r="S102" i="1"/>
  <c r="W102" i="1"/>
  <c r="AA102" i="1"/>
  <c r="T102" i="1"/>
  <c r="AB102" i="1"/>
  <c r="X102" i="1"/>
  <c r="Z102" i="1"/>
  <c r="V102" i="1"/>
  <c r="AD102" i="1"/>
  <c r="U172" i="1"/>
  <c r="Y172" i="1"/>
  <c r="AC172" i="1"/>
  <c r="S172" i="1"/>
  <c r="X172" i="1"/>
  <c r="AD172" i="1"/>
  <c r="V172" i="1"/>
  <c r="AA172" i="1"/>
  <c r="W172" i="1"/>
  <c r="AB172" i="1"/>
  <c r="T172" i="1"/>
  <c r="Z172" i="1"/>
  <c r="T526" i="1"/>
  <c r="X526" i="1"/>
  <c r="AB526" i="1"/>
  <c r="V526" i="1"/>
  <c r="AA526" i="1"/>
  <c r="W526" i="1"/>
  <c r="AC526" i="1"/>
  <c r="U526" i="1"/>
  <c r="Y526" i="1"/>
  <c r="Z526" i="1"/>
  <c r="S526" i="1"/>
  <c r="AD526" i="1"/>
  <c r="T237" i="1"/>
  <c r="X237" i="1"/>
  <c r="AB237" i="1"/>
  <c r="V237" i="1"/>
  <c r="Z237" i="1"/>
  <c r="AD237" i="1"/>
  <c r="W237" i="1"/>
  <c r="S237" i="1"/>
  <c r="AA237" i="1"/>
  <c r="U237" i="1"/>
  <c r="AC237" i="1"/>
  <c r="Y237" i="1"/>
  <c r="U196" i="1"/>
  <c r="Y196" i="1"/>
  <c r="AC196" i="1"/>
  <c r="S196" i="1"/>
  <c r="X196" i="1"/>
  <c r="AD196" i="1"/>
  <c r="V196" i="1"/>
  <c r="AA196" i="1"/>
  <c r="W196" i="1"/>
  <c r="AB196" i="1"/>
  <c r="T196" i="1"/>
  <c r="Z196" i="1"/>
  <c r="V308" i="1"/>
  <c r="Z308" i="1"/>
  <c r="AD308" i="1"/>
  <c r="U308" i="1"/>
  <c r="AA308" i="1"/>
  <c r="S308" i="1"/>
  <c r="X308" i="1"/>
  <c r="AC308" i="1"/>
  <c r="T308" i="1"/>
  <c r="AB308" i="1"/>
  <c r="W308" i="1"/>
  <c r="Y308" i="1"/>
  <c r="V385" i="1"/>
  <c r="Z385" i="1"/>
  <c r="AD385" i="1"/>
  <c r="U385" i="1"/>
  <c r="AA385" i="1"/>
  <c r="T385" i="1"/>
  <c r="AB385" i="1"/>
  <c r="X385" i="1"/>
  <c r="Y385" i="1"/>
  <c r="W385" i="1"/>
  <c r="S385" i="1"/>
  <c r="AC385" i="1"/>
  <c r="S537" i="1"/>
  <c r="W537" i="1"/>
  <c r="AA537" i="1"/>
  <c r="T537" i="1"/>
  <c r="X537" i="1"/>
  <c r="AB537" i="1"/>
  <c r="V537" i="1"/>
  <c r="AD537" i="1"/>
  <c r="Y537" i="1"/>
  <c r="Z537" i="1"/>
  <c r="U537" i="1"/>
  <c r="AC537" i="1"/>
  <c r="U114" i="1"/>
  <c r="S114" i="1"/>
  <c r="W114" i="1"/>
  <c r="AA114" i="1"/>
  <c r="T114" i="1"/>
  <c r="Z114" i="1"/>
  <c r="X114" i="1"/>
  <c r="AC114" i="1"/>
  <c r="Y114" i="1"/>
  <c r="AD114" i="1"/>
  <c r="V114" i="1"/>
  <c r="AB114" i="1"/>
  <c r="U193" i="1"/>
  <c r="Y193" i="1"/>
  <c r="AC193" i="1"/>
  <c r="W193" i="1"/>
  <c r="AB193" i="1"/>
  <c r="T193" i="1"/>
  <c r="Z193" i="1"/>
  <c r="AA193" i="1"/>
  <c r="V193" i="1"/>
  <c r="X193" i="1"/>
  <c r="S193" i="1"/>
  <c r="AD193" i="1"/>
  <c r="T487" i="1"/>
  <c r="X487" i="1"/>
  <c r="AB487" i="1"/>
  <c r="U487" i="1"/>
  <c r="Z487" i="1"/>
  <c r="V487" i="1"/>
  <c r="AC487" i="1"/>
  <c r="W487" i="1"/>
  <c r="AD487" i="1"/>
  <c r="AA487" i="1"/>
  <c r="S487" i="1"/>
  <c r="Y487" i="1"/>
  <c r="V432" i="1"/>
  <c r="Z432" i="1"/>
  <c r="AD432" i="1"/>
  <c r="W432" i="1"/>
  <c r="AB432" i="1"/>
  <c r="S432" i="1"/>
  <c r="Y432" i="1"/>
  <c r="T432" i="1"/>
  <c r="AC432" i="1"/>
  <c r="U432" i="1"/>
  <c r="AA432" i="1"/>
  <c r="X432" i="1"/>
  <c r="S590" i="1"/>
  <c r="W590" i="1"/>
  <c r="AA590" i="1"/>
  <c r="T590" i="1"/>
  <c r="X590" i="1"/>
  <c r="AB590" i="1"/>
  <c r="Z590" i="1"/>
  <c r="U590" i="1"/>
  <c r="AC590" i="1"/>
  <c r="V590" i="1"/>
  <c r="AD590" i="1"/>
  <c r="Y590" i="1"/>
  <c r="T344" i="1"/>
  <c r="X344" i="1"/>
  <c r="AB344" i="1"/>
  <c r="V344" i="1"/>
  <c r="Z344" i="1"/>
  <c r="AD344" i="1"/>
  <c r="S344" i="1"/>
  <c r="AA344" i="1"/>
  <c r="U344" i="1"/>
  <c r="AC344" i="1"/>
  <c r="W344" i="1"/>
  <c r="Y344" i="1"/>
  <c r="U109" i="1"/>
  <c r="Y109" i="1"/>
  <c r="AC109" i="1"/>
  <c r="S109" i="1"/>
  <c r="W109" i="1"/>
  <c r="AA109" i="1"/>
  <c r="X109" i="1"/>
  <c r="T109" i="1"/>
  <c r="AB109" i="1"/>
  <c r="V109" i="1"/>
  <c r="AD109" i="1"/>
  <c r="Z109" i="1"/>
  <c r="S139" i="1"/>
  <c r="W139" i="1"/>
  <c r="AA139" i="1"/>
  <c r="U139" i="1"/>
  <c r="Y139" i="1"/>
  <c r="AC139" i="1"/>
  <c r="V139" i="1"/>
  <c r="AD139" i="1"/>
  <c r="Z139" i="1"/>
  <c r="AB139" i="1"/>
  <c r="T139" i="1"/>
  <c r="X139" i="1"/>
  <c r="T449" i="1"/>
  <c r="X449" i="1"/>
  <c r="AB449" i="1"/>
  <c r="W449" i="1"/>
  <c r="AC449" i="1"/>
  <c r="V449" i="1"/>
  <c r="AD449" i="1"/>
  <c r="Y449" i="1"/>
  <c r="AA449" i="1"/>
  <c r="S449" i="1"/>
  <c r="U449" i="1"/>
  <c r="Z449" i="1"/>
  <c r="S617" i="1"/>
  <c r="W617" i="1"/>
  <c r="AA617" i="1"/>
  <c r="T617" i="1"/>
  <c r="X617" i="1"/>
  <c r="AB617" i="1"/>
  <c r="V617" i="1"/>
  <c r="AD617" i="1"/>
  <c r="Y617" i="1"/>
  <c r="Z617" i="1"/>
  <c r="U617" i="1"/>
  <c r="AC617" i="1"/>
  <c r="T38" i="1"/>
  <c r="X38" i="1"/>
  <c r="AB38" i="1"/>
  <c r="V38" i="1"/>
  <c r="Z38" i="1"/>
  <c r="AD38" i="1"/>
  <c r="S38" i="1"/>
  <c r="AA38" i="1"/>
  <c r="W38" i="1"/>
  <c r="Y38" i="1"/>
  <c r="U38" i="1"/>
  <c r="AC38" i="1"/>
  <c r="V269" i="1"/>
  <c r="Z269" i="1"/>
  <c r="AD269" i="1"/>
  <c r="T269" i="1"/>
  <c r="Y269" i="1"/>
  <c r="W269" i="1"/>
  <c r="AB269" i="1"/>
  <c r="S269" i="1"/>
  <c r="AC269" i="1"/>
  <c r="X269" i="1"/>
  <c r="U269" i="1"/>
  <c r="AA269" i="1"/>
  <c r="V270" i="1"/>
  <c r="Z270" i="1"/>
  <c r="AD270" i="1"/>
  <c r="S270" i="1"/>
  <c r="X270" i="1"/>
  <c r="AC270" i="1"/>
  <c r="U270" i="1"/>
  <c r="AA270" i="1"/>
  <c r="AB270" i="1"/>
  <c r="Y270" i="1"/>
  <c r="T270" i="1"/>
  <c r="W270" i="1"/>
  <c r="U70" i="1"/>
  <c r="Y70" i="1"/>
  <c r="AC70" i="1"/>
  <c r="S70" i="1"/>
  <c r="W70" i="1"/>
  <c r="AA70" i="1"/>
  <c r="X70" i="1"/>
  <c r="T70" i="1"/>
  <c r="AB70" i="1"/>
  <c r="AD70" i="1"/>
  <c r="V70" i="1"/>
  <c r="Z70" i="1"/>
  <c r="V302" i="1"/>
  <c r="Z302" i="1"/>
  <c r="AD302" i="1"/>
  <c r="S302" i="1"/>
  <c r="X302" i="1"/>
  <c r="AC302" i="1"/>
  <c r="U302" i="1"/>
  <c r="AA302" i="1"/>
  <c r="AB302" i="1"/>
  <c r="T302" i="1"/>
  <c r="W302" i="1"/>
  <c r="Y302" i="1"/>
  <c r="V372" i="1"/>
  <c r="Z372" i="1"/>
  <c r="AD372" i="1"/>
  <c r="W372" i="1"/>
  <c r="AB372" i="1"/>
  <c r="X372" i="1"/>
  <c r="U372" i="1"/>
  <c r="S372" i="1"/>
  <c r="AC372" i="1"/>
  <c r="T372" i="1"/>
  <c r="AA372" i="1"/>
  <c r="Y372" i="1"/>
  <c r="S148" i="1"/>
  <c r="W148" i="1"/>
  <c r="AA148" i="1"/>
  <c r="U148" i="1"/>
  <c r="Y148" i="1"/>
  <c r="AC148" i="1"/>
  <c r="Z148" i="1"/>
  <c r="V148" i="1"/>
  <c r="AD148" i="1"/>
  <c r="X148" i="1"/>
  <c r="AB148" i="1"/>
  <c r="T148" i="1"/>
  <c r="S570" i="1"/>
  <c r="W570" i="1"/>
  <c r="AA570" i="1"/>
  <c r="T570" i="1"/>
  <c r="X570" i="1"/>
  <c r="AB570" i="1"/>
  <c r="Z570" i="1"/>
  <c r="U570" i="1"/>
  <c r="AC570" i="1"/>
  <c r="AD570" i="1"/>
  <c r="Y570" i="1"/>
  <c r="V570" i="1"/>
  <c r="S533" i="1"/>
  <c r="W533" i="1"/>
  <c r="AA533" i="1"/>
  <c r="T533" i="1"/>
  <c r="X533" i="1"/>
  <c r="AB533" i="1"/>
  <c r="V533" i="1"/>
  <c r="AD533" i="1"/>
  <c r="Y533" i="1"/>
  <c r="Z533" i="1"/>
  <c r="U533" i="1"/>
  <c r="AC533" i="1"/>
  <c r="T40" i="1"/>
  <c r="X40" i="1"/>
  <c r="AB40" i="1"/>
  <c r="V40" i="1"/>
  <c r="Z40" i="1"/>
  <c r="AD40" i="1"/>
  <c r="S40" i="1"/>
  <c r="AA40" i="1"/>
  <c r="W40" i="1"/>
  <c r="Y40" i="1"/>
  <c r="AC40" i="1"/>
  <c r="U40" i="1"/>
  <c r="S124" i="1"/>
  <c r="W124" i="1"/>
  <c r="AA124" i="1"/>
  <c r="X124" i="1"/>
  <c r="AC124" i="1"/>
  <c r="U124" i="1"/>
  <c r="Z124" i="1"/>
  <c r="V124" i="1"/>
  <c r="AB124" i="1"/>
  <c r="T124" i="1"/>
  <c r="AD124" i="1"/>
  <c r="Y124" i="1"/>
  <c r="V389" i="1"/>
  <c r="Z389" i="1"/>
  <c r="AD389" i="1"/>
  <c r="U389" i="1"/>
  <c r="AA389" i="1"/>
  <c r="W389" i="1"/>
  <c r="AC389" i="1"/>
  <c r="X389" i="1"/>
  <c r="Y389" i="1"/>
  <c r="S389" i="1"/>
  <c r="T389" i="1"/>
  <c r="AB389" i="1"/>
  <c r="V430" i="1"/>
  <c r="Z430" i="1"/>
  <c r="AD430" i="1"/>
  <c r="T430" i="1"/>
  <c r="Y430" i="1"/>
  <c r="U430" i="1"/>
  <c r="AB430" i="1"/>
  <c r="X430" i="1"/>
  <c r="AA430" i="1"/>
  <c r="AC430" i="1"/>
  <c r="S430" i="1"/>
  <c r="W430" i="1"/>
  <c r="T340" i="1"/>
  <c r="X340" i="1"/>
  <c r="AB340" i="1"/>
  <c r="V340" i="1"/>
  <c r="Z340" i="1"/>
  <c r="AD340" i="1"/>
  <c r="S340" i="1"/>
  <c r="AA340" i="1"/>
  <c r="Y340" i="1"/>
  <c r="U340" i="1"/>
  <c r="AC340" i="1"/>
  <c r="W340" i="1"/>
  <c r="U171" i="1"/>
  <c r="Y171" i="1"/>
  <c r="AC171" i="1"/>
  <c r="T171" i="1"/>
  <c r="Z171" i="1"/>
  <c r="W171" i="1"/>
  <c r="AB171" i="1"/>
  <c r="X171" i="1"/>
  <c r="S171" i="1"/>
  <c r="AD171" i="1"/>
  <c r="V171" i="1"/>
  <c r="AA171" i="1"/>
  <c r="S531" i="1"/>
  <c r="W531" i="1"/>
  <c r="AA531" i="1"/>
  <c r="T531" i="1"/>
  <c r="X531" i="1"/>
  <c r="AB531" i="1"/>
  <c r="V531" i="1"/>
  <c r="AD531" i="1"/>
  <c r="Y531" i="1"/>
  <c r="Z531" i="1"/>
  <c r="U531" i="1"/>
  <c r="AC531" i="1"/>
  <c r="S551" i="1"/>
  <c r="W551" i="1"/>
  <c r="AA551" i="1"/>
  <c r="T551" i="1"/>
  <c r="X551" i="1"/>
  <c r="AB551" i="1"/>
  <c r="V551" i="1"/>
  <c r="AD551" i="1"/>
  <c r="Y551" i="1"/>
  <c r="Z551" i="1"/>
  <c r="U551" i="1"/>
  <c r="AC551" i="1"/>
  <c r="U100" i="1"/>
  <c r="Y100" i="1"/>
  <c r="AC100" i="1"/>
  <c r="S100" i="1"/>
  <c r="W100" i="1"/>
  <c r="AA100" i="1"/>
  <c r="T100" i="1"/>
  <c r="AB100" i="1"/>
  <c r="X100" i="1"/>
  <c r="Z100" i="1"/>
  <c r="AD100" i="1"/>
  <c r="V100" i="1"/>
  <c r="S534" i="1"/>
  <c r="W534" i="1"/>
  <c r="AA534" i="1"/>
  <c r="T534" i="1"/>
  <c r="X534" i="1"/>
  <c r="AB534" i="1"/>
  <c r="Z534" i="1"/>
  <c r="U534" i="1"/>
  <c r="AC534" i="1"/>
  <c r="AD534" i="1"/>
  <c r="Y534" i="1"/>
  <c r="V534" i="1"/>
  <c r="U59" i="1"/>
  <c r="Y59" i="1"/>
  <c r="AC59" i="1"/>
  <c r="S59" i="1"/>
  <c r="W59" i="1"/>
  <c r="AA59" i="1"/>
  <c r="T59" i="1"/>
  <c r="AB59" i="1"/>
  <c r="X59" i="1"/>
  <c r="Z59" i="1"/>
  <c r="AD59" i="1"/>
  <c r="V59" i="1"/>
  <c r="U9" i="1"/>
  <c r="Y9" i="1"/>
  <c r="AC9" i="1"/>
  <c r="S9" i="1"/>
  <c r="W9" i="1"/>
  <c r="AA9" i="1"/>
  <c r="X9" i="1"/>
  <c r="T9" i="1"/>
  <c r="AB9" i="1"/>
  <c r="V9" i="1"/>
  <c r="AD9" i="1"/>
  <c r="Z9" i="1"/>
  <c r="U180" i="1"/>
  <c r="Y180" i="1"/>
  <c r="AC180" i="1"/>
  <c r="S180" i="1"/>
  <c r="X180" i="1"/>
  <c r="AD180" i="1"/>
  <c r="V180" i="1"/>
  <c r="AA180" i="1"/>
  <c r="W180" i="1"/>
  <c r="AB180" i="1"/>
  <c r="T180" i="1"/>
  <c r="Z180" i="1"/>
  <c r="T493" i="1"/>
  <c r="X493" i="1"/>
  <c r="AB493" i="1"/>
  <c r="W493" i="1"/>
  <c r="AC493" i="1"/>
  <c r="S493" i="1"/>
  <c r="Y493" i="1"/>
  <c r="AD493" i="1"/>
  <c r="V493" i="1"/>
  <c r="Z493" i="1"/>
  <c r="U493" i="1"/>
  <c r="AA493" i="1"/>
  <c r="T468" i="1"/>
  <c r="X468" i="1"/>
  <c r="AB468" i="1"/>
  <c r="S468" i="1"/>
  <c r="Y468" i="1"/>
  <c r="AD468" i="1"/>
  <c r="V468" i="1"/>
  <c r="AC468" i="1"/>
  <c r="W468" i="1"/>
  <c r="AA468" i="1"/>
  <c r="U468" i="1"/>
  <c r="Z468" i="1"/>
  <c r="S80" i="1"/>
  <c r="W80" i="1"/>
  <c r="AA80" i="1"/>
  <c r="V80" i="1"/>
  <c r="AB80" i="1"/>
  <c r="T80" i="1"/>
  <c r="Y80" i="1"/>
  <c r="AD80" i="1"/>
  <c r="U80" i="1"/>
  <c r="Z80" i="1"/>
  <c r="AC80" i="1"/>
  <c r="X80" i="1"/>
  <c r="U101" i="1"/>
  <c r="Y101" i="1"/>
  <c r="AC101" i="1"/>
  <c r="S101" i="1"/>
  <c r="W101" i="1"/>
  <c r="AA101" i="1"/>
  <c r="X101" i="1"/>
  <c r="T101" i="1"/>
  <c r="AB101" i="1"/>
  <c r="V101" i="1"/>
  <c r="AD101" i="1"/>
  <c r="Z101" i="1"/>
  <c r="T522" i="1"/>
  <c r="X522" i="1"/>
  <c r="AB522" i="1"/>
  <c r="V522" i="1"/>
  <c r="AA522" i="1"/>
  <c r="W522" i="1"/>
  <c r="AC522" i="1"/>
  <c r="Z522" i="1"/>
  <c r="S522" i="1"/>
  <c r="AD522" i="1"/>
  <c r="Y522" i="1"/>
  <c r="U522" i="1"/>
  <c r="U174" i="1"/>
  <c r="Y174" i="1"/>
  <c r="AC174" i="1"/>
  <c r="V174" i="1"/>
  <c r="AA174" i="1"/>
  <c r="S174" i="1"/>
  <c r="X174" i="1"/>
  <c r="AD174" i="1"/>
  <c r="T174" i="1"/>
  <c r="Z174" i="1"/>
  <c r="AB174" i="1"/>
  <c r="W174" i="1"/>
  <c r="V299" i="1"/>
  <c r="Z299" i="1"/>
  <c r="AD299" i="1"/>
  <c r="W299" i="1"/>
  <c r="AB299" i="1"/>
  <c r="T299" i="1"/>
  <c r="Y299" i="1"/>
  <c r="U299" i="1"/>
  <c r="X299" i="1"/>
  <c r="AC299" i="1"/>
  <c r="AA299" i="1"/>
  <c r="S299" i="1"/>
  <c r="S561" i="1"/>
  <c r="W561" i="1"/>
  <c r="AA561" i="1"/>
  <c r="T561" i="1"/>
  <c r="X561" i="1"/>
  <c r="AB561" i="1"/>
  <c r="V561" i="1"/>
  <c r="AD561" i="1"/>
  <c r="Y561" i="1"/>
  <c r="Z561" i="1"/>
  <c r="U561" i="1"/>
  <c r="AC561" i="1"/>
  <c r="T529" i="1"/>
  <c r="X529" i="1"/>
  <c r="AB529" i="1"/>
  <c r="W529" i="1"/>
  <c r="AC529" i="1"/>
  <c r="S529" i="1"/>
  <c r="Y529" i="1"/>
  <c r="AD529" i="1"/>
  <c r="AA529" i="1"/>
  <c r="U529" i="1"/>
  <c r="V529" i="1"/>
  <c r="Z529" i="1"/>
  <c r="U175" i="1"/>
  <c r="Y175" i="1"/>
  <c r="AC175" i="1"/>
  <c r="T175" i="1"/>
  <c r="Z175" i="1"/>
  <c r="W175" i="1"/>
  <c r="AB175" i="1"/>
  <c r="S175" i="1"/>
  <c r="AD175" i="1"/>
  <c r="X175" i="1"/>
  <c r="AA175" i="1"/>
  <c r="V175" i="1"/>
  <c r="U205" i="1"/>
  <c r="Y205" i="1"/>
  <c r="W205" i="1"/>
  <c r="AB205" i="1"/>
  <c r="T205" i="1"/>
  <c r="Z205" i="1"/>
  <c r="AD205" i="1"/>
  <c r="V205" i="1"/>
  <c r="AA205" i="1"/>
  <c r="S205" i="1"/>
  <c r="AC205" i="1"/>
  <c r="X205" i="1"/>
  <c r="V436" i="1"/>
  <c r="Z436" i="1"/>
  <c r="AD436" i="1"/>
  <c r="W436" i="1"/>
  <c r="AB436" i="1"/>
  <c r="T436" i="1"/>
  <c r="AA436" i="1"/>
  <c r="S436" i="1"/>
  <c r="AC436" i="1"/>
  <c r="U436" i="1"/>
  <c r="X436" i="1"/>
  <c r="Y436" i="1"/>
  <c r="S612" i="1"/>
  <c r="W612" i="1"/>
  <c r="AA612" i="1"/>
  <c r="T612" i="1"/>
  <c r="X612" i="1"/>
  <c r="AB612" i="1"/>
  <c r="Z612" i="1"/>
  <c r="U612" i="1"/>
  <c r="AC612" i="1"/>
  <c r="AD612" i="1"/>
  <c r="Y612" i="1"/>
  <c r="V612" i="1"/>
  <c r="S580" i="1"/>
  <c r="W580" i="1"/>
  <c r="AA580" i="1"/>
  <c r="T580" i="1"/>
  <c r="X580" i="1"/>
  <c r="AB580" i="1"/>
  <c r="Z580" i="1"/>
  <c r="U580" i="1"/>
  <c r="AC580" i="1"/>
  <c r="AD580" i="1"/>
  <c r="Y580" i="1"/>
  <c r="V580" i="1"/>
  <c r="V263" i="1"/>
  <c r="Z263" i="1"/>
  <c r="AD263" i="1"/>
  <c r="W263" i="1"/>
  <c r="AB263" i="1"/>
  <c r="T263" i="1"/>
  <c r="Y263" i="1"/>
  <c r="AA263" i="1"/>
  <c r="X263" i="1"/>
  <c r="AC263" i="1"/>
  <c r="S263" i="1"/>
  <c r="U263" i="1"/>
  <c r="V404" i="1"/>
  <c r="Z404" i="1"/>
  <c r="AD404" i="1"/>
  <c r="W404" i="1"/>
  <c r="AB404" i="1"/>
  <c r="T404" i="1"/>
  <c r="AA404" i="1"/>
  <c r="X404" i="1"/>
  <c r="Y404" i="1"/>
  <c r="U404" i="1"/>
  <c r="S404" i="1"/>
  <c r="AC404" i="1"/>
  <c r="T450" i="1"/>
  <c r="X450" i="1"/>
  <c r="AB450" i="1"/>
  <c r="V450" i="1"/>
  <c r="AA450" i="1"/>
  <c r="Y450" i="1"/>
  <c r="S450" i="1"/>
  <c r="Z450" i="1"/>
  <c r="AD450" i="1"/>
  <c r="U450" i="1"/>
  <c r="W450" i="1"/>
  <c r="AC450" i="1"/>
  <c r="T236" i="1"/>
  <c r="X236" i="1"/>
  <c r="AB236" i="1"/>
  <c r="V236" i="1"/>
  <c r="Z236" i="1"/>
  <c r="AD236" i="1"/>
  <c r="S236" i="1"/>
  <c r="AA236" i="1"/>
  <c r="W236" i="1"/>
  <c r="AC236" i="1"/>
  <c r="U236" i="1"/>
  <c r="Y236" i="1"/>
  <c r="U63" i="1"/>
  <c r="Y63" i="1"/>
  <c r="AC63" i="1"/>
  <c r="S63" i="1"/>
  <c r="W63" i="1"/>
  <c r="AA63" i="1"/>
  <c r="T63" i="1"/>
  <c r="AB63" i="1"/>
  <c r="X63" i="1"/>
  <c r="Z63" i="1"/>
  <c r="AD63" i="1"/>
  <c r="V63" i="1"/>
  <c r="V398" i="1"/>
  <c r="Z398" i="1"/>
  <c r="AD398" i="1"/>
  <c r="T398" i="1"/>
  <c r="Y398" i="1"/>
  <c r="U398" i="1"/>
  <c r="AB398" i="1"/>
  <c r="S398" i="1"/>
  <c r="AC398" i="1"/>
  <c r="W398" i="1"/>
  <c r="X398" i="1"/>
  <c r="AA398" i="1"/>
  <c r="V286" i="1"/>
  <c r="Z286" i="1"/>
  <c r="AD286" i="1"/>
  <c r="S286" i="1"/>
  <c r="X286" i="1"/>
  <c r="AC286" i="1"/>
  <c r="U286" i="1"/>
  <c r="AA286" i="1"/>
  <c r="AB286" i="1"/>
  <c r="T286" i="1"/>
  <c r="W286" i="1"/>
  <c r="Y286" i="1"/>
  <c r="T479" i="1"/>
  <c r="X479" i="1"/>
  <c r="AB479" i="1"/>
  <c r="U479" i="1"/>
  <c r="Z479" i="1"/>
  <c r="Y479" i="1"/>
  <c r="S479" i="1"/>
  <c r="AA479" i="1"/>
  <c r="W479" i="1"/>
  <c r="AC479" i="1"/>
  <c r="AD479" i="1"/>
  <c r="V479" i="1"/>
  <c r="T478" i="1"/>
  <c r="X478" i="1"/>
  <c r="AB478" i="1"/>
  <c r="V478" i="1"/>
  <c r="AA478" i="1"/>
  <c r="W478" i="1"/>
  <c r="AD478" i="1"/>
  <c r="Y478" i="1"/>
  <c r="U478" i="1"/>
  <c r="Z478" i="1"/>
  <c r="AC478" i="1"/>
  <c r="S478" i="1"/>
  <c r="V300" i="1"/>
  <c r="Z300" i="1"/>
  <c r="AD300" i="1"/>
  <c r="U300" i="1"/>
  <c r="AA300" i="1"/>
  <c r="S300" i="1"/>
  <c r="X300" i="1"/>
  <c r="AC300" i="1"/>
  <c r="T300" i="1"/>
  <c r="Y300" i="1"/>
  <c r="W300" i="1"/>
  <c r="AB300" i="1"/>
  <c r="S131" i="1"/>
  <c r="W131" i="1"/>
  <c r="AA131" i="1"/>
  <c r="T131" i="1"/>
  <c r="Y131" i="1"/>
  <c r="AD131" i="1"/>
  <c r="V131" i="1"/>
  <c r="AB131" i="1"/>
  <c r="X131" i="1"/>
  <c r="AC131" i="1"/>
  <c r="U131" i="1"/>
  <c r="Z131" i="1"/>
  <c r="T517" i="1"/>
  <c r="X517" i="1"/>
  <c r="AB517" i="1"/>
  <c r="W517" i="1"/>
  <c r="AC517" i="1"/>
  <c r="S517" i="1"/>
  <c r="Y517" i="1"/>
  <c r="AD517" i="1"/>
  <c r="V517" i="1"/>
  <c r="Z517" i="1"/>
  <c r="U517" i="1"/>
  <c r="AA517" i="1"/>
  <c r="S574" i="1"/>
  <c r="W574" i="1"/>
  <c r="AA574" i="1"/>
  <c r="T574" i="1"/>
  <c r="X574" i="1"/>
  <c r="AB574" i="1"/>
  <c r="Z574" i="1"/>
  <c r="U574" i="1"/>
  <c r="AC574" i="1"/>
  <c r="AD574" i="1"/>
  <c r="Y574" i="1"/>
  <c r="V574" i="1"/>
  <c r="V296" i="1"/>
  <c r="Z296" i="1"/>
  <c r="AD296" i="1"/>
  <c r="U296" i="1"/>
  <c r="AA296" i="1"/>
  <c r="S296" i="1"/>
  <c r="X296" i="1"/>
  <c r="AC296" i="1"/>
  <c r="Y296" i="1"/>
  <c r="AB296" i="1"/>
  <c r="T296" i="1"/>
  <c r="W296" i="1"/>
  <c r="V257" i="1"/>
  <c r="Z257" i="1"/>
  <c r="AD257" i="1"/>
  <c r="T257" i="1"/>
  <c r="Y257" i="1"/>
  <c r="W257" i="1"/>
  <c r="AB257" i="1"/>
  <c r="X257" i="1"/>
  <c r="AA257" i="1"/>
  <c r="U257" i="1"/>
  <c r="S257" i="1"/>
  <c r="AC257" i="1"/>
  <c r="T334" i="1"/>
  <c r="X334" i="1"/>
  <c r="AB334" i="1"/>
  <c r="V334" i="1"/>
  <c r="Z334" i="1"/>
  <c r="AD334" i="1"/>
  <c r="S334" i="1"/>
  <c r="AA334" i="1"/>
  <c r="W334" i="1"/>
  <c r="U334" i="1"/>
  <c r="Y334" i="1"/>
  <c r="AC334" i="1"/>
  <c r="V397" i="1"/>
  <c r="Z397" i="1"/>
  <c r="AD397" i="1"/>
  <c r="U397" i="1"/>
  <c r="AA397" i="1"/>
  <c r="S397" i="1"/>
  <c r="Y397" i="1"/>
  <c r="W397" i="1"/>
  <c r="X397" i="1"/>
  <c r="AC397" i="1"/>
  <c r="T397" i="1"/>
  <c r="AB397" i="1"/>
  <c r="U181" i="1"/>
  <c r="Y181" i="1"/>
  <c r="AC181" i="1"/>
  <c r="W181" i="1"/>
  <c r="AB181" i="1"/>
  <c r="T181" i="1"/>
  <c r="Z181" i="1"/>
  <c r="V181" i="1"/>
  <c r="AA181" i="1"/>
  <c r="AD181" i="1"/>
  <c r="S181" i="1"/>
  <c r="X181" i="1"/>
  <c r="V401" i="1"/>
  <c r="Z401" i="1"/>
  <c r="AD401" i="1"/>
  <c r="U401" i="1"/>
  <c r="AA401" i="1"/>
  <c r="T401" i="1"/>
  <c r="AB401" i="1"/>
  <c r="W401" i="1"/>
  <c r="X401" i="1"/>
  <c r="S401" i="1"/>
  <c r="Y401" i="1"/>
  <c r="AC401" i="1"/>
  <c r="T457" i="1"/>
  <c r="X457" i="1"/>
  <c r="AB457" i="1"/>
  <c r="W457" i="1"/>
  <c r="AC457" i="1"/>
  <c r="S457" i="1"/>
  <c r="Z457" i="1"/>
  <c r="U457" i="1"/>
  <c r="AA457" i="1"/>
  <c r="V457" i="1"/>
  <c r="Y457" i="1"/>
  <c r="AD457" i="1"/>
  <c r="S85" i="1"/>
  <c r="W85" i="1"/>
  <c r="AA85" i="1"/>
  <c r="U85" i="1"/>
  <c r="Z85" i="1"/>
  <c r="X85" i="1"/>
  <c r="AC85" i="1"/>
  <c r="Y85" i="1"/>
  <c r="T85" i="1"/>
  <c r="AD85" i="1"/>
  <c r="V85" i="1"/>
  <c r="AB85" i="1"/>
  <c r="T220" i="1"/>
  <c r="X220" i="1"/>
  <c r="AB220" i="1"/>
  <c r="V220" i="1"/>
  <c r="Z220" i="1"/>
  <c r="AD220" i="1"/>
  <c r="S220" i="1"/>
  <c r="AA220" i="1"/>
  <c r="W220" i="1"/>
  <c r="AC220" i="1"/>
  <c r="U220" i="1"/>
  <c r="Y220" i="1"/>
  <c r="V424" i="1"/>
  <c r="Z424" i="1"/>
  <c r="AD424" i="1"/>
  <c r="W424" i="1"/>
  <c r="AB424" i="1"/>
  <c r="U424" i="1"/>
  <c r="AC424" i="1"/>
  <c r="T424" i="1"/>
  <c r="X424" i="1"/>
  <c r="AA424" i="1"/>
  <c r="Y424" i="1"/>
  <c r="S424" i="1"/>
  <c r="T530" i="1"/>
  <c r="X530" i="1"/>
  <c r="V530" i="1"/>
  <c r="AA530" i="1"/>
  <c r="W530" i="1"/>
  <c r="AB530" i="1"/>
  <c r="Z530" i="1"/>
  <c r="S530" i="1"/>
  <c r="AC530" i="1"/>
  <c r="AD530" i="1"/>
  <c r="Y530" i="1"/>
  <c r="U530" i="1"/>
  <c r="S543" i="1"/>
  <c r="W543" i="1"/>
  <c r="AA543" i="1"/>
  <c r="T543" i="1"/>
  <c r="X543" i="1"/>
  <c r="AB543" i="1"/>
  <c r="V543" i="1"/>
  <c r="AD543" i="1"/>
  <c r="Y543" i="1"/>
  <c r="Z543" i="1"/>
  <c r="U543" i="1"/>
  <c r="AC543" i="1"/>
  <c r="S609" i="1"/>
  <c r="W609" i="1"/>
  <c r="AA609" i="1"/>
  <c r="T609" i="1"/>
  <c r="X609" i="1"/>
  <c r="AB609" i="1"/>
  <c r="V609" i="1"/>
  <c r="AD609" i="1"/>
  <c r="Y609" i="1"/>
  <c r="Z609" i="1"/>
  <c r="U609" i="1"/>
  <c r="AC609" i="1"/>
  <c r="U8" i="1"/>
  <c r="Y8" i="1"/>
  <c r="AC8" i="1"/>
  <c r="S8" i="1"/>
  <c r="W8" i="1"/>
  <c r="AA8" i="1"/>
  <c r="T8" i="1"/>
  <c r="AB8" i="1"/>
  <c r="X8" i="1"/>
  <c r="Z8" i="1"/>
  <c r="AD8" i="1"/>
  <c r="V8" i="1"/>
  <c r="T483" i="1"/>
  <c r="X483" i="1"/>
  <c r="AB483" i="1"/>
  <c r="U483" i="1"/>
  <c r="Z483" i="1"/>
  <c r="S483" i="1"/>
  <c r="AA483" i="1"/>
  <c r="V483" i="1"/>
  <c r="AC483" i="1"/>
  <c r="W483" i="1"/>
  <c r="Y483" i="1"/>
  <c r="AD483" i="1"/>
  <c r="T447" i="1"/>
  <c r="X447" i="1"/>
  <c r="AB447" i="1"/>
  <c r="U447" i="1"/>
  <c r="Z447" i="1"/>
  <c r="Y447" i="1"/>
  <c r="S447" i="1"/>
  <c r="AA447" i="1"/>
  <c r="W447" i="1"/>
  <c r="AC447" i="1"/>
  <c r="V447" i="1"/>
  <c r="AD447" i="1"/>
  <c r="S150" i="1"/>
  <c r="W150" i="1"/>
  <c r="AA150" i="1"/>
  <c r="U150" i="1"/>
  <c r="Y150" i="1"/>
  <c r="AC150" i="1"/>
  <c r="Z150" i="1"/>
  <c r="V150" i="1"/>
  <c r="AD150" i="1"/>
  <c r="X150" i="1"/>
  <c r="T150" i="1"/>
  <c r="AB150" i="1"/>
  <c r="S156" i="1"/>
  <c r="W156" i="1"/>
  <c r="AA156" i="1"/>
  <c r="U156" i="1"/>
  <c r="Y156" i="1"/>
  <c r="AC156" i="1"/>
  <c r="Z156" i="1"/>
  <c r="V156" i="1"/>
  <c r="AD156" i="1"/>
  <c r="X156" i="1"/>
  <c r="AB156" i="1"/>
  <c r="T156" i="1"/>
  <c r="U170" i="1"/>
  <c r="Y170" i="1"/>
  <c r="AC170" i="1"/>
  <c r="V170" i="1"/>
  <c r="AA170" i="1"/>
  <c r="S170" i="1"/>
  <c r="X170" i="1"/>
  <c r="AD170" i="1"/>
  <c r="Z170" i="1"/>
  <c r="T170" i="1"/>
  <c r="W170" i="1"/>
  <c r="AB170" i="1"/>
  <c r="S601" i="1"/>
  <c r="W601" i="1"/>
  <c r="AA601" i="1"/>
  <c r="T601" i="1"/>
  <c r="X601" i="1"/>
  <c r="AB601" i="1"/>
  <c r="V601" i="1"/>
  <c r="AD601" i="1"/>
  <c r="Y601" i="1"/>
  <c r="Z601" i="1"/>
  <c r="U601" i="1"/>
  <c r="AC601" i="1"/>
  <c r="V365" i="1"/>
  <c r="Z365" i="1"/>
  <c r="AD365" i="1"/>
  <c r="U365" i="1"/>
  <c r="AA365" i="1"/>
  <c r="W365" i="1"/>
  <c r="AC365" i="1"/>
  <c r="T365" i="1"/>
  <c r="Y365" i="1"/>
  <c r="AB365" i="1"/>
  <c r="S365" i="1"/>
  <c r="X365" i="1"/>
  <c r="T246" i="1"/>
  <c r="X246" i="1"/>
  <c r="AB246" i="1"/>
  <c r="V246" i="1"/>
  <c r="Z246" i="1"/>
  <c r="AD246" i="1"/>
  <c r="S246" i="1"/>
  <c r="AA246" i="1"/>
  <c r="W246" i="1"/>
  <c r="Y246" i="1"/>
  <c r="AC246" i="1"/>
  <c r="U246" i="1"/>
  <c r="T473" i="1"/>
  <c r="X473" i="1"/>
  <c r="AB473" i="1"/>
  <c r="W473" i="1"/>
  <c r="AC473" i="1"/>
  <c r="S473" i="1"/>
  <c r="Z473" i="1"/>
  <c r="U473" i="1"/>
  <c r="AA473" i="1"/>
  <c r="Y473" i="1"/>
  <c r="AD473" i="1"/>
  <c r="V473" i="1"/>
  <c r="S549" i="1"/>
  <c r="W549" i="1"/>
  <c r="AA549" i="1"/>
  <c r="T549" i="1"/>
  <c r="X549" i="1"/>
  <c r="AB549" i="1"/>
  <c r="V549" i="1"/>
  <c r="AD549" i="1"/>
  <c r="Y549" i="1"/>
  <c r="Z549" i="1"/>
  <c r="U549" i="1"/>
  <c r="AC549" i="1"/>
  <c r="S614" i="1"/>
  <c r="W614" i="1"/>
  <c r="AA614" i="1"/>
  <c r="T614" i="1"/>
  <c r="X614" i="1"/>
  <c r="AB614" i="1"/>
  <c r="Z614" i="1"/>
  <c r="U614" i="1"/>
  <c r="AC614" i="1"/>
  <c r="AD614" i="1"/>
  <c r="Y614" i="1"/>
  <c r="V614" i="1"/>
  <c r="V274" i="1"/>
  <c r="Z274" i="1"/>
  <c r="AD274" i="1"/>
  <c r="S274" i="1"/>
  <c r="X274" i="1"/>
  <c r="AC274" i="1"/>
  <c r="U274" i="1"/>
  <c r="AA274" i="1"/>
  <c r="W274" i="1"/>
  <c r="T274" i="1"/>
  <c r="AB274" i="1"/>
  <c r="Y274" i="1"/>
  <c r="U167" i="1"/>
  <c r="Y167" i="1"/>
  <c r="AC167" i="1"/>
  <c r="T167" i="1"/>
  <c r="Z167" i="1"/>
  <c r="W167" i="1"/>
  <c r="AB167" i="1"/>
  <c r="S167" i="1"/>
  <c r="AD167" i="1"/>
  <c r="X167" i="1"/>
  <c r="AA167" i="1"/>
  <c r="V167" i="1"/>
  <c r="T488" i="1"/>
  <c r="X488" i="1"/>
  <c r="AB488" i="1"/>
  <c r="S488" i="1"/>
  <c r="Y488" i="1"/>
  <c r="W488" i="1"/>
  <c r="AD488" i="1"/>
  <c r="Z488" i="1"/>
  <c r="AC488" i="1"/>
  <c r="U488" i="1"/>
  <c r="V488" i="1"/>
  <c r="AA488" i="1"/>
  <c r="V264" i="1"/>
  <c r="Z264" i="1"/>
  <c r="AD264" i="1"/>
  <c r="U264" i="1"/>
  <c r="AA264" i="1"/>
  <c r="S264" i="1"/>
  <c r="X264" i="1"/>
  <c r="AC264" i="1"/>
  <c r="Y264" i="1"/>
  <c r="AB264" i="1"/>
  <c r="W264" i="1"/>
  <c r="T264" i="1"/>
  <c r="T456" i="1"/>
  <c r="X456" i="1"/>
  <c r="AB456" i="1"/>
  <c r="S456" i="1"/>
  <c r="Y456" i="1"/>
  <c r="AD456" i="1"/>
  <c r="W456" i="1"/>
  <c r="Z456" i="1"/>
  <c r="AC456" i="1"/>
  <c r="U456" i="1"/>
  <c r="V456" i="1"/>
  <c r="AA456" i="1"/>
  <c r="V429" i="1"/>
  <c r="Z429" i="1"/>
  <c r="AD429" i="1"/>
  <c r="U429" i="1"/>
  <c r="AA429" i="1"/>
  <c r="S429" i="1"/>
  <c r="Y429" i="1"/>
  <c r="AB429" i="1"/>
  <c r="T429" i="1"/>
  <c r="AC429" i="1"/>
  <c r="X429" i="1"/>
  <c r="W429" i="1"/>
  <c r="V425" i="1"/>
  <c r="Z425" i="1"/>
  <c r="AD425" i="1"/>
  <c r="U425" i="1"/>
  <c r="AA425" i="1"/>
  <c r="X425" i="1"/>
  <c r="S425" i="1"/>
  <c r="AB425" i="1"/>
  <c r="T425" i="1"/>
  <c r="AC425" i="1"/>
  <c r="W425" i="1"/>
  <c r="Y425" i="1"/>
  <c r="T454" i="1"/>
  <c r="X454" i="1"/>
  <c r="AB454" i="1"/>
  <c r="V454" i="1"/>
  <c r="AA454" i="1"/>
  <c r="S454" i="1"/>
  <c r="Z454" i="1"/>
  <c r="U454" i="1"/>
  <c r="AC454" i="1"/>
  <c r="Y454" i="1"/>
  <c r="AD454" i="1"/>
  <c r="W454" i="1"/>
  <c r="S608" i="1"/>
  <c r="W608" i="1"/>
  <c r="AA608" i="1"/>
  <c r="T608" i="1"/>
  <c r="X608" i="1"/>
  <c r="AB608" i="1"/>
  <c r="Z608" i="1"/>
  <c r="U608" i="1"/>
  <c r="AC608" i="1"/>
  <c r="AD608" i="1"/>
  <c r="Y608" i="1"/>
  <c r="V608" i="1"/>
  <c r="U61" i="1"/>
  <c r="Y61" i="1"/>
  <c r="AC61" i="1"/>
  <c r="S61" i="1"/>
  <c r="W61" i="1"/>
  <c r="AA61" i="1"/>
  <c r="T61" i="1"/>
  <c r="AB61" i="1"/>
  <c r="X61" i="1"/>
  <c r="Z61" i="1"/>
  <c r="V61" i="1"/>
  <c r="AD61" i="1"/>
  <c r="S571" i="1"/>
  <c r="W571" i="1"/>
  <c r="AA571" i="1"/>
  <c r="T571" i="1"/>
  <c r="X571" i="1"/>
  <c r="AB571" i="1"/>
  <c r="V571" i="1"/>
  <c r="AD571" i="1"/>
  <c r="Y571" i="1"/>
  <c r="Z571" i="1"/>
  <c r="U571" i="1"/>
  <c r="AC571" i="1"/>
  <c r="V384" i="1"/>
  <c r="Z384" i="1"/>
  <c r="AD384" i="1"/>
  <c r="W384" i="1"/>
  <c r="AB384" i="1"/>
  <c r="S384" i="1"/>
  <c r="Y384" i="1"/>
  <c r="AA384" i="1"/>
  <c r="T384" i="1"/>
  <c r="AC384" i="1"/>
  <c r="X384" i="1"/>
  <c r="U384" i="1"/>
  <c r="S127" i="1"/>
  <c r="W127" i="1"/>
  <c r="AA127" i="1"/>
  <c r="T127" i="1"/>
  <c r="Y127" i="1"/>
  <c r="AD127" i="1"/>
  <c r="V127" i="1"/>
  <c r="AB127" i="1"/>
  <c r="AC127" i="1"/>
  <c r="X127" i="1"/>
  <c r="Z127" i="1"/>
  <c r="U127" i="1"/>
  <c r="T459" i="1"/>
  <c r="X459" i="1"/>
  <c r="AB459" i="1"/>
  <c r="U459" i="1"/>
  <c r="Z459" i="1"/>
  <c r="W459" i="1"/>
  <c r="AD459" i="1"/>
  <c r="Y459" i="1"/>
  <c r="V459" i="1"/>
  <c r="AA459" i="1"/>
  <c r="AC459" i="1"/>
  <c r="S459" i="1"/>
  <c r="T500" i="1"/>
  <c r="X500" i="1"/>
  <c r="AB500" i="1"/>
  <c r="S500" i="1"/>
  <c r="Y500" i="1"/>
  <c r="AD500" i="1"/>
  <c r="U500" i="1"/>
  <c r="Z500" i="1"/>
  <c r="W500" i="1"/>
  <c r="AA500" i="1"/>
  <c r="V500" i="1"/>
  <c r="AC500" i="1"/>
  <c r="T34" i="1"/>
  <c r="X34" i="1"/>
  <c r="AB34" i="1"/>
  <c r="V34" i="1"/>
  <c r="Z34" i="1"/>
  <c r="AD34" i="1"/>
  <c r="S34" i="1"/>
  <c r="AA34" i="1"/>
  <c r="W34" i="1"/>
  <c r="Y34" i="1"/>
  <c r="U34" i="1"/>
  <c r="AC34" i="1"/>
  <c r="T518" i="1"/>
  <c r="X518" i="1"/>
  <c r="AB518" i="1"/>
  <c r="V518" i="1"/>
  <c r="AA518" i="1"/>
  <c r="W518" i="1"/>
  <c r="AC518" i="1"/>
  <c r="U518" i="1"/>
  <c r="Y518" i="1"/>
  <c r="Z518" i="1"/>
  <c r="S518" i="1"/>
  <c r="AD518" i="1"/>
  <c r="V373" i="1"/>
  <c r="Z373" i="1"/>
  <c r="AD373" i="1"/>
  <c r="U373" i="1"/>
  <c r="AA373" i="1"/>
  <c r="S373" i="1"/>
  <c r="Y373" i="1"/>
  <c r="T373" i="1"/>
  <c r="AC373" i="1"/>
  <c r="W373" i="1"/>
  <c r="X373" i="1"/>
  <c r="AB373" i="1"/>
  <c r="V258" i="1"/>
  <c r="Z258" i="1"/>
  <c r="AD258" i="1"/>
  <c r="S258" i="1"/>
  <c r="X258" i="1"/>
  <c r="AC258" i="1"/>
  <c r="U258" i="1"/>
  <c r="AA258" i="1"/>
  <c r="W258" i="1"/>
  <c r="AB258" i="1"/>
  <c r="T258" i="1"/>
  <c r="Y258" i="1"/>
  <c r="U187" i="1"/>
  <c r="Y187" i="1"/>
  <c r="AC187" i="1"/>
  <c r="T187" i="1"/>
  <c r="Z187" i="1"/>
  <c r="W187" i="1"/>
  <c r="AB187" i="1"/>
  <c r="X187" i="1"/>
  <c r="S187" i="1"/>
  <c r="AD187" i="1"/>
  <c r="V187" i="1"/>
  <c r="AA187" i="1"/>
  <c r="T477" i="1"/>
  <c r="X477" i="1"/>
  <c r="AB477" i="1"/>
  <c r="W477" i="1"/>
  <c r="AC477" i="1"/>
  <c r="U477" i="1"/>
  <c r="AA477" i="1"/>
  <c r="V477" i="1"/>
  <c r="AD477" i="1"/>
  <c r="S477" i="1"/>
  <c r="Y477" i="1"/>
  <c r="Z477" i="1"/>
  <c r="U192" i="1"/>
  <c r="Y192" i="1"/>
  <c r="AC192" i="1"/>
  <c r="S192" i="1"/>
  <c r="X192" i="1"/>
  <c r="AD192" i="1"/>
  <c r="V192" i="1"/>
  <c r="AA192" i="1"/>
  <c r="AB192" i="1"/>
  <c r="W192" i="1"/>
  <c r="Z192" i="1"/>
  <c r="T192" i="1"/>
  <c r="T228" i="1"/>
  <c r="X228" i="1"/>
  <c r="AB228" i="1"/>
  <c r="V228" i="1"/>
  <c r="Z228" i="1"/>
  <c r="AD228" i="1"/>
  <c r="S228" i="1"/>
  <c r="AA228" i="1"/>
  <c r="W228" i="1"/>
  <c r="U228" i="1"/>
  <c r="AC228" i="1"/>
  <c r="Y228" i="1"/>
  <c r="T472" i="1"/>
  <c r="X472" i="1"/>
  <c r="AB472" i="1"/>
  <c r="S472" i="1"/>
  <c r="Y472" i="1"/>
  <c r="AD472" i="1"/>
  <c r="W472" i="1"/>
  <c r="Z472" i="1"/>
  <c r="V472" i="1"/>
  <c r="AA472" i="1"/>
  <c r="AC472" i="1"/>
  <c r="U472" i="1"/>
  <c r="V362" i="1"/>
  <c r="Z362" i="1"/>
  <c r="AD362" i="1"/>
  <c r="T362" i="1"/>
  <c r="Y362" i="1"/>
  <c r="W362" i="1"/>
  <c r="AC362" i="1"/>
  <c r="S362" i="1"/>
  <c r="AB362" i="1"/>
  <c r="X362" i="1"/>
  <c r="AA362" i="1"/>
  <c r="U362" i="1"/>
  <c r="S138" i="1"/>
  <c r="W138" i="1"/>
  <c r="AA138" i="1"/>
  <c r="U138" i="1"/>
  <c r="Z138" i="1"/>
  <c r="X138" i="1"/>
  <c r="AC138" i="1"/>
  <c r="Y138" i="1"/>
  <c r="T138" i="1"/>
  <c r="AD138" i="1"/>
  <c r="V138" i="1"/>
  <c r="AB138" i="1"/>
  <c r="T209" i="1"/>
  <c r="X209" i="1"/>
  <c r="AB209" i="1"/>
  <c r="V209" i="1"/>
  <c r="Z209" i="1"/>
  <c r="AD209" i="1"/>
  <c r="W209" i="1"/>
  <c r="S209" i="1"/>
  <c r="AA209" i="1"/>
  <c r="U209" i="1"/>
  <c r="AC209" i="1"/>
  <c r="Y209" i="1"/>
  <c r="V360" i="1"/>
  <c r="Z360" i="1"/>
  <c r="AD360" i="1"/>
  <c r="W360" i="1"/>
  <c r="AB360" i="1"/>
  <c r="S360" i="1"/>
  <c r="Y360" i="1"/>
  <c r="X360" i="1"/>
  <c r="U360" i="1"/>
  <c r="AA360" i="1"/>
  <c r="T360" i="1"/>
  <c r="AC360" i="1"/>
  <c r="T230" i="1"/>
  <c r="X230" i="1"/>
  <c r="AB230" i="1"/>
  <c r="V230" i="1"/>
  <c r="Z230" i="1"/>
  <c r="AD230" i="1"/>
  <c r="S230" i="1"/>
  <c r="AA230" i="1"/>
  <c r="W230" i="1"/>
  <c r="Y230" i="1"/>
  <c r="U230" i="1"/>
  <c r="AC230" i="1"/>
  <c r="V298" i="1"/>
  <c r="Z298" i="1"/>
  <c r="AD298" i="1"/>
  <c r="S298" i="1"/>
  <c r="X298" i="1"/>
  <c r="AC298" i="1"/>
  <c r="U298" i="1"/>
  <c r="AA298" i="1"/>
  <c r="W298" i="1"/>
  <c r="T298" i="1"/>
  <c r="Y298" i="1"/>
  <c r="AB298" i="1"/>
  <c r="S143" i="1"/>
  <c r="W143" i="1"/>
  <c r="AA143" i="1"/>
  <c r="U143" i="1"/>
  <c r="Y143" i="1"/>
  <c r="AC143" i="1"/>
  <c r="V143" i="1"/>
  <c r="AD143" i="1"/>
  <c r="Z143" i="1"/>
  <c r="AB143" i="1"/>
  <c r="T143" i="1"/>
  <c r="X143" i="1"/>
  <c r="S567" i="1"/>
  <c r="W567" i="1"/>
  <c r="AA567" i="1"/>
  <c r="T567" i="1"/>
  <c r="X567" i="1"/>
  <c r="AB567" i="1"/>
  <c r="V567" i="1"/>
  <c r="AD567" i="1"/>
  <c r="Y567" i="1"/>
  <c r="Z567" i="1"/>
  <c r="U567" i="1"/>
  <c r="AC567" i="1"/>
  <c r="S141" i="1"/>
  <c r="W141" i="1"/>
  <c r="AA141" i="1"/>
  <c r="U141" i="1"/>
  <c r="Y141" i="1"/>
  <c r="AC141" i="1"/>
  <c r="V141" i="1"/>
  <c r="AD141" i="1"/>
  <c r="Z141" i="1"/>
  <c r="T141" i="1"/>
  <c r="AB141" i="1"/>
  <c r="X141" i="1"/>
  <c r="T514" i="1"/>
  <c r="X514" i="1"/>
  <c r="AB514" i="1"/>
  <c r="V514" i="1"/>
  <c r="AA514" i="1"/>
  <c r="W514" i="1"/>
  <c r="AC514" i="1"/>
  <c r="Z514" i="1"/>
  <c r="S514" i="1"/>
  <c r="AD514" i="1"/>
  <c r="U514" i="1"/>
  <c r="Y514" i="1"/>
  <c r="U3" i="1"/>
  <c r="Y3" i="1"/>
  <c r="AC3" i="1"/>
  <c r="S3" i="1"/>
  <c r="W3" i="1"/>
  <c r="AA3" i="1"/>
  <c r="X3" i="1"/>
  <c r="T3" i="1"/>
  <c r="AB3" i="1"/>
  <c r="AD3" i="1"/>
  <c r="V3" i="1"/>
  <c r="Z3" i="1"/>
  <c r="S78" i="1"/>
  <c r="W78" i="1"/>
  <c r="AA78" i="1"/>
  <c r="T78" i="1"/>
  <c r="Y78" i="1"/>
  <c r="AD78" i="1"/>
  <c r="V78" i="1"/>
  <c r="AB78" i="1"/>
  <c r="X78" i="1"/>
  <c r="AC78" i="1"/>
  <c r="U78" i="1"/>
  <c r="Z78" i="1"/>
  <c r="V375" i="1"/>
  <c r="Z375" i="1"/>
  <c r="AD375" i="1"/>
  <c r="S375" i="1"/>
  <c r="X375" i="1"/>
  <c r="AC375" i="1"/>
  <c r="W375" i="1"/>
  <c r="Y375" i="1"/>
  <c r="T375" i="1"/>
  <c r="U375" i="1"/>
  <c r="AA375" i="1"/>
  <c r="AB375" i="1"/>
  <c r="S604" i="1"/>
  <c r="W604" i="1"/>
  <c r="AA604" i="1"/>
  <c r="T604" i="1"/>
  <c r="X604" i="1"/>
  <c r="AB604" i="1"/>
  <c r="Z604" i="1"/>
  <c r="U604" i="1"/>
  <c r="AC604" i="1"/>
  <c r="V604" i="1"/>
  <c r="Y604" i="1"/>
  <c r="AD604" i="1"/>
  <c r="T453" i="1"/>
  <c r="X453" i="1"/>
  <c r="AB453" i="1"/>
  <c r="W453" i="1"/>
  <c r="AC453" i="1"/>
  <c r="Y453" i="1"/>
  <c r="S453" i="1"/>
  <c r="Z453" i="1"/>
  <c r="V453" i="1"/>
  <c r="AA453" i="1"/>
  <c r="AD453" i="1"/>
  <c r="U453" i="1"/>
  <c r="S585" i="1"/>
  <c r="W585" i="1"/>
  <c r="AA585" i="1"/>
  <c r="T585" i="1"/>
  <c r="X585" i="1"/>
  <c r="AB585" i="1"/>
  <c r="V585" i="1"/>
  <c r="AD585" i="1"/>
  <c r="Y585" i="1"/>
  <c r="U585" i="1"/>
  <c r="AC585" i="1"/>
  <c r="Z585" i="1"/>
  <c r="V417" i="1"/>
  <c r="Z417" i="1"/>
  <c r="AD417" i="1"/>
  <c r="U417" i="1"/>
  <c r="AA417" i="1"/>
  <c r="T417" i="1"/>
  <c r="AB417" i="1"/>
  <c r="S417" i="1"/>
  <c r="AC417" i="1"/>
  <c r="W417" i="1"/>
  <c r="X417" i="1"/>
  <c r="Y417" i="1"/>
  <c r="S557" i="1"/>
  <c r="W557" i="1"/>
  <c r="AA557" i="1"/>
  <c r="T557" i="1"/>
  <c r="X557" i="1"/>
  <c r="AB557" i="1"/>
  <c r="V557" i="1"/>
  <c r="AD557" i="1"/>
  <c r="Y557" i="1"/>
  <c r="Z557" i="1"/>
  <c r="U557" i="1"/>
  <c r="AC557" i="1"/>
  <c r="U68" i="1"/>
  <c r="Y68" i="1"/>
  <c r="AC68" i="1"/>
  <c r="S68" i="1"/>
  <c r="W68" i="1"/>
  <c r="AA68" i="1"/>
  <c r="X68" i="1"/>
  <c r="T68" i="1"/>
  <c r="AB68" i="1"/>
  <c r="V68" i="1"/>
  <c r="AD68" i="1"/>
  <c r="Z68" i="1"/>
  <c r="V359" i="1"/>
  <c r="Z359" i="1"/>
  <c r="AD359" i="1"/>
  <c r="S359" i="1"/>
  <c r="X359" i="1"/>
  <c r="AC359" i="1"/>
  <c r="W359" i="1"/>
  <c r="AA359" i="1"/>
  <c r="U359" i="1"/>
  <c r="Y359" i="1"/>
  <c r="T359" i="1"/>
  <c r="AB359" i="1"/>
  <c r="S616" i="1"/>
  <c r="W616" i="1"/>
  <c r="AA616" i="1"/>
  <c r="T616" i="1"/>
  <c r="X616" i="1"/>
  <c r="AB616" i="1"/>
  <c r="Z616" i="1"/>
  <c r="U616" i="1"/>
  <c r="AC616" i="1"/>
  <c r="AD616" i="1"/>
  <c r="Y616" i="1"/>
  <c r="V616" i="1"/>
  <c r="S566" i="1"/>
  <c r="W566" i="1"/>
  <c r="AA566" i="1"/>
  <c r="T566" i="1"/>
  <c r="X566" i="1"/>
  <c r="AB566" i="1"/>
  <c r="Z566" i="1"/>
  <c r="U566" i="1"/>
  <c r="AC566" i="1"/>
  <c r="AD566" i="1"/>
  <c r="Y566" i="1"/>
  <c r="V566" i="1"/>
  <c r="T485" i="1"/>
  <c r="X485" i="1"/>
  <c r="AB485" i="1"/>
  <c r="W485" i="1"/>
  <c r="AC485" i="1"/>
  <c r="Y485" i="1"/>
  <c r="S485" i="1"/>
  <c r="Z485" i="1"/>
  <c r="V485" i="1"/>
  <c r="AA485" i="1"/>
  <c r="U485" i="1"/>
  <c r="AD485" i="1"/>
  <c r="S602" i="1"/>
  <c r="W602" i="1"/>
  <c r="AA602" i="1"/>
  <c r="T602" i="1"/>
  <c r="X602" i="1"/>
  <c r="AB602" i="1"/>
  <c r="Z602" i="1"/>
  <c r="U602" i="1"/>
  <c r="AC602" i="1"/>
  <c r="V602" i="1"/>
  <c r="Y602" i="1"/>
  <c r="AD602" i="1"/>
  <c r="U185" i="1"/>
  <c r="Y185" i="1"/>
  <c r="AC185" i="1"/>
  <c r="W185" i="1"/>
  <c r="AB185" i="1"/>
  <c r="T185" i="1"/>
  <c r="Z185" i="1"/>
  <c r="AA185" i="1"/>
  <c r="V185" i="1"/>
  <c r="X185" i="1"/>
  <c r="AD185" i="1"/>
  <c r="S185" i="1"/>
  <c r="T484" i="1"/>
  <c r="X484" i="1"/>
  <c r="AB484" i="1"/>
  <c r="S484" i="1"/>
  <c r="Y484" i="1"/>
  <c r="AD484" i="1"/>
  <c r="V484" i="1"/>
  <c r="AC484" i="1"/>
  <c r="W484" i="1"/>
  <c r="U484" i="1"/>
  <c r="Z484" i="1"/>
  <c r="AA484" i="1"/>
  <c r="V390" i="1"/>
  <c r="Z390" i="1"/>
  <c r="AD390" i="1"/>
  <c r="T390" i="1"/>
  <c r="Y390" i="1"/>
  <c r="X390" i="1"/>
  <c r="U390" i="1"/>
  <c r="AC390" i="1"/>
  <c r="W390" i="1"/>
  <c r="S390" i="1"/>
  <c r="AB390" i="1"/>
  <c r="AA390" i="1"/>
  <c r="S162" i="1"/>
  <c r="W162" i="1"/>
  <c r="AA162" i="1"/>
  <c r="U162" i="1"/>
  <c r="Y162" i="1"/>
  <c r="AC162" i="1"/>
  <c r="Z162" i="1"/>
  <c r="V162" i="1"/>
  <c r="AD162" i="1"/>
  <c r="X162" i="1"/>
  <c r="T162" i="1"/>
  <c r="AB162" i="1"/>
  <c r="S83" i="1"/>
  <c r="W83" i="1"/>
  <c r="AA83" i="1"/>
  <c r="X83" i="1"/>
  <c r="AC83" i="1"/>
  <c r="U83" i="1"/>
  <c r="Z83" i="1"/>
  <c r="AB83" i="1"/>
  <c r="V83" i="1"/>
  <c r="Y83" i="1"/>
  <c r="T83" i="1"/>
  <c r="AD83" i="1"/>
  <c r="S552" i="1"/>
  <c r="W552" i="1"/>
  <c r="AA552" i="1"/>
  <c r="T552" i="1"/>
  <c r="X552" i="1"/>
  <c r="AB552" i="1"/>
  <c r="Z552" i="1"/>
  <c r="U552" i="1"/>
  <c r="AC552" i="1"/>
  <c r="AD552" i="1"/>
  <c r="Y552" i="1"/>
  <c r="V552" i="1"/>
  <c r="V414" i="1"/>
  <c r="Z414" i="1"/>
  <c r="AD414" i="1"/>
  <c r="T414" i="1"/>
  <c r="Y414" i="1"/>
  <c r="U414" i="1"/>
  <c r="AB414" i="1"/>
  <c r="AA414" i="1"/>
  <c r="S414" i="1"/>
  <c r="AC414" i="1"/>
  <c r="W414" i="1"/>
  <c r="X414" i="1"/>
  <c r="S605" i="1"/>
  <c r="W605" i="1"/>
  <c r="AA605" i="1"/>
  <c r="T605" i="1"/>
  <c r="X605" i="1"/>
  <c r="AB605" i="1"/>
  <c r="V605" i="1"/>
  <c r="AD605" i="1"/>
  <c r="Y605" i="1"/>
  <c r="Z605" i="1"/>
  <c r="U605" i="1"/>
  <c r="AC605" i="1"/>
  <c r="T227" i="1"/>
  <c r="X227" i="1"/>
  <c r="AB227" i="1"/>
  <c r="V227" i="1"/>
  <c r="Z227" i="1"/>
  <c r="AD227" i="1"/>
  <c r="W227" i="1"/>
  <c r="S227" i="1"/>
  <c r="AA227" i="1"/>
  <c r="AC227" i="1"/>
  <c r="U227" i="1"/>
  <c r="Y227" i="1"/>
  <c r="V52" i="1"/>
  <c r="Z52" i="1"/>
  <c r="AD52" i="1"/>
  <c r="U52" i="1"/>
  <c r="AA52" i="1"/>
  <c r="S52" i="1"/>
  <c r="X52" i="1"/>
  <c r="AC52" i="1"/>
  <c r="T52" i="1"/>
  <c r="Y52" i="1"/>
  <c r="AB52" i="1"/>
  <c r="W52" i="1"/>
  <c r="T327" i="1"/>
  <c r="X327" i="1"/>
  <c r="AB327" i="1"/>
  <c r="V327" i="1"/>
  <c r="Z327" i="1"/>
  <c r="AD327" i="1"/>
  <c r="W327" i="1"/>
  <c r="U327" i="1"/>
  <c r="S327" i="1"/>
  <c r="AC327" i="1"/>
  <c r="AA327" i="1"/>
  <c r="Y327" i="1"/>
  <c r="T249" i="1"/>
  <c r="X249" i="1"/>
  <c r="AB249" i="1"/>
  <c r="V249" i="1"/>
  <c r="Z249" i="1"/>
  <c r="AD249" i="1"/>
  <c r="W249" i="1"/>
  <c r="S249" i="1"/>
  <c r="AA249" i="1"/>
  <c r="U249" i="1"/>
  <c r="Y249" i="1"/>
  <c r="AC249" i="1"/>
  <c r="S541" i="1"/>
  <c r="W541" i="1"/>
  <c r="AA541" i="1"/>
  <c r="T541" i="1"/>
  <c r="X541" i="1"/>
  <c r="AB541" i="1"/>
  <c r="V541" i="1"/>
  <c r="AD541" i="1"/>
  <c r="Y541" i="1"/>
  <c r="Z541" i="1"/>
  <c r="U541" i="1"/>
  <c r="AC541" i="1"/>
  <c r="U4" i="1"/>
  <c r="Y4" i="1"/>
  <c r="AC4" i="1"/>
  <c r="S4" i="1"/>
  <c r="W4" i="1"/>
  <c r="AA4" i="1"/>
  <c r="T4" i="1"/>
  <c r="AB4" i="1"/>
  <c r="X4" i="1"/>
  <c r="Z4" i="1"/>
  <c r="AD4" i="1"/>
  <c r="V4" i="1"/>
  <c r="V291" i="1"/>
  <c r="Z291" i="1"/>
  <c r="AD291" i="1"/>
  <c r="W291" i="1"/>
  <c r="AB291" i="1"/>
  <c r="T291" i="1"/>
  <c r="Y291" i="1"/>
  <c r="U291" i="1"/>
  <c r="AC291" i="1"/>
  <c r="AA291" i="1"/>
  <c r="S291" i="1"/>
  <c r="X291" i="1"/>
  <c r="T525" i="1"/>
  <c r="X525" i="1"/>
  <c r="AB525" i="1"/>
  <c r="W525" i="1"/>
  <c r="AC525" i="1"/>
  <c r="S525" i="1"/>
  <c r="Y525" i="1"/>
  <c r="AD525" i="1"/>
  <c r="V525" i="1"/>
  <c r="Z525" i="1"/>
  <c r="AA525" i="1"/>
  <c r="U525" i="1"/>
  <c r="U201" i="1"/>
  <c r="Y201" i="1"/>
  <c r="AC201" i="1"/>
  <c r="W201" i="1"/>
  <c r="AB201" i="1"/>
  <c r="T201" i="1"/>
  <c r="Z201" i="1"/>
  <c r="AA201" i="1"/>
  <c r="V201" i="1"/>
  <c r="X201" i="1"/>
  <c r="AD201" i="1"/>
  <c r="S201" i="1"/>
  <c r="V368" i="1"/>
  <c r="Z368" i="1"/>
  <c r="AD368" i="1"/>
  <c r="W368" i="1"/>
  <c r="AB368" i="1"/>
  <c r="U368" i="1"/>
  <c r="AC368" i="1"/>
  <c r="X368" i="1"/>
  <c r="AA368" i="1"/>
  <c r="S368" i="1"/>
  <c r="Y368" i="1"/>
  <c r="T368" i="1"/>
  <c r="S547" i="1"/>
  <c r="W547" i="1"/>
  <c r="AA547" i="1"/>
  <c r="T547" i="1"/>
  <c r="X547" i="1"/>
  <c r="AB547" i="1"/>
  <c r="V547" i="1"/>
  <c r="AD547" i="1"/>
  <c r="Y547" i="1"/>
  <c r="Z547" i="1"/>
  <c r="U547" i="1"/>
  <c r="AC547" i="1"/>
  <c r="T521" i="1"/>
  <c r="X521" i="1"/>
  <c r="AB521" i="1"/>
  <c r="W521" i="1"/>
  <c r="AC521" i="1"/>
  <c r="S521" i="1"/>
  <c r="Y521" i="1"/>
  <c r="AD521" i="1"/>
  <c r="AA521" i="1"/>
  <c r="U521" i="1"/>
  <c r="V521" i="1"/>
  <c r="Z521" i="1"/>
  <c r="S532" i="1"/>
  <c r="W532" i="1"/>
  <c r="AA532" i="1"/>
  <c r="T532" i="1"/>
  <c r="X532" i="1"/>
  <c r="AB532" i="1"/>
  <c r="Z532" i="1"/>
  <c r="U532" i="1"/>
  <c r="AC532" i="1"/>
  <c r="AD532" i="1"/>
  <c r="Y532" i="1"/>
  <c r="V532" i="1"/>
  <c r="V266" i="1"/>
  <c r="Z266" i="1"/>
  <c r="AD266" i="1"/>
  <c r="S266" i="1"/>
  <c r="X266" i="1"/>
  <c r="AC266" i="1"/>
  <c r="U266" i="1"/>
  <c r="AA266" i="1"/>
  <c r="W266" i="1"/>
  <c r="AB266" i="1"/>
  <c r="Y266" i="1"/>
  <c r="T266" i="1"/>
  <c r="T474" i="1"/>
  <c r="X474" i="1"/>
  <c r="AB474" i="1"/>
  <c r="V474" i="1"/>
  <c r="AA474" i="1"/>
  <c r="U474" i="1"/>
  <c r="AC474" i="1"/>
  <c r="W474" i="1"/>
  <c r="AD474" i="1"/>
  <c r="Z474" i="1"/>
  <c r="Y474" i="1"/>
  <c r="S474" i="1"/>
  <c r="S559" i="1"/>
  <c r="W559" i="1"/>
  <c r="AA559" i="1"/>
  <c r="T559" i="1"/>
  <c r="X559" i="1"/>
  <c r="AB559" i="1"/>
  <c r="V559" i="1"/>
  <c r="AD559" i="1"/>
  <c r="Y559" i="1"/>
  <c r="Z559" i="1"/>
  <c r="U559" i="1"/>
  <c r="AC559" i="1"/>
  <c r="V357" i="1"/>
  <c r="Z357" i="1"/>
  <c r="AD357" i="1"/>
  <c r="U357" i="1"/>
  <c r="AA357" i="1"/>
  <c r="S357" i="1"/>
  <c r="Y357" i="1"/>
  <c r="W357" i="1"/>
  <c r="T357" i="1"/>
  <c r="X357" i="1"/>
  <c r="AC357" i="1"/>
  <c r="AB357" i="1"/>
  <c r="V352" i="1"/>
  <c r="Z352" i="1"/>
  <c r="AD352" i="1"/>
  <c r="W352" i="1"/>
  <c r="AB352" i="1"/>
  <c r="U352" i="1"/>
  <c r="AC352" i="1"/>
  <c r="Y352" i="1"/>
  <c r="S352" i="1"/>
  <c r="T352" i="1"/>
  <c r="AA352" i="1"/>
  <c r="X352" i="1"/>
  <c r="V388" i="1"/>
  <c r="Z388" i="1"/>
  <c r="AD388" i="1"/>
  <c r="W388" i="1"/>
  <c r="AB388" i="1"/>
  <c r="T388" i="1"/>
  <c r="AA388" i="1"/>
  <c r="Y388" i="1"/>
  <c r="S388" i="1"/>
  <c r="AC388" i="1"/>
  <c r="X388" i="1"/>
  <c r="U388" i="1"/>
  <c r="S132" i="1"/>
  <c r="W132" i="1"/>
  <c r="AA132" i="1"/>
  <c r="X132" i="1"/>
  <c r="AC132" i="1"/>
  <c r="U132" i="1"/>
  <c r="Z132" i="1"/>
  <c r="V132" i="1"/>
  <c r="AB132" i="1"/>
  <c r="AD132" i="1"/>
  <c r="T132" i="1"/>
  <c r="Y132" i="1"/>
  <c r="V310" i="1"/>
  <c r="Z310" i="1"/>
  <c r="AD310" i="1"/>
  <c r="S310" i="1"/>
  <c r="X310" i="1"/>
  <c r="AC310" i="1"/>
  <c r="U310" i="1"/>
  <c r="AA310" i="1"/>
  <c r="AB310" i="1"/>
  <c r="T310" i="1"/>
  <c r="W310" i="1"/>
  <c r="Y310" i="1"/>
  <c r="T36" i="1"/>
  <c r="X36" i="1"/>
  <c r="AB36" i="1"/>
  <c r="V36" i="1"/>
  <c r="Z36" i="1"/>
  <c r="AD36" i="1"/>
  <c r="S36" i="1"/>
  <c r="AA36" i="1"/>
  <c r="W36" i="1"/>
  <c r="Y36" i="1"/>
  <c r="AC36" i="1"/>
  <c r="U36" i="1"/>
  <c r="T460" i="1"/>
  <c r="X460" i="1"/>
  <c r="AB460" i="1"/>
  <c r="S460" i="1"/>
  <c r="Y460" i="1"/>
  <c r="AD460" i="1"/>
  <c r="Z460" i="1"/>
  <c r="U460" i="1"/>
  <c r="AA460" i="1"/>
  <c r="W460" i="1"/>
  <c r="AC460" i="1"/>
  <c r="V460" i="1"/>
  <c r="V307" i="1"/>
  <c r="Z307" i="1"/>
  <c r="AD307" i="1"/>
  <c r="W307" i="1"/>
  <c r="AB307" i="1"/>
  <c r="T307" i="1"/>
  <c r="Y307" i="1"/>
  <c r="U307" i="1"/>
  <c r="AA307" i="1"/>
  <c r="AC307" i="1"/>
  <c r="S307" i="1"/>
  <c r="X307" i="1"/>
  <c r="T250" i="1"/>
  <c r="X250" i="1"/>
  <c r="AB250" i="1"/>
  <c r="V250" i="1"/>
  <c r="Z250" i="1"/>
  <c r="AD250" i="1"/>
  <c r="S250" i="1"/>
  <c r="AA250" i="1"/>
  <c r="W250" i="1"/>
  <c r="Y250" i="1"/>
  <c r="U250" i="1"/>
  <c r="AC250" i="1"/>
  <c r="V306" i="1"/>
  <c r="Z306" i="1"/>
  <c r="AD306" i="1"/>
  <c r="S306" i="1"/>
  <c r="X306" i="1"/>
  <c r="AC306" i="1"/>
  <c r="U306" i="1"/>
  <c r="AA306" i="1"/>
  <c r="W306" i="1"/>
  <c r="Y306" i="1"/>
  <c r="T306" i="1"/>
  <c r="AB306" i="1"/>
  <c r="T486" i="1"/>
  <c r="X486" i="1"/>
  <c r="AB486" i="1"/>
  <c r="V486" i="1"/>
  <c r="AA486" i="1"/>
  <c r="S486" i="1"/>
  <c r="Z486" i="1"/>
  <c r="U486" i="1"/>
  <c r="AC486" i="1"/>
  <c r="Y486" i="1"/>
  <c r="AD486" i="1"/>
  <c r="W486" i="1"/>
  <c r="V289" i="1"/>
  <c r="Z289" i="1"/>
  <c r="AD289" i="1"/>
  <c r="T289" i="1"/>
  <c r="Y289" i="1"/>
  <c r="W289" i="1"/>
  <c r="AB289" i="1"/>
  <c r="X289" i="1"/>
  <c r="AA289" i="1"/>
  <c r="S289" i="1"/>
  <c r="AC289" i="1"/>
  <c r="U289" i="1"/>
  <c r="V53" i="1"/>
  <c r="Z53" i="1"/>
  <c r="AD53" i="1"/>
  <c r="T53" i="1"/>
  <c r="Y53" i="1"/>
  <c r="W53" i="1"/>
  <c r="AB53" i="1"/>
  <c r="S53" i="1"/>
  <c r="AC53" i="1"/>
  <c r="X53" i="1"/>
  <c r="AA53" i="1"/>
  <c r="U53" i="1"/>
  <c r="S117" i="1"/>
  <c r="W117" i="1"/>
  <c r="AA117" i="1"/>
  <c r="V117" i="1"/>
  <c r="AB117" i="1"/>
  <c r="T117" i="1"/>
  <c r="Y117" i="1"/>
  <c r="AD117" i="1"/>
  <c r="U117" i="1"/>
  <c r="Z117" i="1"/>
  <c r="AC117" i="1"/>
  <c r="X117" i="1"/>
  <c r="S548" i="1"/>
  <c r="W548" i="1"/>
  <c r="AA548" i="1"/>
  <c r="T548" i="1"/>
  <c r="X548" i="1"/>
  <c r="AB548" i="1"/>
  <c r="Z548" i="1"/>
  <c r="U548" i="1"/>
  <c r="AC548" i="1"/>
  <c r="AD548" i="1"/>
  <c r="Y548" i="1"/>
  <c r="V548" i="1"/>
  <c r="V374" i="1"/>
  <c r="Z374" i="1"/>
  <c r="AD374" i="1"/>
  <c r="T374" i="1"/>
  <c r="Y374" i="1"/>
  <c r="U374" i="1"/>
  <c r="AB374" i="1"/>
  <c r="AA374" i="1"/>
  <c r="S374" i="1"/>
  <c r="W374" i="1"/>
  <c r="AC374" i="1"/>
  <c r="X374" i="1"/>
  <c r="S569" i="1"/>
  <c r="W569" i="1"/>
  <c r="AA569" i="1"/>
  <c r="T569" i="1"/>
  <c r="X569" i="1"/>
  <c r="AB569" i="1"/>
  <c r="V569" i="1"/>
  <c r="AD569" i="1"/>
  <c r="Y569" i="1"/>
  <c r="Z569" i="1"/>
  <c r="U569" i="1"/>
  <c r="AC569" i="1"/>
  <c r="V290" i="1"/>
  <c r="Z290" i="1"/>
  <c r="AD290" i="1"/>
  <c r="S290" i="1"/>
  <c r="X290" i="1"/>
  <c r="AC290" i="1"/>
  <c r="U290" i="1"/>
  <c r="AA290" i="1"/>
  <c r="W290" i="1"/>
  <c r="AB290" i="1"/>
  <c r="Y290" i="1"/>
  <c r="T290" i="1"/>
  <c r="T224" i="1"/>
  <c r="X224" i="1"/>
  <c r="AB224" i="1"/>
  <c r="V224" i="1"/>
  <c r="Z224" i="1"/>
  <c r="AD224" i="1"/>
  <c r="S224" i="1"/>
  <c r="AA224" i="1"/>
  <c r="W224" i="1"/>
  <c r="Y224" i="1"/>
  <c r="U224" i="1"/>
  <c r="AC224" i="1"/>
  <c r="S597" i="1"/>
  <c r="W597" i="1"/>
  <c r="AA597" i="1"/>
  <c r="T597" i="1"/>
  <c r="X597" i="1"/>
  <c r="AB597" i="1"/>
  <c r="V597" i="1"/>
  <c r="AD597" i="1"/>
  <c r="Y597" i="1"/>
  <c r="U597" i="1"/>
  <c r="AC597" i="1"/>
  <c r="Z597" i="1"/>
  <c r="T217" i="1"/>
  <c r="X217" i="1"/>
  <c r="AB217" i="1"/>
  <c r="V217" i="1"/>
  <c r="Z217" i="1"/>
  <c r="AD217" i="1"/>
  <c r="W217" i="1"/>
  <c r="S217" i="1"/>
  <c r="AA217" i="1"/>
  <c r="U217" i="1"/>
  <c r="Y217" i="1"/>
  <c r="AC217" i="1"/>
  <c r="V57" i="1"/>
  <c r="Z57" i="1"/>
  <c r="AD57" i="1"/>
  <c r="T57" i="1"/>
  <c r="Y57" i="1"/>
  <c r="W57" i="1"/>
  <c r="AB57" i="1"/>
  <c r="X57" i="1"/>
  <c r="S57" i="1"/>
  <c r="AC57" i="1"/>
  <c r="U57" i="1"/>
  <c r="AA57" i="1"/>
  <c r="U6" i="1"/>
  <c r="Y6" i="1"/>
  <c r="AC6" i="1"/>
  <c r="S6" i="1"/>
  <c r="W6" i="1"/>
  <c r="AA6" i="1"/>
  <c r="T6" i="1"/>
  <c r="AB6" i="1"/>
  <c r="X6" i="1"/>
  <c r="Z6" i="1"/>
  <c r="V6" i="1"/>
  <c r="AD6" i="1"/>
  <c r="S133" i="1"/>
  <c r="W133" i="1"/>
  <c r="AA133" i="1"/>
  <c r="V133" i="1"/>
  <c r="AB133" i="1"/>
  <c r="T133" i="1"/>
  <c r="Y133" i="1"/>
  <c r="AD133" i="1"/>
  <c r="U133" i="1"/>
  <c r="Z133" i="1"/>
  <c r="AC133" i="1"/>
  <c r="X133" i="1"/>
  <c r="V272" i="1"/>
  <c r="Z272" i="1"/>
  <c r="AD272" i="1"/>
  <c r="U272" i="1"/>
  <c r="AA272" i="1"/>
  <c r="S272" i="1"/>
  <c r="X272" i="1"/>
  <c r="AC272" i="1"/>
  <c r="Y272" i="1"/>
  <c r="AB272" i="1"/>
  <c r="T272" i="1"/>
  <c r="W272" i="1"/>
  <c r="T336" i="1"/>
  <c r="X336" i="1"/>
  <c r="AB336" i="1"/>
  <c r="V336" i="1"/>
  <c r="Z336" i="1"/>
  <c r="AD336" i="1"/>
  <c r="S336" i="1"/>
  <c r="AA336" i="1"/>
  <c r="U336" i="1"/>
  <c r="Y336" i="1"/>
  <c r="W336" i="1"/>
  <c r="AC336" i="1"/>
  <c r="U69" i="1"/>
  <c r="Y69" i="1"/>
  <c r="AC69" i="1"/>
  <c r="S69" i="1"/>
  <c r="W69" i="1"/>
  <c r="AA69" i="1"/>
  <c r="T69" i="1"/>
  <c r="AB69" i="1"/>
  <c r="X69" i="1"/>
  <c r="Z69" i="1"/>
  <c r="V69" i="1"/>
  <c r="AD69" i="1"/>
  <c r="U5" i="1"/>
  <c r="Y5" i="1"/>
  <c r="AC5" i="1"/>
  <c r="S5" i="1"/>
  <c r="W5" i="1"/>
  <c r="AA5" i="1"/>
  <c r="X5" i="1"/>
  <c r="T5" i="1"/>
  <c r="AB5" i="1"/>
  <c r="V5" i="1"/>
  <c r="AD5" i="1"/>
  <c r="Z5" i="1"/>
  <c r="S595" i="1"/>
  <c r="W595" i="1"/>
  <c r="AA595" i="1"/>
  <c r="T595" i="1"/>
  <c r="X595" i="1"/>
  <c r="AB595" i="1"/>
  <c r="V595" i="1"/>
  <c r="AD595" i="1"/>
  <c r="Y595" i="1"/>
  <c r="U595" i="1"/>
  <c r="AC595" i="1"/>
  <c r="Z595" i="1"/>
  <c r="T508" i="1"/>
  <c r="X508" i="1"/>
  <c r="AB508" i="1"/>
  <c r="S508" i="1"/>
  <c r="Y508" i="1"/>
  <c r="AD508" i="1"/>
  <c r="U508" i="1"/>
  <c r="Z508" i="1"/>
  <c r="W508" i="1"/>
  <c r="AA508" i="1"/>
  <c r="AC508" i="1"/>
  <c r="V508" i="1"/>
  <c r="U173" i="1"/>
  <c r="Y173" i="1"/>
  <c r="AC173" i="1"/>
  <c r="W173" i="1"/>
  <c r="AB173" i="1"/>
  <c r="T173" i="1"/>
  <c r="Z173" i="1"/>
  <c r="V173" i="1"/>
  <c r="AA173" i="1"/>
  <c r="S173" i="1"/>
  <c r="AD173" i="1"/>
  <c r="X173" i="1"/>
  <c r="V292" i="1"/>
  <c r="Z292" i="1"/>
  <c r="AD292" i="1"/>
  <c r="U292" i="1"/>
  <c r="AA292" i="1"/>
  <c r="S292" i="1"/>
  <c r="X292" i="1"/>
  <c r="AC292" i="1"/>
  <c r="T292" i="1"/>
  <c r="W292" i="1"/>
  <c r="AB292" i="1"/>
  <c r="Y292" i="1"/>
  <c r="T242" i="1"/>
  <c r="X242" i="1"/>
  <c r="AB242" i="1"/>
  <c r="V242" i="1"/>
  <c r="Z242" i="1"/>
  <c r="AD242" i="1"/>
  <c r="S242" i="1"/>
  <c r="AA242" i="1"/>
  <c r="W242" i="1"/>
  <c r="Y242" i="1"/>
  <c r="U242" i="1"/>
  <c r="AC242" i="1"/>
  <c r="S84" i="1"/>
  <c r="W84" i="1"/>
  <c r="AA84" i="1"/>
  <c r="V84" i="1"/>
  <c r="AB84" i="1"/>
  <c r="T84" i="1"/>
  <c r="Y84" i="1"/>
  <c r="AD84" i="1"/>
  <c r="Z84" i="1"/>
  <c r="U84" i="1"/>
  <c r="X84" i="1"/>
  <c r="AC84" i="1"/>
  <c r="S155" i="1"/>
  <c r="W155" i="1"/>
  <c r="AA155" i="1"/>
  <c r="U155" i="1"/>
  <c r="Y155" i="1"/>
  <c r="AC155" i="1"/>
  <c r="V155" i="1"/>
  <c r="AD155" i="1"/>
  <c r="Z155" i="1"/>
  <c r="AB155" i="1"/>
  <c r="T155" i="1"/>
  <c r="X155" i="1"/>
  <c r="S562" i="1"/>
  <c r="W562" i="1"/>
  <c r="AA562" i="1"/>
  <c r="T562" i="1"/>
  <c r="X562" i="1"/>
  <c r="AB562" i="1"/>
  <c r="Z562" i="1"/>
  <c r="U562" i="1"/>
  <c r="AC562" i="1"/>
  <c r="AD562" i="1"/>
  <c r="Y562" i="1"/>
  <c r="V562" i="1"/>
  <c r="U104" i="1"/>
  <c r="Y104" i="1"/>
  <c r="AC104" i="1"/>
  <c r="S104" i="1"/>
  <c r="W104" i="1"/>
  <c r="AA104" i="1"/>
  <c r="T104" i="1"/>
  <c r="AB104" i="1"/>
  <c r="X104" i="1"/>
  <c r="Z104" i="1"/>
  <c r="AD104" i="1"/>
  <c r="V104" i="1"/>
  <c r="S550" i="1"/>
  <c r="W550" i="1"/>
  <c r="AA550" i="1"/>
  <c r="T550" i="1"/>
  <c r="X550" i="1"/>
  <c r="AB550" i="1"/>
  <c r="Z550" i="1"/>
  <c r="U550" i="1"/>
  <c r="AC550" i="1"/>
  <c r="AD550" i="1"/>
  <c r="Y550" i="1"/>
  <c r="V550" i="1"/>
  <c r="S577" i="1"/>
  <c r="W577" i="1"/>
  <c r="AA577" i="1"/>
  <c r="T577" i="1"/>
  <c r="X577" i="1"/>
  <c r="AB577" i="1"/>
  <c r="V577" i="1"/>
  <c r="AD577" i="1"/>
  <c r="Y577" i="1"/>
  <c r="Z577" i="1"/>
  <c r="U577" i="1"/>
  <c r="AC577" i="1"/>
  <c r="V356" i="1"/>
  <c r="Z356" i="1"/>
  <c r="AD356" i="1"/>
  <c r="W356" i="1"/>
  <c r="AB356" i="1"/>
  <c r="X356" i="1"/>
  <c r="Y356" i="1"/>
  <c r="T356" i="1"/>
  <c r="U356" i="1"/>
  <c r="S356" i="1"/>
  <c r="AA356" i="1"/>
  <c r="AC356" i="1"/>
  <c r="V406" i="1"/>
  <c r="Z406" i="1"/>
  <c r="AD406" i="1"/>
  <c r="T406" i="1"/>
  <c r="Y406" i="1"/>
  <c r="X406" i="1"/>
  <c r="S406" i="1"/>
  <c r="AB406" i="1"/>
  <c r="U406" i="1"/>
  <c r="AC406" i="1"/>
  <c r="W406" i="1"/>
  <c r="AA406" i="1"/>
  <c r="V55" i="1"/>
  <c r="Z55" i="1"/>
  <c r="AD55" i="1"/>
  <c r="W55" i="1"/>
  <c r="AB55" i="1"/>
  <c r="T55" i="1"/>
  <c r="Y55" i="1"/>
  <c r="AA55" i="1"/>
  <c r="U55" i="1"/>
  <c r="X55" i="1"/>
  <c r="S55" i="1"/>
  <c r="AC55" i="1"/>
  <c r="T470" i="1"/>
  <c r="X470" i="1"/>
  <c r="AB470" i="1"/>
  <c r="V470" i="1"/>
  <c r="AA470" i="1"/>
  <c r="S470" i="1"/>
  <c r="Z470" i="1"/>
  <c r="U470" i="1"/>
  <c r="AC470" i="1"/>
  <c r="W470" i="1"/>
  <c r="AD470" i="1"/>
  <c r="Y470" i="1"/>
  <c r="T231" i="1"/>
  <c r="X231" i="1"/>
  <c r="AB231" i="1"/>
  <c r="V231" i="1"/>
  <c r="Z231" i="1"/>
  <c r="AD231" i="1"/>
  <c r="W231" i="1"/>
  <c r="S231" i="1"/>
  <c r="AA231" i="1"/>
  <c r="AC231" i="1"/>
  <c r="Y231" i="1"/>
  <c r="U231" i="1"/>
  <c r="V276" i="1"/>
  <c r="Z276" i="1"/>
  <c r="AD276" i="1"/>
  <c r="U276" i="1"/>
  <c r="AA276" i="1"/>
  <c r="S276" i="1"/>
  <c r="X276" i="1"/>
  <c r="AC276" i="1"/>
  <c r="T276" i="1"/>
  <c r="Y276" i="1"/>
  <c r="W276" i="1"/>
  <c r="AB276" i="1"/>
  <c r="V409" i="1"/>
  <c r="Z409" i="1"/>
  <c r="AD409" i="1"/>
  <c r="U409" i="1"/>
  <c r="AA409" i="1"/>
  <c r="X409" i="1"/>
  <c r="T409" i="1"/>
  <c r="AC409" i="1"/>
  <c r="W409" i="1"/>
  <c r="S409" i="1"/>
  <c r="AB409" i="1"/>
  <c r="Y409" i="1"/>
  <c r="U94" i="1"/>
  <c r="Y94" i="1"/>
  <c r="AC94" i="1"/>
  <c r="S94" i="1"/>
  <c r="W94" i="1"/>
  <c r="AA94" i="1"/>
  <c r="T94" i="1"/>
  <c r="AB94" i="1"/>
  <c r="X94" i="1"/>
  <c r="Z94" i="1"/>
  <c r="V94" i="1"/>
  <c r="AD94" i="1"/>
  <c r="T513" i="1"/>
  <c r="X513" i="1"/>
  <c r="AB513" i="1"/>
  <c r="W513" i="1"/>
  <c r="AC513" i="1"/>
  <c r="S513" i="1"/>
  <c r="Y513" i="1"/>
  <c r="AD513" i="1"/>
  <c r="AA513" i="1"/>
  <c r="U513" i="1"/>
  <c r="V513" i="1"/>
  <c r="Z513" i="1"/>
  <c r="T223" i="1"/>
  <c r="X223" i="1"/>
  <c r="AB223" i="1"/>
  <c r="V223" i="1"/>
  <c r="Z223" i="1"/>
  <c r="AD223" i="1"/>
  <c r="W223" i="1"/>
  <c r="S223" i="1"/>
  <c r="AA223" i="1"/>
  <c r="AC223" i="1"/>
  <c r="U223" i="1"/>
  <c r="Y223" i="1"/>
  <c r="S134" i="1"/>
  <c r="W134" i="1"/>
  <c r="AA134" i="1"/>
  <c r="U134" i="1"/>
  <c r="Z134" i="1"/>
  <c r="X134" i="1"/>
  <c r="AC134" i="1"/>
  <c r="T134" i="1"/>
  <c r="AD134" i="1"/>
  <c r="Y134" i="1"/>
  <c r="AB134" i="1"/>
  <c r="V134" i="1"/>
  <c r="T469" i="1"/>
  <c r="X469" i="1"/>
  <c r="AB469" i="1"/>
  <c r="W469" i="1"/>
  <c r="AC469" i="1"/>
  <c r="Y469" i="1"/>
  <c r="S469" i="1"/>
  <c r="Z469" i="1"/>
  <c r="AD469" i="1"/>
  <c r="U469" i="1"/>
  <c r="V469" i="1"/>
  <c r="AA469" i="1"/>
  <c r="S128" i="1"/>
  <c r="W128" i="1"/>
  <c r="AA128" i="1"/>
  <c r="X128" i="1"/>
  <c r="AC128" i="1"/>
  <c r="U128" i="1"/>
  <c r="Z128" i="1"/>
  <c r="AB128" i="1"/>
  <c r="V128" i="1"/>
  <c r="Y128" i="1"/>
  <c r="AD128" i="1"/>
  <c r="T128" i="1"/>
  <c r="U176" i="1"/>
  <c r="Y176" i="1"/>
  <c r="AC176" i="1"/>
  <c r="S176" i="1"/>
  <c r="X176" i="1"/>
  <c r="AD176" i="1"/>
  <c r="V176" i="1"/>
  <c r="AA176" i="1"/>
  <c r="AB176" i="1"/>
  <c r="W176" i="1"/>
  <c r="Z176" i="1"/>
  <c r="T176" i="1"/>
  <c r="S535" i="1"/>
  <c r="W535" i="1"/>
  <c r="AA535" i="1"/>
  <c r="T535" i="1"/>
  <c r="X535" i="1"/>
  <c r="AB535" i="1"/>
  <c r="V535" i="1"/>
  <c r="AD535" i="1"/>
  <c r="Y535" i="1"/>
  <c r="Z535" i="1"/>
  <c r="U535" i="1"/>
  <c r="AC535" i="1"/>
  <c r="T41" i="1"/>
  <c r="X41" i="1"/>
  <c r="AB41" i="1"/>
  <c r="V41" i="1"/>
  <c r="Z41" i="1"/>
  <c r="AD41" i="1"/>
  <c r="W41" i="1"/>
  <c r="S41" i="1"/>
  <c r="AA41" i="1"/>
  <c r="U41" i="1"/>
  <c r="AC41" i="1"/>
  <c r="Y41" i="1"/>
  <c r="T221" i="1"/>
  <c r="X221" i="1"/>
  <c r="AB221" i="1"/>
  <c r="V221" i="1"/>
  <c r="Z221" i="1"/>
  <c r="AD221" i="1"/>
  <c r="W221" i="1"/>
  <c r="S221" i="1"/>
  <c r="AA221" i="1"/>
  <c r="U221" i="1"/>
  <c r="AC221" i="1"/>
  <c r="Y221" i="1"/>
  <c r="V317" i="1"/>
  <c r="Z317" i="1"/>
  <c r="AD317" i="1"/>
  <c r="T317" i="1"/>
  <c r="Y317" i="1"/>
  <c r="W317" i="1"/>
  <c r="AB317" i="1"/>
  <c r="S317" i="1"/>
  <c r="AC317" i="1"/>
  <c r="U317" i="1"/>
  <c r="X317" i="1"/>
  <c r="AA317" i="1"/>
  <c r="V413" i="1"/>
  <c r="Z413" i="1"/>
  <c r="AD413" i="1"/>
  <c r="U413" i="1"/>
  <c r="AA413" i="1"/>
  <c r="S413" i="1"/>
  <c r="Y413" i="1"/>
  <c r="T413" i="1"/>
  <c r="AC413" i="1"/>
  <c r="W413" i="1"/>
  <c r="AB413" i="1"/>
  <c r="X413" i="1"/>
  <c r="U203" i="1"/>
  <c r="Y203" i="1"/>
  <c r="AC203" i="1"/>
  <c r="T203" i="1"/>
  <c r="Z203" i="1"/>
  <c r="W203" i="1"/>
  <c r="AB203" i="1"/>
  <c r="X203" i="1"/>
  <c r="S203" i="1"/>
  <c r="AD203" i="1"/>
  <c r="V203" i="1"/>
  <c r="AA203" i="1"/>
  <c r="V437" i="1"/>
  <c r="Z437" i="1"/>
  <c r="AD437" i="1"/>
  <c r="U437" i="1"/>
  <c r="AA437" i="1"/>
  <c r="W437" i="1"/>
  <c r="AC437" i="1"/>
  <c r="Y437" i="1"/>
  <c r="S437" i="1"/>
  <c r="AB437" i="1"/>
  <c r="X437" i="1"/>
  <c r="T437" i="1"/>
  <c r="V280" i="1"/>
  <c r="Z280" i="1"/>
  <c r="AD280" i="1"/>
  <c r="U280" i="1"/>
  <c r="AA280" i="1"/>
  <c r="S280" i="1"/>
  <c r="X280" i="1"/>
  <c r="AC280" i="1"/>
  <c r="Y280" i="1"/>
  <c r="T280" i="1"/>
  <c r="W280" i="1"/>
  <c r="AB280" i="1"/>
  <c r="S587" i="1"/>
  <c r="W587" i="1"/>
  <c r="AA587" i="1"/>
  <c r="T587" i="1"/>
  <c r="X587" i="1"/>
  <c r="AB587" i="1"/>
  <c r="V587" i="1"/>
  <c r="AD587" i="1"/>
  <c r="Y587" i="1"/>
  <c r="U587" i="1"/>
  <c r="AC587" i="1"/>
  <c r="Z587" i="1"/>
  <c r="S122" i="1"/>
  <c r="W122" i="1"/>
  <c r="AA122" i="1"/>
  <c r="U122" i="1"/>
  <c r="Z122" i="1"/>
  <c r="X122" i="1"/>
  <c r="AC122" i="1"/>
  <c r="Y122" i="1"/>
  <c r="T122" i="1"/>
  <c r="AD122" i="1"/>
  <c r="V122" i="1"/>
  <c r="AB122" i="1"/>
  <c r="V45" i="1"/>
  <c r="Z45" i="1"/>
  <c r="AD45" i="1"/>
  <c r="T45" i="1"/>
  <c r="Y45" i="1"/>
  <c r="W45" i="1"/>
  <c r="AB45" i="1"/>
  <c r="S45" i="1"/>
  <c r="AC45" i="1"/>
  <c r="X45" i="1"/>
  <c r="AA45" i="1"/>
  <c r="U45" i="1"/>
  <c r="S126" i="1"/>
  <c r="W126" i="1"/>
  <c r="AA126" i="1"/>
  <c r="U126" i="1"/>
  <c r="Z126" i="1"/>
  <c r="X126" i="1"/>
  <c r="AC126" i="1"/>
  <c r="T126" i="1"/>
  <c r="AD126" i="1"/>
  <c r="Y126" i="1"/>
  <c r="AB126" i="1"/>
  <c r="V126" i="1"/>
  <c r="T511" i="1"/>
  <c r="X511" i="1"/>
  <c r="AB511" i="1"/>
  <c r="U511" i="1"/>
  <c r="Z511" i="1"/>
  <c r="V511" i="1"/>
  <c r="AA511" i="1"/>
  <c r="S511" i="1"/>
  <c r="AD511" i="1"/>
  <c r="W511" i="1"/>
  <c r="Y511" i="1"/>
  <c r="AC511" i="1"/>
  <c r="V313" i="1"/>
  <c r="Z313" i="1"/>
  <c r="AD313" i="1"/>
  <c r="T313" i="1"/>
  <c r="Y313" i="1"/>
  <c r="W313" i="1"/>
  <c r="AB313" i="1"/>
  <c r="X313" i="1"/>
  <c r="AA313" i="1"/>
  <c r="S313" i="1"/>
  <c r="AC313" i="1"/>
  <c r="U313" i="1"/>
  <c r="V349" i="1"/>
  <c r="Z349" i="1"/>
  <c r="AD349" i="1"/>
  <c r="U349" i="1"/>
  <c r="AA349" i="1"/>
  <c r="W349" i="1"/>
  <c r="AC349" i="1"/>
  <c r="X349" i="1"/>
  <c r="AB349" i="1"/>
  <c r="S349" i="1"/>
  <c r="Y349" i="1"/>
  <c r="T349" i="1"/>
  <c r="S123" i="1"/>
  <c r="W123" i="1"/>
  <c r="AA123" i="1"/>
  <c r="T123" i="1"/>
  <c r="Y123" i="1"/>
  <c r="AD123" i="1"/>
  <c r="V123" i="1"/>
  <c r="AB123" i="1"/>
  <c r="X123" i="1"/>
  <c r="AC123" i="1"/>
  <c r="U123" i="1"/>
  <c r="Z123" i="1"/>
  <c r="S538" i="1"/>
  <c r="W538" i="1"/>
  <c r="AA538" i="1"/>
  <c r="T538" i="1"/>
  <c r="X538" i="1"/>
  <c r="AB538" i="1"/>
  <c r="Z538" i="1"/>
  <c r="U538" i="1"/>
  <c r="AC538" i="1"/>
  <c r="AD538" i="1"/>
  <c r="Y538" i="1"/>
  <c r="V538" i="1"/>
  <c r="S164" i="1"/>
  <c r="W164" i="1"/>
  <c r="AA164" i="1"/>
  <c r="U164" i="1"/>
  <c r="Y164" i="1"/>
  <c r="AC164" i="1"/>
  <c r="Z164" i="1"/>
  <c r="V164" i="1"/>
  <c r="AD164" i="1"/>
  <c r="X164" i="1"/>
  <c r="AB164" i="1"/>
  <c r="T164" i="1"/>
  <c r="T213" i="1"/>
  <c r="X213" i="1"/>
  <c r="AB213" i="1"/>
  <c r="V213" i="1"/>
  <c r="Z213" i="1"/>
  <c r="AD213" i="1"/>
  <c r="W213" i="1"/>
  <c r="S213" i="1"/>
  <c r="AA213" i="1"/>
  <c r="U213" i="1"/>
  <c r="AC213" i="1"/>
  <c r="Y213" i="1"/>
  <c r="T333" i="1"/>
  <c r="X333" i="1"/>
  <c r="AB333" i="1"/>
  <c r="V333" i="1"/>
  <c r="Z333" i="1"/>
  <c r="AD333" i="1"/>
  <c r="W333" i="1"/>
  <c r="Y333" i="1"/>
  <c r="S333" i="1"/>
  <c r="U333" i="1"/>
  <c r="AC333" i="1"/>
  <c r="AA333" i="1"/>
  <c r="U64" i="1"/>
  <c r="Y64" i="1"/>
  <c r="AC64" i="1"/>
  <c r="S64" i="1"/>
  <c r="W64" i="1"/>
  <c r="AA64" i="1"/>
  <c r="X64" i="1"/>
  <c r="T64" i="1"/>
  <c r="AB64" i="1"/>
  <c r="V64" i="1"/>
  <c r="AD64" i="1"/>
  <c r="Z64" i="1"/>
  <c r="S89" i="1"/>
  <c r="W89" i="1"/>
  <c r="AA89" i="1"/>
  <c r="U89" i="1"/>
  <c r="Z89" i="1"/>
  <c r="X89" i="1"/>
  <c r="AC89" i="1"/>
  <c r="T89" i="1"/>
  <c r="AD89" i="1"/>
  <c r="Y89" i="1"/>
  <c r="AB89" i="1"/>
  <c r="V89" i="1"/>
  <c r="S593" i="1"/>
  <c r="W593" i="1"/>
  <c r="AA593" i="1"/>
  <c r="T593" i="1"/>
  <c r="X593" i="1"/>
  <c r="AB593" i="1"/>
  <c r="V593" i="1"/>
  <c r="AD593" i="1"/>
  <c r="Y593" i="1"/>
  <c r="U593" i="1"/>
  <c r="AC593" i="1"/>
  <c r="Z593" i="1"/>
  <c r="T497" i="1"/>
  <c r="X497" i="1"/>
  <c r="AB497" i="1"/>
  <c r="W497" i="1"/>
  <c r="AC497" i="1"/>
  <c r="S497" i="1"/>
  <c r="Y497" i="1"/>
  <c r="AD497" i="1"/>
  <c r="AA497" i="1"/>
  <c r="U497" i="1"/>
  <c r="V497" i="1"/>
  <c r="Z497" i="1"/>
  <c r="V301" i="1"/>
  <c r="Z301" i="1"/>
  <c r="AD301" i="1"/>
  <c r="T301" i="1"/>
  <c r="Y301" i="1"/>
  <c r="W301" i="1"/>
  <c r="AB301" i="1"/>
  <c r="S301" i="1"/>
  <c r="AC301" i="1"/>
  <c r="AA301" i="1"/>
  <c r="X301" i="1"/>
  <c r="U301" i="1"/>
  <c r="T211" i="1"/>
  <c r="X211" i="1"/>
  <c r="AB211" i="1"/>
  <c r="V211" i="1"/>
  <c r="Z211" i="1"/>
  <c r="AD211" i="1"/>
  <c r="W211" i="1"/>
  <c r="S211" i="1"/>
  <c r="AA211" i="1"/>
  <c r="AC211" i="1"/>
  <c r="Y211" i="1"/>
  <c r="U211" i="1"/>
  <c r="T35" i="1"/>
  <c r="X35" i="1"/>
  <c r="AB35" i="1"/>
  <c r="V35" i="1"/>
  <c r="Z35" i="1"/>
  <c r="AD35" i="1"/>
  <c r="W35" i="1"/>
  <c r="S35" i="1"/>
  <c r="AA35" i="1"/>
  <c r="AC35" i="1"/>
  <c r="U35" i="1"/>
  <c r="Y35" i="1"/>
  <c r="V314" i="1"/>
  <c r="Z314" i="1"/>
  <c r="AD314" i="1"/>
  <c r="S314" i="1"/>
  <c r="X314" i="1"/>
  <c r="AC314" i="1"/>
  <c r="U314" i="1"/>
  <c r="AA314" i="1"/>
  <c r="W314" i="1"/>
  <c r="AB314" i="1"/>
  <c r="T314" i="1"/>
  <c r="Y314" i="1"/>
  <c r="T444" i="1"/>
  <c r="X444" i="1"/>
  <c r="AB444" i="1"/>
  <c r="S444" i="1"/>
  <c r="Y444" i="1"/>
  <c r="AD444" i="1"/>
  <c r="Z444" i="1"/>
  <c r="U444" i="1"/>
  <c r="AA444" i="1"/>
  <c r="V444" i="1"/>
  <c r="AC444" i="1"/>
  <c r="W444" i="1"/>
  <c r="S142" i="1"/>
  <c r="W142" i="1"/>
  <c r="AA142" i="1"/>
  <c r="U142" i="1"/>
  <c r="Y142" i="1"/>
  <c r="AC142" i="1"/>
  <c r="Z142" i="1"/>
  <c r="V142" i="1"/>
  <c r="AD142" i="1"/>
  <c r="X142" i="1"/>
  <c r="T142" i="1"/>
  <c r="AB142" i="1"/>
  <c r="U25" i="1"/>
  <c r="Y25" i="1"/>
  <c r="AC25" i="1"/>
  <c r="S25" i="1"/>
  <c r="W25" i="1"/>
  <c r="AA25" i="1"/>
  <c r="X25" i="1"/>
  <c r="T25" i="1"/>
  <c r="AB25" i="1"/>
  <c r="V25" i="1"/>
  <c r="AD25" i="1"/>
  <c r="Z25" i="1"/>
  <c r="U194" i="1"/>
  <c r="Y194" i="1"/>
  <c r="AC194" i="1"/>
  <c r="V194" i="1"/>
  <c r="AA194" i="1"/>
  <c r="S194" i="1"/>
  <c r="X194" i="1"/>
  <c r="AD194" i="1"/>
  <c r="Z194" i="1"/>
  <c r="T194" i="1"/>
  <c r="W194" i="1"/>
  <c r="AB194" i="1"/>
  <c r="S545" i="1"/>
  <c r="W545" i="1"/>
  <c r="AA545" i="1"/>
  <c r="T545" i="1"/>
  <c r="X545" i="1"/>
  <c r="AB545" i="1"/>
  <c r="V545" i="1"/>
  <c r="AD545" i="1"/>
  <c r="Y545" i="1"/>
  <c r="Z545" i="1"/>
  <c r="U545" i="1"/>
  <c r="AC545" i="1"/>
  <c r="U98" i="1"/>
  <c r="Y98" i="1"/>
  <c r="AC98" i="1"/>
  <c r="S98" i="1"/>
  <c r="W98" i="1"/>
  <c r="AA98" i="1"/>
  <c r="T98" i="1"/>
  <c r="AB98" i="1"/>
  <c r="X98" i="1"/>
  <c r="Z98" i="1"/>
  <c r="V98" i="1"/>
  <c r="AD98" i="1"/>
  <c r="T324" i="1"/>
  <c r="X324" i="1"/>
  <c r="AB324" i="1"/>
  <c r="V324" i="1"/>
  <c r="Z324" i="1"/>
  <c r="AD324" i="1"/>
  <c r="S324" i="1"/>
  <c r="AA324" i="1"/>
  <c r="Y324" i="1"/>
  <c r="AC324" i="1"/>
  <c r="W324" i="1"/>
  <c r="U324" i="1"/>
  <c r="T320" i="1"/>
  <c r="X320" i="1"/>
  <c r="AB320" i="1"/>
  <c r="V320" i="1"/>
  <c r="Z320" i="1"/>
  <c r="AD320" i="1"/>
  <c r="S320" i="1"/>
  <c r="AA320" i="1"/>
  <c r="U320" i="1"/>
  <c r="W320" i="1"/>
  <c r="Y320" i="1"/>
  <c r="AC320" i="1"/>
  <c r="V438" i="1"/>
  <c r="Z438" i="1"/>
  <c r="AD438" i="1"/>
  <c r="T438" i="1"/>
  <c r="Y438" i="1"/>
  <c r="X438" i="1"/>
  <c r="W438" i="1"/>
  <c r="AA438" i="1"/>
  <c r="AC438" i="1"/>
  <c r="S438" i="1"/>
  <c r="AB438" i="1"/>
  <c r="U438" i="1"/>
  <c r="V295" i="1"/>
  <c r="Z295" i="1"/>
  <c r="AD295" i="1"/>
  <c r="W295" i="1"/>
  <c r="AB295" i="1"/>
  <c r="T295" i="1"/>
  <c r="Y295" i="1"/>
  <c r="AA295" i="1"/>
  <c r="AC295" i="1"/>
  <c r="U295" i="1"/>
  <c r="X295" i="1"/>
  <c r="S295" i="1"/>
  <c r="S137" i="1"/>
  <c r="W137" i="1"/>
  <c r="AA137" i="1"/>
  <c r="V137" i="1"/>
  <c r="AB137" i="1"/>
  <c r="T137" i="1"/>
  <c r="Y137" i="1"/>
  <c r="AD137" i="1"/>
  <c r="Z137" i="1"/>
  <c r="U137" i="1"/>
  <c r="X137" i="1"/>
  <c r="AC137" i="1"/>
  <c r="T498" i="1"/>
  <c r="X498" i="1"/>
  <c r="AB498" i="1"/>
  <c r="V498" i="1"/>
  <c r="AA498" i="1"/>
  <c r="W498" i="1"/>
  <c r="AC498" i="1"/>
  <c r="Z498" i="1"/>
  <c r="S498" i="1"/>
  <c r="AD498" i="1"/>
  <c r="Y498" i="1"/>
  <c r="U498" i="1"/>
  <c r="S129" i="1"/>
  <c r="W129" i="1"/>
  <c r="AA129" i="1"/>
  <c r="V129" i="1"/>
  <c r="AB129" i="1"/>
  <c r="T129" i="1"/>
  <c r="Y129" i="1"/>
  <c r="AD129" i="1"/>
  <c r="Z129" i="1"/>
  <c r="U129" i="1"/>
  <c r="X129" i="1"/>
  <c r="AC129" i="1"/>
  <c r="S610" i="1"/>
  <c r="W610" i="1"/>
  <c r="AA610" i="1"/>
  <c r="T610" i="1"/>
  <c r="X610" i="1"/>
  <c r="AB610" i="1"/>
  <c r="Z610" i="1"/>
  <c r="U610" i="1"/>
  <c r="AC610" i="1"/>
  <c r="AD610" i="1"/>
  <c r="Y610" i="1"/>
  <c r="V610" i="1"/>
  <c r="U19" i="1"/>
  <c r="Y19" i="1"/>
  <c r="AC19" i="1"/>
  <c r="S19" i="1"/>
  <c r="W19" i="1"/>
  <c r="AA19" i="1"/>
  <c r="X19" i="1"/>
  <c r="T19" i="1"/>
  <c r="AB19" i="1"/>
  <c r="AD19" i="1"/>
  <c r="V19" i="1"/>
  <c r="Z19" i="1"/>
  <c r="U177" i="1"/>
  <c r="Y177" i="1"/>
  <c r="AC177" i="1"/>
  <c r="W177" i="1"/>
  <c r="AB177" i="1"/>
  <c r="T177" i="1"/>
  <c r="Z177" i="1"/>
  <c r="AA177" i="1"/>
  <c r="V177" i="1"/>
  <c r="X177" i="1"/>
  <c r="S177" i="1"/>
  <c r="AD177" i="1"/>
  <c r="V395" i="1"/>
  <c r="Z395" i="1"/>
  <c r="AD395" i="1"/>
  <c r="S395" i="1"/>
  <c r="X395" i="1"/>
  <c r="AC395" i="1"/>
  <c r="U395" i="1"/>
  <c r="AB395" i="1"/>
  <c r="AA395" i="1"/>
  <c r="T395" i="1"/>
  <c r="W395" i="1"/>
  <c r="Y395" i="1"/>
  <c r="T440" i="1"/>
  <c r="X440" i="1"/>
  <c r="AB440" i="1"/>
  <c r="S440" i="1"/>
  <c r="Y440" i="1"/>
  <c r="AD440" i="1"/>
  <c r="W440" i="1"/>
  <c r="Z440" i="1"/>
  <c r="V440" i="1"/>
  <c r="AA440" i="1"/>
  <c r="U440" i="1"/>
  <c r="AC440" i="1"/>
  <c r="V311" i="1"/>
  <c r="Z311" i="1"/>
  <c r="AD311" i="1"/>
  <c r="W311" i="1"/>
  <c r="AB311" i="1"/>
  <c r="T311" i="1"/>
  <c r="Y311" i="1"/>
  <c r="AA311" i="1"/>
  <c r="U311" i="1"/>
  <c r="S311" i="1"/>
  <c r="X311" i="1"/>
  <c r="AC311" i="1"/>
  <c r="V354" i="1"/>
  <c r="Z354" i="1"/>
  <c r="AD354" i="1"/>
  <c r="T354" i="1"/>
  <c r="Y354" i="1"/>
  <c r="S354" i="1"/>
  <c r="AA354" i="1"/>
  <c r="U354" i="1"/>
  <c r="AC354" i="1"/>
  <c r="W354" i="1"/>
  <c r="X354" i="1"/>
  <c r="AB354" i="1"/>
  <c r="V433" i="1"/>
  <c r="Z433" i="1"/>
  <c r="AD433" i="1"/>
  <c r="U433" i="1"/>
  <c r="AA433" i="1"/>
  <c r="T433" i="1"/>
  <c r="AB433" i="1"/>
  <c r="Y433" i="1"/>
  <c r="S433" i="1"/>
  <c r="AC433" i="1"/>
  <c r="W433" i="1"/>
  <c r="X433" i="1"/>
  <c r="S116" i="1"/>
  <c r="W116" i="1"/>
  <c r="AA116" i="1"/>
  <c r="X116" i="1"/>
  <c r="AC116" i="1"/>
  <c r="U116" i="1"/>
  <c r="Z116" i="1"/>
  <c r="V116" i="1"/>
  <c r="AB116" i="1"/>
  <c r="AD116" i="1"/>
  <c r="T116" i="1"/>
  <c r="Y116" i="1"/>
  <c r="T226" i="1"/>
  <c r="X226" i="1"/>
  <c r="AB226" i="1"/>
  <c r="V226" i="1"/>
  <c r="Z226" i="1"/>
  <c r="AD226" i="1"/>
  <c r="S226" i="1"/>
  <c r="AA226" i="1"/>
  <c r="W226" i="1"/>
  <c r="Y226" i="1"/>
  <c r="U226" i="1"/>
  <c r="AC226" i="1"/>
  <c r="V421" i="1"/>
  <c r="Z421" i="1"/>
  <c r="AD421" i="1"/>
  <c r="U421" i="1"/>
  <c r="AA421" i="1"/>
  <c r="W421" i="1"/>
  <c r="AC421" i="1"/>
  <c r="S421" i="1"/>
  <c r="AB421" i="1"/>
  <c r="T421" i="1"/>
  <c r="Y421" i="1"/>
  <c r="X421" i="1"/>
  <c r="T519" i="1"/>
  <c r="X519" i="1"/>
  <c r="AB519" i="1"/>
  <c r="U519" i="1"/>
  <c r="Z519" i="1"/>
  <c r="V519" i="1"/>
  <c r="AA519" i="1"/>
  <c r="S519" i="1"/>
  <c r="AD519" i="1"/>
  <c r="W519" i="1"/>
  <c r="AC519" i="1"/>
  <c r="Y519" i="1"/>
  <c r="T245" i="1"/>
  <c r="X245" i="1"/>
  <c r="AB245" i="1"/>
  <c r="V245" i="1"/>
  <c r="Z245" i="1"/>
  <c r="AD245" i="1"/>
  <c r="W245" i="1"/>
  <c r="S245" i="1"/>
  <c r="AA245" i="1"/>
  <c r="U245" i="1"/>
  <c r="AC245" i="1"/>
  <c r="Y245" i="1"/>
  <c r="S146" i="1"/>
  <c r="W146" i="1"/>
  <c r="AA146" i="1"/>
  <c r="U146" i="1"/>
  <c r="Y146" i="1"/>
  <c r="AC146" i="1"/>
  <c r="Z146" i="1"/>
  <c r="V146" i="1"/>
  <c r="AD146" i="1"/>
  <c r="X146" i="1"/>
  <c r="T146" i="1"/>
  <c r="AB146" i="1"/>
  <c r="S565" i="1"/>
  <c r="W565" i="1"/>
  <c r="AA565" i="1"/>
  <c r="T565" i="1"/>
  <c r="X565" i="1"/>
  <c r="AB565" i="1"/>
  <c r="V565" i="1"/>
  <c r="AD565" i="1"/>
  <c r="Y565" i="1"/>
  <c r="Z565" i="1"/>
  <c r="U565" i="1"/>
  <c r="AC565" i="1"/>
  <c r="S73" i="1"/>
  <c r="W73" i="1"/>
  <c r="AA73" i="1"/>
  <c r="U73" i="1"/>
  <c r="Z73" i="1"/>
  <c r="X73" i="1"/>
  <c r="AC73" i="1"/>
  <c r="T73" i="1"/>
  <c r="AD73" i="1"/>
  <c r="Y73" i="1"/>
  <c r="AB73" i="1"/>
  <c r="V73" i="1"/>
  <c r="U21" i="1"/>
  <c r="Y21" i="1"/>
  <c r="AC21" i="1"/>
  <c r="S21" i="1"/>
  <c r="W21" i="1"/>
  <c r="AA21" i="1"/>
  <c r="X21" i="1"/>
  <c r="T21" i="1"/>
  <c r="AB21" i="1"/>
  <c r="V21" i="1"/>
  <c r="AD21" i="1"/>
  <c r="Z21" i="1"/>
  <c r="V260" i="1"/>
  <c r="Z260" i="1"/>
  <c r="AD260" i="1"/>
  <c r="U260" i="1"/>
  <c r="AA260" i="1"/>
  <c r="S260" i="1"/>
  <c r="X260" i="1"/>
  <c r="AC260" i="1"/>
  <c r="T260" i="1"/>
  <c r="Y260" i="1"/>
  <c r="W260" i="1"/>
  <c r="AB260" i="1"/>
  <c r="S115" i="1"/>
  <c r="W115" i="1"/>
  <c r="AA115" i="1"/>
  <c r="T115" i="1"/>
  <c r="Y115" i="1"/>
  <c r="AD115" i="1"/>
  <c r="V115" i="1"/>
  <c r="AB115" i="1"/>
  <c r="X115" i="1"/>
  <c r="AC115" i="1"/>
  <c r="U115" i="1"/>
  <c r="Z115" i="1"/>
  <c r="T343" i="1"/>
  <c r="X343" i="1"/>
  <c r="AB343" i="1"/>
  <c r="V343" i="1"/>
  <c r="Z343" i="1"/>
  <c r="AD343" i="1"/>
  <c r="W343" i="1"/>
  <c r="U343" i="1"/>
  <c r="AA343" i="1"/>
  <c r="AC343" i="1"/>
  <c r="Y343" i="1"/>
  <c r="S343" i="1"/>
  <c r="T516" i="1"/>
  <c r="X516" i="1"/>
  <c r="AB516" i="1"/>
  <c r="S516" i="1"/>
  <c r="Y516" i="1"/>
  <c r="AD516" i="1"/>
  <c r="U516" i="1"/>
  <c r="Z516" i="1"/>
  <c r="W516" i="1"/>
  <c r="AA516" i="1"/>
  <c r="AC516" i="1"/>
  <c r="V516" i="1"/>
  <c r="V285" i="1"/>
  <c r="Z285" i="1"/>
  <c r="AD285" i="1"/>
  <c r="T285" i="1"/>
  <c r="Y285" i="1"/>
  <c r="W285" i="1"/>
  <c r="AB285" i="1"/>
  <c r="S285" i="1"/>
  <c r="AC285" i="1"/>
  <c r="AA285" i="1"/>
  <c r="X285" i="1"/>
  <c r="U285" i="1"/>
  <c r="S596" i="1"/>
  <c r="W596" i="1"/>
  <c r="AA596" i="1"/>
  <c r="T596" i="1"/>
  <c r="X596" i="1"/>
  <c r="AB596" i="1"/>
  <c r="Z596" i="1"/>
  <c r="U596" i="1"/>
  <c r="AC596" i="1"/>
  <c r="V596" i="1"/>
  <c r="AD596" i="1"/>
  <c r="Y596" i="1"/>
  <c r="S581" i="1"/>
  <c r="W581" i="1"/>
  <c r="AA581" i="1"/>
  <c r="T581" i="1"/>
  <c r="X581" i="1"/>
  <c r="AB581" i="1"/>
  <c r="V581" i="1"/>
  <c r="AD581" i="1"/>
  <c r="Y581" i="1"/>
  <c r="U581" i="1"/>
  <c r="AC581" i="1"/>
  <c r="Z581" i="1"/>
  <c r="V288" i="1"/>
  <c r="Z288" i="1"/>
  <c r="AD288" i="1"/>
  <c r="U288" i="1"/>
  <c r="AA288" i="1"/>
  <c r="S288" i="1"/>
  <c r="X288" i="1"/>
  <c r="AC288" i="1"/>
  <c r="Y288" i="1"/>
  <c r="W288" i="1"/>
  <c r="T288" i="1"/>
  <c r="AB288" i="1"/>
  <c r="T322" i="1"/>
  <c r="X322" i="1"/>
  <c r="AB322" i="1"/>
  <c r="V322" i="1"/>
  <c r="Z322" i="1"/>
  <c r="AD322" i="1"/>
  <c r="S322" i="1"/>
  <c r="AA322" i="1"/>
  <c r="AC322" i="1"/>
  <c r="W322" i="1"/>
  <c r="U322" i="1"/>
  <c r="Y322" i="1"/>
  <c r="U198" i="1"/>
  <c r="Y198" i="1"/>
  <c r="AC198" i="1"/>
  <c r="V198" i="1"/>
  <c r="AA198" i="1"/>
  <c r="S198" i="1"/>
  <c r="X198" i="1"/>
  <c r="AD198" i="1"/>
  <c r="T198" i="1"/>
  <c r="Z198" i="1"/>
  <c r="AB198" i="1"/>
  <c r="W198" i="1"/>
  <c r="T43" i="1"/>
  <c r="X43" i="1"/>
  <c r="AB43" i="1"/>
  <c r="V43" i="1"/>
  <c r="Z43" i="1"/>
  <c r="AD43" i="1"/>
  <c r="W43" i="1"/>
  <c r="S43" i="1"/>
  <c r="AA43" i="1"/>
  <c r="AC43" i="1"/>
  <c r="U43" i="1"/>
  <c r="Y43" i="1"/>
  <c r="V304" i="1"/>
  <c r="Z304" i="1"/>
  <c r="AD304" i="1"/>
  <c r="U304" i="1"/>
  <c r="AA304" i="1"/>
  <c r="S304" i="1"/>
  <c r="X304" i="1"/>
  <c r="AC304" i="1"/>
  <c r="Y304" i="1"/>
  <c r="T304" i="1"/>
  <c r="AB304" i="1"/>
  <c r="W304" i="1"/>
  <c r="T240" i="1"/>
  <c r="X240" i="1"/>
  <c r="AB240" i="1"/>
  <c r="V240" i="1"/>
  <c r="Z240" i="1"/>
  <c r="AD240" i="1"/>
  <c r="S240" i="1"/>
  <c r="AA240" i="1"/>
  <c r="W240" i="1"/>
  <c r="Y240" i="1"/>
  <c r="AC240" i="1"/>
  <c r="U240" i="1"/>
  <c r="U112" i="1"/>
  <c r="Y112" i="1"/>
  <c r="AC112" i="1"/>
  <c r="S112" i="1"/>
  <c r="W112" i="1"/>
  <c r="AA112" i="1"/>
  <c r="T112" i="1"/>
  <c r="AB112" i="1"/>
  <c r="X112" i="1"/>
  <c r="Z112" i="1"/>
  <c r="AD112" i="1"/>
  <c r="V112" i="1"/>
  <c r="S618" i="1"/>
  <c r="W618" i="1"/>
  <c r="AA618" i="1"/>
  <c r="T618" i="1"/>
  <c r="X618" i="1"/>
  <c r="AB618" i="1"/>
  <c r="Z618" i="1"/>
  <c r="U618" i="1"/>
  <c r="AC618" i="1"/>
  <c r="AD618" i="1"/>
  <c r="Y618" i="1"/>
  <c r="V618" i="1"/>
  <c r="S165" i="1"/>
  <c r="W165" i="1"/>
  <c r="U165" i="1"/>
  <c r="Y165" i="1"/>
  <c r="AC165" i="1"/>
  <c r="V165" i="1"/>
  <c r="AB165" i="1"/>
  <c r="Z165" i="1"/>
  <c r="T165" i="1"/>
  <c r="AA165" i="1"/>
  <c r="AD165" i="1"/>
  <c r="X165" i="1"/>
  <c r="U16" i="1"/>
  <c r="Y16" i="1"/>
  <c r="AC16" i="1"/>
  <c r="S16" i="1"/>
  <c r="W16" i="1"/>
  <c r="AA16" i="1"/>
  <c r="T16" i="1"/>
  <c r="AB16" i="1"/>
  <c r="X16" i="1"/>
  <c r="Z16" i="1"/>
  <c r="AD16" i="1"/>
  <c r="V16" i="1"/>
  <c r="Q2" i="9" l="1"/>
  <c r="R2" i="9" s="1"/>
  <c r="S2" i="9" s="1"/>
  <c r="T2" i="9" s="1"/>
  <c r="U2" i="9" s="1"/>
  <c r="V2" i="9" s="1"/>
  <c r="W2" i="9" s="1"/>
  <c r="X2" i="9" s="1"/>
  <c r="E2" i="9"/>
  <c r="F2" i="9" s="1"/>
  <c r="G2" i="9" s="1"/>
  <c r="H2" i="9" s="1"/>
  <c r="I2" i="9" s="1"/>
  <c r="J2" i="9" s="1"/>
  <c r="K2" i="9" s="1"/>
  <c r="L2" i="9" s="1"/>
  <c r="M2" i="9" s="1"/>
  <c r="N2" i="9" s="1"/>
  <c r="O2" i="9" s="1"/>
  <c r="R2" i="8"/>
  <c r="S2" i="8"/>
  <c r="T2" i="8" s="1"/>
  <c r="U2" i="8" s="1"/>
  <c r="V2" i="8" s="1"/>
  <c r="W2" i="8" s="1"/>
  <c r="X2" i="8" s="1"/>
  <c r="Q2" i="8"/>
  <c r="F2" i="8"/>
  <c r="G2" i="8"/>
  <c r="H2" i="8" s="1"/>
  <c r="I2" i="8" s="1"/>
  <c r="J2" i="8" s="1"/>
  <c r="K2" i="8" s="1"/>
  <c r="L2" i="8" s="1"/>
  <c r="M2" i="8" s="1"/>
  <c r="N2" i="8" s="1"/>
  <c r="O2" i="8" s="1"/>
  <c r="E2" i="8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2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2" i="1"/>
</calcChain>
</file>

<file path=xl/sharedStrings.xml><?xml version="1.0" encoding="utf-8"?>
<sst xmlns="http://schemas.openxmlformats.org/spreadsheetml/2006/main" count="2928" uniqueCount="266">
  <si>
    <t>PeriodEndingYear</t>
  </si>
  <si>
    <t>RateClass</t>
  </si>
  <si>
    <t>MeterSize</t>
  </si>
  <si>
    <t>4</t>
  </si>
  <si>
    <t>5</t>
  </si>
  <si>
    <t>6</t>
  </si>
  <si>
    <t>7</t>
  </si>
  <si>
    <t>8</t>
  </si>
  <si>
    <t>9</t>
  </si>
  <si>
    <t>10</t>
  </si>
  <si>
    <t>11</t>
  </si>
  <si>
    <t>A</t>
  </si>
  <si>
    <t/>
  </si>
  <si>
    <t>1</t>
  </si>
  <si>
    <t>2</t>
  </si>
  <si>
    <t>3</t>
  </si>
  <si>
    <t>C</t>
  </si>
  <si>
    <t>C1</t>
  </si>
  <si>
    <t>CC</t>
  </si>
  <si>
    <t>CI</t>
  </si>
  <si>
    <t>CM</t>
  </si>
  <si>
    <t>CS</t>
  </si>
  <si>
    <t>F</t>
  </si>
  <si>
    <t>GB</t>
  </si>
  <si>
    <t>GI</t>
  </si>
  <si>
    <t>I</t>
  </si>
  <si>
    <t>I3</t>
  </si>
  <si>
    <t>II</t>
  </si>
  <si>
    <t>LS</t>
  </si>
  <si>
    <t>M</t>
  </si>
  <si>
    <t>MH</t>
  </si>
  <si>
    <t>RC</t>
  </si>
  <si>
    <t>S</t>
  </si>
  <si>
    <t>SH</t>
  </si>
  <si>
    <t>SS</t>
  </si>
  <si>
    <t>12</t>
  </si>
  <si>
    <t>I2</t>
  </si>
  <si>
    <t>Column Labels</t>
  </si>
  <si>
    <t>Grand Total</t>
  </si>
  <si>
    <t>Row Labels</t>
  </si>
  <si>
    <t>Desc</t>
  </si>
  <si>
    <t>RateClassCode</t>
  </si>
  <si>
    <t>RateClassDesc</t>
  </si>
  <si>
    <t>AGRICULTURAL WATER</t>
  </si>
  <si>
    <t>COMMERCIAL WATER</t>
  </si>
  <si>
    <t>COMML WATER HIGH USE RATE</t>
  </si>
  <si>
    <t>COMML RESTAURANT WATER</t>
  </si>
  <si>
    <t>COMMERCIAL IRRIGATION</t>
  </si>
  <si>
    <t>CL</t>
  </si>
  <si>
    <t>COMML LAUNDRY</t>
  </si>
  <si>
    <t>COMMERCIAL</t>
  </si>
  <si>
    <t>CESAR CHAVEZ SCHOOL</t>
  </si>
  <si>
    <t>CW</t>
  </si>
  <si>
    <t>COMML CAR WASH WATER</t>
  </si>
  <si>
    <t>EF</t>
  </si>
  <si>
    <t>E F OXNARD</t>
  </si>
  <si>
    <t>ER</t>
  </si>
  <si>
    <t>EL RIO MUTUAL WATER DIST</t>
  </si>
  <si>
    <t>FLAT RATE CONST</t>
  </si>
  <si>
    <t>FS</t>
  </si>
  <si>
    <t>FORMULA SEWER</t>
  </si>
  <si>
    <t>G1</t>
  </si>
  <si>
    <t>CITY PARKS - IRRIGATION</t>
  </si>
  <si>
    <t>G2</t>
  </si>
  <si>
    <t>CITY -BLDGS WA FLAT RATE</t>
  </si>
  <si>
    <t>G3</t>
  </si>
  <si>
    <t>CITY MEDIANS WA FLAT RATE</t>
  </si>
  <si>
    <t>G4</t>
  </si>
  <si>
    <t>CITY PRKWYS WA FLAT RATE</t>
  </si>
  <si>
    <t>G5</t>
  </si>
  <si>
    <t>CITY ASSMT DIST WATER</t>
  </si>
  <si>
    <t>G6</t>
  </si>
  <si>
    <t>CITY PUB GRNDS WA FLAT RT</t>
  </si>
  <si>
    <t>CITY GOVT BLDGS FAC MAINT</t>
  </si>
  <si>
    <t>GF</t>
  </si>
  <si>
    <t>CITY FIRE DEPT WATER</t>
  </si>
  <si>
    <t>GG</t>
  </si>
  <si>
    <t>CITY GOLF COURSE WATER</t>
  </si>
  <si>
    <t>CITY GOVT - IRRIGATION</t>
  </si>
  <si>
    <t>GR</t>
  </si>
  <si>
    <t>CITY REDEVELOPMENT WATER</t>
  </si>
  <si>
    <t>GT</t>
  </si>
  <si>
    <t>CITY TRANS CTR WATER</t>
  </si>
  <si>
    <t>GW</t>
  </si>
  <si>
    <t>CITY WATER -WST WATER TMT</t>
  </si>
  <si>
    <t>INDUSTRIAL WATER</t>
  </si>
  <si>
    <t>I1</t>
  </si>
  <si>
    <t>INDL P &amp; G WATER</t>
  </si>
  <si>
    <t>INDL SCE WATER</t>
  </si>
  <si>
    <t>INDL WATER HIGH USE RATE</t>
  </si>
  <si>
    <t>INDUSTRIAL IRRIGATION</t>
  </si>
  <si>
    <t>SINGLE FAMILY LARGE LOT</t>
  </si>
  <si>
    <t>MULTIPLE UNIT WATER</t>
  </si>
  <si>
    <t>M1</t>
  </si>
  <si>
    <t>MULT UNIT -LARGE USER</t>
  </si>
  <si>
    <t>HSG AUTH MULT UNIT WATER</t>
  </si>
  <si>
    <t>MI</t>
  </si>
  <si>
    <t>MULTI-FAMILY IRRIGATION</t>
  </si>
  <si>
    <t>MP</t>
  </si>
  <si>
    <t>MOBILE HOME PARK WATER</t>
  </si>
  <si>
    <t>MT</t>
  </si>
  <si>
    <t>TOWNHOUSE OR CONDO WATER</t>
  </si>
  <si>
    <t>R</t>
  </si>
  <si>
    <t>RESIDENTIAL</t>
  </si>
  <si>
    <t>RS</t>
  </si>
  <si>
    <t>RESTAURANT RATE SEWER</t>
  </si>
  <si>
    <t>SINGLE FAMILY WATER</t>
  </si>
  <si>
    <t>HSG AUTH SNGLE UNIT WATER</t>
  </si>
  <si>
    <t>SL</t>
  </si>
  <si>
    <t>SENIOR LIFE-LINE WATER</t>
  </si>
  <si>
    <t>SM</t>
  </si>
  <si>
    <t>METERED SEWER-NO DISCOUNT</t>
  </si>
  <si>
    <t>SCHOOLS COMMERCIAL</t>
  </si>
  <si>
    <t>VT</t>
  </si>
  <si>
    <t>VALLEY TRAILER PARK</t>
  </si>
  <si>
    <t>Z1</t>
  </si>
  <si>
    <t>*INSTITUTIONAL WATER</t>
  </si>
  <si>
    <t>Z2</t>
  </si>
  <si>
    <t>*INSTITUTIONAL IRRIGATION</t>
  </si>
  <si>
    <t>RECYCLED WATER</t>
  </si>
  <si>
    <t>A Total</t>
  </si>
  <si>
    <t>C Total</t>
  </si>
  <si>
    <t>C1 Total</t>
  </si>
  <si>
    <t>CC Total</t>
  </si>
  <si>
    <t>CI Total</t>
  </si>
  <si>
    <t>CM Total</t>
  </si>
  <si>
    <t>CS Total</t>
  </si>
  <si>
    <t>F Total</t>
  </si>
  <si>
    <t>GB Total</t>
  </si>
  <si>
    <t>GI Total</t>
  </si>
  <si>
    <t>I Total</t>
  </si>
  <si>
    <t>I3 Total</t>
  </si>
  <si>
    <t>II Total</t>
  </si>
  <si>
    <t>LS Total</t>
  </si>
  <si>
    <t>M Total</t>
  </si>
  <si>
    <t>MH Total</t>
  </si>
  <si>
    <t>RC Total</t>
  </si>
  <si>
    <t>S Total</t>
  </si>
  <si>
    <t>SH Total</t>
  </si>
  <si>
    <t>SS Total</t>
  </si>
  <si>
    <t>Sum of 1</t>
  </si>
  <si>
    <t>Total Sum of 1</t>
  </si>
  <si>
    <t>Total Sum of 2</t>
  </si>
  <si>
    <t>Sum of 2</t>
  </si>
  <si>
    <t>Total Sum of 3</t>
  </si>
  <si>
    <t>Sum of 3</t>
  </si>
  <si>
    <t>Total Sum of 4</t>
  </si>
  <si>
    <t>Sum of 4</t>
  </si>
  <si>
    <t>Total Sum of 5</t>
  </si>
  <si>
    <t>Sum of 5</t>
  </si>
  <si>
    <t>Total Sum of 6</t>
  </si>
  <si>
    <t>Sum of 6</t>
  </si>
  <si>
    <t>Total Sum of 7</t>
  </si>
  <si>
    <t>Sum of 7</t>
  </si>
  <si>
    <t>Total Sum of 8</t>
  </si>
  <si>
    <t>Sum of 8</t>
  </si>
  <si>
    <t>Total Sum of 9</t>
  </si>
  <si>
    <t>Sum of 9</t>
  </si>
  <si>
    <t>Total Sum of 10</t>
  </si>
  <si>
    <t>Sum of 10</t>
  </si>
  <si>
    <t>Total Sum of 11</t>
  </si>
  <si>
    <t>Sum of 11</t>
  </si>
  <si>
    <t>Total Sum of 12</t>
  </si>
  <si>
    <t>Sum of 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</si>
  <si>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</si>
  <si>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</si>
  <si>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</si>
  <si>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</si>
  <si>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</si>
  <si>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</si>
  <si>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</si>
  <si>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</si>
  <si>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</si>
  <si>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</si>
  <si>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</si>
  <si>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</si>
  <si>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Class</t>
  </si>
  <si>
    <t>Description</t>
  </si>
  <si>
    <t>Meter Size</t>
  </si>
  <si>
    <t>Accounts</t>
  </si>
  <si>
    <t>Meter Ratio</t>
  </si>
  <si>
    <t>EDUs</t>
  </si>
  <si>
    <t>Single-Family Residence</t>
  </si>
  <si>
    <t>← For Alt Rate Class</t>
  </si>
  <si>
    <t>Totals</t>
  </si>
  <si>
    <t>OV: A - Irr</t>
  </si>
  <si>
    <t>Irrigation</t>
  </si>
  <si>
    <t>OX: C - C/I</t>
  </si>
  <si>
    <t>Commercial/Institutional</t>
  </si>
  <si>
    <t>OX: C1 - C/I</t>
  </si>
  <si>
    <t>OX: CC- C/I</t>
  </si>
  <si>
    <t>OX: CI- C/I</t>
  </si>
  <si>
    <t>OX: CM - C/I</t>
  </si>
  <si>
    <t>OX: CS - C/I</t>
  </si>
  <si>
    <t>OX: GB - C/I</t>
  </si>
  <si>
    <t>OX: GI- C/I</t>
  </si>
  <si>
    <t>OX: I - C/I</t>
  </si>
  <si>
    <t>OX: I3 - C/I</t>
  </si>
  <si>
    <t>OX: II - Irr</t>
  </si>
  <si>
    <t>OX: LS - SFR</t>
  </si>
  <si>
    <t>OX: M - MFR</t>
  </si>
  <si>
    <t>Multi-Family Residence</t>
  </si>
  <si>
    <t>OX: MH - MFR</t>
  </si>
  <si>
    <t>OX: S - SFR</t>
  </si>
  <si>
    <t>OX: SH - SFR</t>
  </si>
  <si>
    <t>OX: SS - C/I</t>
  </si>
  <si>
    <t>Average HCF Per Month By Class and Meter Size</t>
  </si>
  <si>
    <t>Total Sum of 1 Avg</t>
  </si>
  <si>
    <t>Sum of 1 Avg</t>
  </si>
  <si>
    <t>Total Sum of 2 Avg</t>
  </si>
  <si>
    <t>Sum of 2 Avg</t>
  </si>
  <si>
    <t>Total Sum of 3 Avg</t>
  </si>
  <si>
    <t>Sum of 3 Avg</t>
  </si>
  <si>
    <t>Total Sum of 4 Avg</t>
  </si>
  <si>
    <t>Sum of 4 Avg</t>
  </si>
  <si>
    <t>Total Sum of 5 Avg</t>
  </si>
  <si>
    <t>Sum of 5 Avg</t>
  </si>
  <si>
    <t>Total Sum of 6 Avg</t>
  </si>
  <si>
    <t>Sum of 6 Avg</t>
  </si>
  <si>
    <t>Total Sum of 7 Avg</t>
  </si>
  <si>
    <t>Sum of 7 Avg</t>
  </si>
  <si>
    <t>Total Sum of 8 Avg</t>
  </si>
  <si>
    <t>Sum of 8 Avg</t>
  </si>
  <si>
    <t>Total Sum of 9 Avg</t>
  </si>
  <si>
    <t>Sum of 9 Avg</t>
  </si>
  <si>
    <t>Total Sum of 10 Avg</t>
  </si>
  <si>
    <t>Sum of 10 Avg</t>
  </si>
  <si>
    <t>Total Sum of 11 Avg</t>
  </si>
  <si>
    <t>Sum of 11 Avg</t>
  </si>
  <si>
    <t>Total Sum of 12 Avg</t>
  </si>
  <si>
    <t>Sum of 12 Avg</t>
  </si>
  <si>
    <t>A Average</t>
  </si>
  <si>
    <t>C Average</t>
  </si>
  <si>
    <t>C1 Average</t>
  </si>
  <si>
    <t>CC Average</t>
  </si>
  <si>
    <t>CI Average</t>
  </si>
  <si>
    <t>CM Average</t>
  </si>
  <si>
    <t>CS Average</t>
  </si>
  <si>
    <t>F Average</t>
  </si>
  <si>
    <t>GB Average</t>
  </si>
  <si>
    <t>GI Average</t>
  </si>
  <si>
    <t>I Average</t>
  </si>
  <si>
    <t>I3 Average</t>
  </si>
  <si>
    <t>II Average</t>
  </si>
  <si>
    <t>LS Average</t>
  </si>
  <si>
    <t>M Average</t>
  </si>
  <si>
    <t>MH Average</t>
  </si>
  <si>
    <t>RC Average</t>
  </si>
  <si>
    <t>S Average</t>
  </si>
  <si>
    <t>SH Average</t>
  </si>
  <si>
    <t>SS Average</t>
  </si>
  <si>
    <t>EXPORT FROM BILLING DATA DATABASES</t>
  </si>
  <si>
    <t>ACCOUNTS FROM RATE MODEL - ORIGINALLY FROM BILLING DATA</t>
  </si>
  <si>
    <t>Total HCF By Class and Meter Size</t>
  </si>
  <si>
    <t>Revenues By Class and Meter Size*</t>
  </si>
  <si>
    <t>*NOTE: These Revenues may not tie dierctly to those reported in the City's financial documents due to billing adjustments, accruals etc.</t>
  </si>
  <si>
    <t xml:space="preserve"> </t>
  </si>
  <si>
    <t>Jan</t>
  </si>
  <si>
    <t>2015 Drop</t>
  </si>
  <si>
    <t>2015 - %</t>
  </si>
  <si>
    <t>No Meters</t>
  </si>
  <si>
    <t>Total</t>
  </si>
  <si>
    <t>Classification</t>
  </si>
  <si>
    <t>2015 % Drop</t>
  </si>
  <si>
    <t xml:space="preserve">  </t>
  </si>
  <si>
    <t>Total Decrease in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</si>
</sst>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Bookman Old Style"/>
      <family val="1"/>
    </font>
    <font>
      <sz val="9"/>
      <color rgb="FF0000FF"/>
      <name val="Bookman Old Style"/>
      <family val="1"/>
    </font>
    <font>
      <i/>
      <sz val="9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u val="double"/>
      <sz val="12"/>
      <color theme="1"/>
      <name val="Calibri"/>
      <family val="2"/>
      <scheme val="minor"/>
    </font>
    <font>
      <u val="double"/>
      <sz val="12"/>
      <color indexed="8"/>
      <name val="Arial"/>
      <family val="2"/>
    </font>
    <font>
      <b/>
      <u val="double"/>
      <sz val="12"/>
      <color theme="1"/>
      <name val="Calibri"/>
      <family val="2"/>
      <scheme val="minor"/>
    </font>
    <font>
      <b/>
      <u val="double"/>
      <sz val="11"/>
      <color indexed="8"/>
      <name val="Calibri"/>
      <family val="2"/>
    </font>
    <font>
      <b/>
      <u val="double"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 val="double"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3" fillId="0" borderId="0" xfId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3" fillId="0" borderId="0" xfId="2"/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1" applyNumberFormat="1" applyFont="1" applyFill="1" applyBorder="1" applyAlignment="1">
      <alignment wrapText="1"/>
    </xf>
    <xf numFmtId="0" fontId="2" fillId="0" borderId="2" xfId="2" applyNumberFormat="1" applyFont="1" applyFill="1" applyBorder="1" applyAlignment="1">
      <alignment wrapText="1"/>
    </xf>
    <xf numFmtId="0" fontId="1" fillId="4" borderId="0" xfId="0" applyFont="1" applyFill="1"/>
    <xf numFmtId="17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4" borderId="0" xfId="0" applyFont="1" applyFill="1"/>
    <xf numFmtId="0" fontId="4" fillId="5" borderId="0" xfId="0" applyFont="1" applyFill="1"/>
    <xf numFmtId="0" fontId="1" fillId="5" borderId="0" xfId="0" applyFont="1" applyFill="1"/>
    <xf numFmtId="17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7" fillId="6" borderId="9" xfId="4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vertical="center"/>
    </xf>
    <xf numFmtId="0" fontId="9" fillId="0" borderId="12" xfId="4" applyFont="1" applyBorder="1" applyAlignment="1">
      <alignment vertical="center"/>
    </xf>
    <xf numFmtId="3" fontId="7" fillId="7" borderId="13" xfId="4" applyNumberFormat="1" applyFont="1" applyFill="1" applyBorder="1" applyAlignment="1">
      <alignment vertical="center"/>
    </xf>
    <xf numFmtId="3" fontId="9" fillId="0" borderId="13" xfId="4" applyNumberFormat="1" applyFont="1" applyBorder="1" applyAlignment="1">
      <alignment vertical="center"/>
    </xf>
    <xf numFmtId="3" fontId="9" fillId="0" borderId="14" xfId="4" applyNumberFormat="1" applyFont="1" applyBorder="1" applyAlignment="1">
      <alignment horizontal="center" vertical="center"/>
    </xf>
    <xf numFmtId="3" fontId="7" fillId="7" borderId="7" xfId="4" applyNumberFormat="1" applyFont="1" applyFill="1" applyBorder="1" applyAlignment="1">
      <alignment horizontal="center" vertical="center"/>
    </xf>
    <xf numFmtId="3" fontId="9" fillId="0" borderId="7" xfId="4" applyNumberFormat="1" applyFont="1" applyBorder="1" applyAlignment="1">
      <alignment horizontal="center" vertical="center"/>
    </xf>
    <xf numFmtId="0" fontId="10" fillId="0" borderId="15" xfId="4" applyFont="1" applyBorder="1" applyAlignment="1">
      <alignment vertical="center"/>
    </xf>
    <xf numFmtId="3" fontId="10" fillId="0" borderId="16" xfId="4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167" fontId="9" fillId="0" borderId="14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3" fontId="10" fillId="0" borderId="0" xfId="4" applyNumberFormat="1" applyFont="1" applyBorder="1" applyAlignment="1">
      <alignment horizontal="center" vertical="center"/>
    </xf>
    <xf numFmtId="0" fontId="0" fillId="0" borderId="0" xfId="0" quotePrefix="1"/>
    <xf numFmtId="0" fontId="11" fillId="0" borderId="0" xfId="0" applyFont="1"/>
    <xf numFmtId="0" fontId="4" fillId="8" borderId="0" xfId="0" applyFont="1" applyFill="1"/>
    <xf numFmtId="0" fontId="1" fillId="8" borderId="0" xfId="0" applyFont="1" applyFill="1"/>
    <xf numFmtId="17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40" fontId="0" fillId="0" borderId="0" xfId="0" applyNumberFormat="1"/>
    <xf numFmtId="40" fontId="9" fillId="0" borderId="0" xfId="4" applyNumberFormat="1" applyFont="1" applyAlignment="1">
      <alignment vertical="center"/>
    </xf>
    <xf numFmtId="40" fontId="8" fillId="3" borderId="10" xfId="4" applyNumberFormat="1" applyFont="1" applyFill="1" applyBorder="1" applyAlignment="1">
      <alignment vertical="center"/>
    </xf>
    <xf numFmtId="40" fontId="7" fillId="7" borderId="13" xfId="4" applyNumberFormat="1" applyFont="1" applyFill="1" applyBorder="1" applyAlignment="1">
      <alignment vertical="center"/>
    </xf>
    <xf numFmtId="40" fontId="7" fillId="7" borderId="14" xfId="4" applyNumberFormat="1" applyFont="1" applyFill="1" applyBorder="1" applyAlignment="1">
      <alignment horizontal="center" vertical="center"/>
    </xf>
    <xf numFmtId="40" fontId="7" fillId="7" borderId="7" xfId="4" applyNumberFormat="1" applyFont="1" applyFill="1" applyBorder="1" applyAlignment="1">
      <alignment horizontal="center" vertical="center"/>
    </xf>
    <xf numFmtId="40" fontId="10" fillId="0" borderId="16" xfId="4" applyNumberFormat="1" applyFont="1" applyBorder="1" applyAlignment="1">
      <alignment horizontal="center" vertical="center"/>
    </xf>
    <xf numFmtId="40" fontId="10" fillId="0" borderId="0" xfId="4" applyNumberFormat="1" applyFont="1" applyBorder="1" applyAlignment="1">
      <alignment horizontal="center" vertical="center"/>
    </xf>
    <xf numFmtId="10" fontId="0" fillId="0" borderId="0" xfId="0" applyNumberFormat="1"/>
    <xf numFmtId="10" fontId="3" fillId="0" borderId="0" xfId="1" applyNumberFormat="1"/>
    <xf numFmtId="10" fontId="0" fillId="0" borderId="0" xfId="5" applyNumberFormat="1" applyFont="1"/>
    <xf numFmtId="0" fontId="14" fillId="0" borderId="0" xfId="0" applyFont="1"/>
    <xf numFmtId="38" fontId="0" fillId="0" borderId="0" xfId="0" applyNumberFormat="1"/>
    <xf numFmtId="17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9" fontId="15" fillId="0" borderId="0" xfId="0" applyNumberFormat="1" applyFont="1" applyFill="1" applyAlignment="1">
      <alignment horizontal="center"/>
    </xf>
    <xf numFmtId="0" fontId="2" fillId="0" borderId="18" xfId="3" applyFont="1" applyFill="1" applyBorder="1" applyAlignment="1">
      <alignment wrapText="1"/>
    </xf>
    <xf numFmtId="6" fontId="0" fillId="0" borderId="0" xfId="0" applyNumberFormat="1"/>
    <xf numFmtId="0" fontId="16" fillId="0" borderId="2" xfId="3" applyFont="1" applyFill="1" applyBorder="1" applyAlignment="1">
      <alignment wrapText="1"/>
    </xf>
    <xf numFmtId="38" fontId="17" fillId="0" borderId="0" xfId="0" applyNumberFormat="1" applyFont="1"/>
    <xf numFmtId="6" fontId="17" fillId="0" borderId="0" xfId="0" applyNumberFormat="1" applyFont="1"/>
    <xf numFmtId="0" fontId="17" fillId="0" borderId="0" xfId="0" applyFont="1"/>
    <xf numFmtId="10" fontId="17" fillId="0" borderId="0" xfId="0" applyNumberFormat="1" applyFont="1"/>
    <xf numFmtId="10" fontId="17" fillId="0" borderId="0" xfId="5" applyNumberFormat="1" applyFont="1"/>
    <xf numFmtId="165" fontId="17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/>
    <xf numFmtId="166" fontId="19" fillId="0" borderId="0" xfId="0" applyNumberFormat="1" applyFont="1"/>
    <xf numFmtId="165" fontId="19" fillId="0" borderId="0" xfId="0" applyNumberFormat="1" applyFont="1"/>
    <xf numFmtId="0" fontId="19" fillId="0" borderId="0" xfId="0" applyNumberFormat="1" applyFont="1"/>
    <xf numFmtId="10" fontId="20" fillId="0" borderId="0" xfId="1" applyNumberFormat="1" applyFont="1"/>
    <xf numFmtId="0" fontId="21" fillId="0" borderId="0" xfId="0" applyFont="1" applyAlignment="1">
      <alignment horizontal="left"/>
    </xf>
    <xf numFmtId="0" fontId="21" fillId="0" borderId="0" xfId="0" applyFont="1"/>
    <xf numFmtId="166" fontId="21" fillId="0" borderId="0" xfId="0" applyNumberFormat="1" applyFont="1"/>
    <xf numFmtId="165" fontId="21" fillId="0" borderId="0" xfId="0" applyNumberFormat="1" applyFont="1"/>
    <xf numFmtId="0" fontId="21" fillId="0" borderId="0" xfId="0" applyNumberFormat="1" applyFont="1"/>
    <xf numFmtId="10" fontId="22" fillId="0" borderId="0" xfId="1" applyNumberFormat="1" applyFont="1"/>
    <xf numFmtId="0" fontId="24" fillId="0" borderId="2" xfId="3" applyFont="1" applyFill="1" applyBorder="1" applyAlignment="1">
      <alignment wrapText="1"/>
    </xf>
    <xf numFmtId="38" fontId="18" fillId="0" borderId="0" xfId="0" applyNumberFormat="1" applyFont="1"/>
    <xf numFmtId="6" fontId="18" fillId="0" borderId="0" xfId="0" applyNumberFormat="1" applyFont="1"/>
    <xf numFmtId="0" fontId="18" fillId="0" borderId="0" xfId="0" applyFont="1"/>
    <xf numFmtId="10" fontId="18" fillId="0" borderId="0" xfId="0" applyNumberFormat="1" applyFont="1"/>
    <xf numFmtId="10" fontId="18" fillId="0" borderId="0" xfId="5" applyNumberFormat="1" applyFont="1"/>
    <xf numFmtId="0" fontId="25" fillId="0" borderId="2" xfId="3" applyFont="1" applyFill="1" applyBorder="1" applyAlignment="1">
      <alignment wrapText="1"/>
    </xf>
    <xf numFmtId="38" fontId="23" fillId="0" borderId="0" xfId="0" applyNumberFormat="1" applyFont="1"/>
    <xf numFmtId="6" fontId="23" fillId="0" borderId="0" xfId="0" applyNumberFormat="1" applyFont="1"/>
    <xf numFmtId="0" fontId="23" fillId="0" borderId="0" xfId="0" applyFont="1"/>
    <xf numFmtId="10" fontId="23" fillId="0" borderId="0" xfId="0" applyNumberFormat="1" applyFont="1"/>
    <xf numFmtId="10" fontId="23" fillId="0" borderId="0" xfId="5" applyNumberFormat="1" applyFont="1"/>
    <xf numFmtId="0" fontId="26" fillId="0" borderId="2" xfId="3" applyFont="1" applyFill="1" applyBorder="1" applyAlignment="1">
      <alignment wrapText="1"/>
    </xf>
    <xf numFmtId="38" fontId="27" fillId="0" borderId="0" xfId="0" applyNumberFormat="1" applyFont="1"/>
    <xf numFmtId="6" fontId="27" fillId="0" borderId="0" xfId="0" applyNumberFormat="1" applyFont="1"/>
    <xf numFmtId="0" fontId="27" fillId="0" borderId="0" xfId="0" applyFont="1"/>
    <xf numFmtId="10" fontId="27" fillId="0" borderId="0" xfId="0" applyNumberFormat="1" applyFont="1"/>
    <xf numFmtId="10" fontId="27" fillId="0" borderId="0" xfId="5" applyNumberFormat="1" applyFont="1"/>
    <xf numFmtId="0" fontId="28" fillId="0" borderId="2" xfId="3" applyFont="1" applyFill="1" applyBorder="1" applyAlignment="1">
      <alignment wrapText="1"/>
    </xf>
    <xf numFmtId="10" fontId="19" fillId="0" borderId="0" xfId="0" applyNumberFormat="1" applyFont="1"/>
    <xf numFmtId="10" fontId="19" fillId="0" borderId="0" xfId="5" applyNumberFormat="1" applyFont="1"/>
    <xf numFmtId="38" fontId="19" fillId="0" borderId="0" xfId="0" applyNumberFormat="1" applyFont="1"/>
    <xf numFmtId="6" fontId="19" fillId="0" borderId="0" xfId="0" applyNumberFormat="1" applyFont="1"/>
    <xf numFmtId="0" fontId="23" fillId="0" borderId="0" xfId="0" applyFont="1" applyAlignment="1">
      <alignment horizontal="left"/>
    </xf>
    <xf numFmtId="166" fontId="23" fillId="0" borderId="0" xfId="0" applyNumberFormat="1" applyFont="1"/>
    <xf numFmtId="0" fontId="23" fillId="0" borderId="0" xfId="0" applyNumberFormat="1" applyFont="1"/>
    <xf numFmtId="10" fontId="29" fillId="0" borderId="0" xfId="1" applyNumberFormat="1" applyFont="1"/>
    <xf numFmtId="0" fontId="2" fillId="0" borderId="0" xfId="3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1" fillId="0" borderId="17" xfId="0" applyFont="1" applyBorder="1" applyAlignment="1">
      <alignment horizontal="center" textRotation="90" wrapText="1"/>
    </xf>
    <xf numFmtId="0" fontId="6" fillId="4" borderId="3" xfId="4" applyFont="1" applyFill="1" applyBorder="1" applyAlignment="1">
      <alignment horizontal="left" vertical="center" wrapText="1"/>
    </xf>
    <xf numFmtId="0" fontId="6" fillId="4" borderId="6" xfId="4" applyFont="1" applyFill="1" applyBorder="1" applyAlignment="1">
      <alignment horizontal="left" vertical="center" wrapText="1"/>
    </xf>
    <xf numFmtId="40" fontId="6" fillId="4" borderId="4" xfId="4" applyNumberFormat="1" applyFont="1" applyFill="1" applyBorder="1" applyAlignment="1">
      <alignment horizontal="center" vertical="center"/>
    </xf>
    <xf numFmtId="40" fontId="6" fillId="4" borderId="7" xfId="4" applyNumberFormat="1" applyFont="1" applyFill="1" applyBorder="1" applyAlignment="1">
      <alignment horizontal="center" vertical="center"/>
    </xf>
    <xf numFmtId="0" fontId="6" fillId="4" borderId="4" xfId="4" applyFont="1" applyFill="1" applyBorder="1" applyAlignment="1">
      <alignment horizontal="center" vertical="center" wrapText="1"/>
    </xf>
    <xf numFmtId="0" fontId="6" fillId="4" borderId="7" xfId="4" applyFont="1" applyFill="1" applyBorder="1" applyAlignment="1">
      <alignment horizontal="center" vertical="center" wrapText="1"/>
    </xf>
    <xf numFmtId="0" fontId="6" fillId="4" borderId="5" xfId="4" applyFont="1" applyFill="1" applyBorder="1" applyAlignment="1">
      <alignment horizontal="center" vertical="center"/>
    </xf>
    <xf numFmtId="0" fontId="6" fillId="4" borderId="8" xfId="4" applyFont="1" applyFill="1" applyBorder="1" applyAlignment="1">
      <alignment horizontal="center" vertical="center"/>
    </xf>
  </cellXfs>
  <cellStyles count="6">
    <cellStyle name="Normal" xfId="0" builtinId="0"/>
    <cellStyle name="Normal 14" xfId="4"/>
    <cellStyle name="Normal_Revenue" xfId="2"/>
    <cellStyle name="Normal_Sheet1" xfId="1"/>
    <cellStyle name="Normal_Sheet7" xfId="3"/>
    <cellStyle name="Percent" xfId="5" builtinId="5"/>
  </cellStyles>
  <dxfs count="229">
    <dxf>
      <font>
        <u val="double"/>
      </font>
    </dxf>
    <dxf>
      <font>
        <u val="double"/>
      </font>
    </dxf>
    <dxf>
      <font>
        <i val="0"/>
      </font>
    </dxf>
    <dxf>
      <font>
        <i val="0"/>
      </font>
    </dxf>
    <dxf>
      <font>
        <sz val="12"/>
      </font>
    </dxf>
    <dxf>
      <font>
        <sz val="12"/>
      </font>
    </dxf>
    <dxf>
      <font>
        <u val="double"/>
      </font>
    </dxf>
    <dxf>
      <font>
        <u val="double"/>
      </font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b/>
      </font>
    </dxf>
    <dxf>
      <font>
        <u/>
      </font>
    </dxf>
    <dxf>
      <font>
        <u/>
      </font>
    </dxf>
    <dxf>
      <font>
        <b/>
      </font>
    </dxf>
    <dxf>
      <font>
        <b/>
      </font>
    </dxf>
    <dxf>
      <numFmt numFmtId="166" formatCode="&quot;$&quot;#,##0"/>
    </dxf>
    <dxf>
      <numFmt numFmtId="166" formatCode="&quot;$&quot;#,##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ont>
        <b/>
        <i val="0"/>
        <color rgb="FF0000FF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66CCFF"/>
        </patternFill>
      </fill>
    </dxf>
    <dxf>
      <font>
        <b/>
        <i val="0"/>
        <color rgb="FF0000FF"/>
      </font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8FE2FF"/>
        </patternFill>
      </fill>
    </dxf>
    <dxf>
      <font>
        <b/>
        <i val="0"/>
        <color rgb="FFFF0000"/>
      </font>
      <numFmt numFmtId="14" formatCode="0.00%"/>
      <fill>
        <patternFill patternType="solid">
          <fgColor theme="7" tint="0.79995117038483843"/>
          <bgColor theme="8" tint="0.79998168889431442"/>
        </patternFill>
      </fill>
    </dxf>
    <dxf>
      <font>
        <b/>
        <i val="0"/>
        <color theme="4" tint="-0.24994659260841701"/>
      </font>
      <numFmt numFmtId="14" formatCode="0.00%"/>
      <fill>
        <patternFill>
          <bgColor rgb="FFFFFF99"/>
        </patternFill>
      </fill>
      <border>
        <vertical/>
        <horizontal/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font>
        <color rgb="FFFF0000"/>
      </font>
      <fill>
        <patternFill>
          <bgColor theme="9" tint="0.59996337778862885"/>
        </patternFill>
      </fill>
    </dxf>
    <dxf>
      <font>
        <color rgb="FF0066FF"/>
      </font>
      <fill>
        <patternFill>
          <bgColor rgb="FFFFFF00"/>
        </patternFill>
      </fill>
    </dxf>
    <dxf>
      <font>
        <b/>
        <i val="0"/>
        <color rgb="FF734AE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00FF"/>
      </font>
      <fill>
        <patternFill>
          <bgColor rgb="FFFFFF66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0066FF"/>
      <color rgb="FF66CCFF"/>
      <color rgb="FF0000FF"/>
      <color rgb="FF8FE2FF"/>
      <color rgb="FFFFFF99"/>
      <color rgb="FF734AE6"/>
      <color rgb="FFFFFF66"/>
      <color rgb="FFD6DCE4"/>
      <color rgb="FFF4F6A2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_working\projectwise\abugbee\d0300415\Water%20Financial%20Model%2012-8-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mpacts"/>
      <sheetName val="Current Rates"/>
      <sheetName val="blank"/>
      <sheetName val="CHARTS"/>
      <sheetName val="Summary (2)"/>
      <sheetName val="Summary (3)"/>
      <sheetName val="Summary"/>
      <sheetName val="DashBoard"/>
      <sheetName val="Revenue Requirement"/>
      <sheetName val="Water O&amp;M"/>
      <sheetName val="FY 201516 Projected Revenue"/>
      <sheetName val="Pass Throughs"/>
      <sheetName val="New FTEs (City)"/>
      <sheetName val="Table 1 (City)"/>
      <sheetName val="Funding"/>
      <sheetName val="Debt"/>
      <sheetName val="Connection Fee Revenue"/>
      <sheetName val="Assets"/>
      <sheetName val="Usage and Population"/>
      <sheetName val="Flows"/>
      <sheetName val="CIP"/>
      <sheetName val="CIP - Link"/>
      <sheetName val="RW Usage and Revenue"/>
      <sheetName val="Source of Supply Costs"/>
      <sheetName val="Incremental O&amp;M Costs"/>
      <sheetName val="B&amp;V Allocations OLD"/>
      <sheetName val="Functional Allocation"/>
      <sheetName val="Multi-Year FA"/>
      <sheetName val="Customer Data"/>
      <sheetName val="Rate Category Definitions"/>
      <sheetName val="Fixed Rates Smooth"/>
      <sheetName val="Sheet6"/>
      <sheetName val="Fire Service Rates"/>
      <sheetName val="Fixed Rates"/>
      <sheetName val="Class Specific Uniform Rates"/>
      <sheetName val="Current Structure COS Rates"/>
      <sheetName val="Bills Current Structure"/>
      <sheetName val="Volumetric Rates"/>
      <sheetName val="Bills Mod Tiers Smoothed Fi (2"/>
      <sheetName val=" Tier Inputs"/>
      <sheetName val="Notes on Modded Structures"/>
      <sheetName val="Sheet5"/>
      <sheetName val="Sheet3"/>
      <sheetName val="O &amp; M"/>
      <sheetName val="Replace"/>
      <sheetName val="Staff &amp; Fac O&amp;M"/>
      <sheetName val="Capacity_WQ costs"/>
      <sheetName val="GREAT revenue 2014 12"/>
      <sheetName val="cost basis"/>
      <sheetName val="Lookup"/>
      <sheetName val="Bonds and CIP Water"/>
      <sheetName val="Sheet1"/>
      <sheetName val="Meter Equivalences"/>
      <sheetName val="Table 1"/>
      <sheetName val="MEU Reference"/>
      <sheetName val="P&amp;G Cost Allocation"/>
      <sheetName val="Production History"/>
      <sheetName val="FY 2013-14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C10" t="str">
            <v>Commercial/Institutional</v>
          </cell>
        </row>
        <row r="11">
          <cell r="C11" t="str">
            <v>Irrigation</v>
          </cell>
        </row>
        <row r="12">
          <cell r="C12" t="str">
            <v>Multi-Family Residence</v>
          </cell>
        </row>
        <row r="13">
          <cell r="C13" t="str">
            <v>Single-Family Residence</v>
          </cell>
        </row>
        <row r="14">
          <cell r="C14" t="str">
            <v>[New Class 1]</v>
          </cell>
        </row>
        <row r="15">
          <cell r="C15" t="str">
            <v>[New Class 2]</v>
          </cell>
        </row>
        <row r="16">
          <cell r="C16" t="str">
            <v>[New Class 3]</v>
          </cell>
        </row>
        <row r="17">
          <cell r="C17" t="str">
            <v>[New Class 4]</v>
          </cell>
        </row>
        <row r="18">
          <cell r="C18" t="str">
            <v>[New Class 5]</v>
          </cell>
        </row>
        <row r="19">
          <cell r="C19" t="str">
            <v>[New Class 6]</v>
          </cell>
        </row>
        <row r="20">
          <cell r="C20" t="str">
            <v>[New Class 7]</v>
          </cell>
        </row>
        <row r="21">
          <cell r="C21" t="str">
            <v>[New Class 8]</v>
          </cell>
        </row>
        <row r="22">
          <cell r="C22" t="str">
            <v>[New Class 9]</v>
          </cell>
        </row>
        <row r="23">
          <cell r="C23" t="str">
            <v>[New Class 10]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ugbee" refreshedDate="42354.401821990738" createdVersion="5" refreshedVersion="5" minRefreshableVersion="3" recordCount="623">
  <cacheSource type="worksheet">
    <worksheetSource ref="B1:Q1048576" sheet="Consumption"/>
  </cacheSource>
  <cacheFields count="16">
    <cacheField name="PeriodEndingYear" numFmtId="0">
      <sharedItems containsString="0" containsBlank="1" containsNumber="1" containsInteger="1" minValue="11" maxValue="31" count="9">
        <n v="15"/>
        <n v="11"/>
        <n v="12"/>
        <n v="13"/>
        <n v="14"/>
        <n v="24"/>
        <n v="27"/>
        <n v="31"/>
        <m/>
      </sharedItems>
    </cacheField>
    <cacheField name="RateClass" numFmtId="0">
      <sharedItems containsBlank="1" count="22">
        <s v="A"/>
        <s v="C"/>
        <s v="C1"/>
        <s v="CC"/>
        <s v="CI"/>
        <s v="CM"/>
        <s v="CS"/>
        <s v="F"/>
        <s v="GB"/>
        <s v="GI"/>
        <s v="I"/>
        <s v="I3"/>
        <s v="II"/>
        <s v="LS"/>
        <s v="M"/>
        <s v="MH"/>
        <s v="RC"/>
        <s v="S"/>
        <s v="SH"/>
        <s v="SS"/>
        <s v="I2"/>
        <m/>
      </sharedItems>
    </cacheField>
    <cacheField name="Desc" numFmtId="0">
      <sharedItems containsBlank="1" count="22">
        <s v="AGRICULTURAL WATER"/>
        <s v="COMMERCIAL WATER"/>
        <s v="COMML WATER HIGH USE RATE"/>
        <s v="COMML RESTAURANT WATER"/>
        <s v="COMMERCIAL IRRIGATION"/>
        <s v="COMMERCIAL"/>
        <s v="CESAR CHAVEZ SCHOOL"/>
        <s v="FLAT RATE CONST"/>
        <s v="CITY GOVT BLDGS FAC MAINT"/>
        <s v="CITY GOVT - IRRIGATION"/>
        <s v="INDUSTRIAL WATER"/>
        <s v="INDL WATER HIGH USE RATE"/>
        <s v="INDUSTRIAL IRRIGATION"/>
        <s v="SINGLE FAMILY LARGE LOT"/>
        <s v="MULTIPLE UNIT WATER"/>
        <s v="HSG AUTH MULT UNIT WATER"/>
        <s v="RECYCLED WATER"/>
        <s v="SINGLE FAMILY WATER"/>
        <s v="HSG AUTH SNGLE UNIT WATER"/>
        <s v="SCHOOLS COMMERCIAL"/>
        <s v="INDL SCE WATER"/>
        <m/>
      </sharedItems>
    </cacheField>
    <cacheField name="MeterSize" numFmtId="0">
      <sharedItems containsBlank="1" containsMixedTypes="1" containsNumber="1" minValue="0.75" maxValue="10" count="20">
        <s v=""/>
        <n v="0.75"/>
        <n v="1"/>
        <n v="1.5"/>
        <n v="10"/>
        <n v="2"/>
        <n v="3"/>
        <n v="4"/>
        <n v="6"/>
        <n v="8"/>
        <m/>
        <s v="2" u="1"/>
        <s v="1.50" u="1"/>
        <s v="3" u="1"/>
        <s v=".75" u="1"/>
        <s v="8" u="1"/>
        <s v="1" u="1"/>
        <s v="10" u="1"/>
        <s v="6" u="1"/>
        <s v="4" u="1"/>
      </sharedItems>
    </cacheField>
    <cacheField name="1" numFmtId="0">
      <sharedItems containsString="0" containsBlank="1" containsNumber="1" minValue="0" maxValue="278742.40000000002" count="443">
        <m/>
        <n v="0"/>
        <n v="311.39999999999998"/>
        <n v="53.1"/>
        <n v="410.7"/>
        <n v="27"/>
        <n v="225.4"/>
        <n v="34.9"/>
        <n v="9139.1"/>
        <n v="1683.6"/>
        <n v="6902.3"/>
        <n v="7803.79"/>
        <n v="14876.5"/>
        <n v="46.9"/>
        <n v="31743.279999999999"/>
        <n v="22076.69"/>
        <n v="6499.9"/>
        <n v="483.6"/>
        <n v="1893.07"/>
        <n v="1095.4000000000001"/>
        <n v="1306"/>
        <n v="102"/>
        <n v="1693.4"/>
        <n v="1470.3"/>
        <n v="1746.9"/>
        <n v="2750.1"/>
        <n v="159.4"/>
        <n v="260"/>
        <n v="593.6"/>
        <n v="2952.6"/>
        <n v="6511"/>
        <n v="10461.4"/>
        <n v="4109.8999999999996"/>
        <n v="2845.6"/>
        <n v="865.2"/>
        <n v="327.10000000000002"/>
        <n v="135.9"/>
        <n v="407.6"/>
        <n v="261.5"/>
        <n v="894.6"/>
        <n v="175.1"/>
        <n v="727.1"/>
        <n v="24"/>
        <n v="155.19999999999999"/>
        <n v="699.3"/>
        <n v="835.6"/>
        <n v="2499.4"/>
        <n v="2793.2"/>
        <n v="1108.5"/>
        <n v="514.5"/>
        <n v="472.3"/>
        <n v="2470.4"/>
        <n v="2027.3"/>
        <n v="3980.4"/>
        <n v="5584.6"/>
        <n v="119.6"/>
        <n v="118"/>
        <n v="1730.8"/>
        <n v="347"/>
        <n v="15821.4"/>
        <n v="59"/>
        <n v="4"/>
        <n v="103.4"/>
        <n v="593.29999999999995"/>
        <n v="587.70000000000005"/>
        <n v="14157.7"/>
        <n v="31306.7"/>
        <n v="30709.599999999999"/>
        <n v="33169.4"/>
        <n v="3658.3"/>
        <n v="11029"/>
        <n v="9828.2999999999993"/>
        <n v="1297.4000000000001"/>
        <n v="2225.3000000000002"/>
        <n v="1229.4000000000001"/>
        <n v="2278.6999999999998"/>
        <n v="626.5"/>
        <n v="434.5"/>
        <n v="201.6"/>
        <n v="249624.28"/>
        <n v="83678.320000000007"/>
        <n v="440.7"/>
        <n v="264.3"/>
        <n v="5.0999999999999996"/>
        <n v="1342.7"/>
        <n v="59.1"/>
        <n v="339"/>
        <n v="135.19999999999999"/>
        <n v="154.19999999999999"/>
        <n v="242.3"/>
        <n v="941.6"/>
        <n v="104.4"/>
        <n v="14068.7"/>
        <n v="4409.3999999999996"/>
        <n v="6382.2"/>
        <n v="7482.3"/>
        <n v="15573.6"/>
        <n v="104.3"/>
        <n v="33016.9"/>
        <n v="32633.4"/>
        <n v="11173.1"/>
        <n v="911.3"/>
        <n v="563.4"/>
        <n v="908.7"/>
        <n v="1612.8"/>
        <n v="1274"/>
        <n v="1541.7"/>
        <n v="1331.9"/>
        <n v="1512.1"/>
        <n v="2436.3000000000002"/>
        <n v="124.5"/>
        <n v="283.60000000000002"/>
        <n v="779.4"/>
        <n v="4138.8"/>
        <n v="13081.7"/>
        <n v="23433.9"/>
        <n v="7449.3"/>
        <n v="7369.4"/>
        <n v="1603.8"/>
        <n v="373.1"/>
        <n v="321.8"/>
        <n v="220.9"/>
        <n v="425.4"/>
        <n v="165.3"/>
        <n v="845"/>
        <n v="195.4"/>
        <n v="806"/>
        <n v="83"/>
        <n v="355.5"/>
        <n v="1481.2"/>
        <n v="2379.1999999999998"/>
        <n v="13598.4"/>
        <n v="7412.4"/>
        <n v="2296.5"/>
        <n v="623.20000000000005"/>
        <n v="382.3"/>
        <n v="2386.9"/>
        <n v="2141.6999999999998"/>
        <n v="4012.1"/>
        <n v="11278"/>
        <n v="22.1"/>
        <n v="284"/>
        <n v="2536.8000000000002"/>
        <n v="1188"/>
        <n v="24067.5"/>
        <n v="69"/>
        <n v="8.6"/>
        <n v="162.30000000000001"/>
        <n v="873"/>
        <n v="1019.6"/>
        <n v="13255.1"/>
        <n v="29743.5"/>
        <n v="28546.7"/>
        <n v="30722.5"/>
        <n v="3360.9"/>
        <n v="12099.8"/>
        <n v="8188.9"/>
        <n v="3275.1"/>
        <n v="2766.2"/>
        <n v="1231.2"/>
        <n v="2112.8000000000002"/>
        <n v="625.70000000000005"/>
        <n v="437.1"/>
        <n v="170.7"/>
        <n v="248403.67"/>
        <n v="84847.05"/>
        <n v="651.29999999999995"/>
        <n v="251.3"/>
        <n v="5.2"/>
        <n v="1409.5"/>
        <n v="349.7"/>
        <n v="122.1"/>
        <n v="149.6"/>
        <n v="141.4"/>
        <n v="293"/>
        <n v="97.1"/>
        <n v="9644.5"/>
        <n v="8691.6"/>
        <n v="6383.56"/>
        <n v="7156.8"/>
        <n v="14335.2"/>
        <n v="32"/>
        <n v="34503.9"/>
        <n v="24157.42"/>
        <n v="8715.9"/>
        <n v="69.7"/>
        <n v="1297.0999999999999"/>
        <n v="975.1"/>
        <n v="1087"/>
        <n v="581"/>
        <n v="1425.8"/>
        <n v="1214.7"/>
        <n v="1549.4"/>
        <n v="1996.2"/>
        <n v="152.4"/>
        <n v="247.6"/>
        <n v="522.20000000000005"/>
        <n v="2704.6"/>
        <n v="6711.7"/>
        <n v="13169.6"/>
        <n v="2890.9"/>
        <n v="3194.3"/>
        <n v="988.4"/>
        <n v="255"/>
        <n v="122.2"/>
        <n v="232.6"/>
        <n v="60.4"/>
        <n v="175.5"/>
        <n v="462.2"/>
        <n v="166.3"/>
        <n v="729.4"/>
        <n v="7"/>
        <n v="71.8"/>
        <n v="550"/>
        <n v="194.8"/>
        <n v="2781.2"/>
        <n v="1442.6"/>
        <n v="798"/>
        <n v="572.1"/>
        <n v="387.7"/>
        <n v="2315.1999999999998"/>
        <n v="1581.1"/>
        <n v="5124.8999999999996"/>
        <n v="3964.1"/>
        <n v="3.9"/>
        <n v="95"/>
        <n v="4077.4"/>
        <n v="1140"/>
        <n v="21016.5"/>
        <n v="15.6"/>
        <n v="5.6"/>
        <n v="96.4"/>
        <n v="794.6"/>
        <n v="532.6"/>
        <n v="2724.1"/>
        <n v="1759.2"/>
        <n v="46.3"/>
        <n v="12011.9"/>
        <n v="30848.58"/>
        <n v="28541.599999999999"/>
        <n v="29307.9"/>
        <n v="3474.4"/>
        <n v="11561.7"/>
        <n v="15915.9"/>
        <n v="2213.6"/>
        <n v="2175.9"/>
        <n v="1118.5999999999999"/>
        <n v="1881.2"/>
        <n v="530.9"/>
        <n v="391.5"/>
        <n v="202"/>
        <n v="229798.85"/>
        <n v="78103.42"/>
        <n v="510.8"/>
        <n v="245"/>
        <n v="1167.0999999999999"/>
        <n v="56.3"/>
        <n v="7.4"/>
        <n v="12.4"/>
        <n v="72.8"/>
        <n v="627.29999999999995"/>
        <n v="649.6"/>
        <n v="1928.4"/>
        <n v="340.8"/>
        <n v="551.70000000000005"/>
        <n v="172.4"/>
        <n v="199.7"/>
        <n v="152.6"/>
        <n v="1869.3"/>
        <n v="869.9"/>
        <n v="23367.5"/>
        <n v="5952.4"/>
        <n v="6915.2"/>
        <n v="8760.5"/>
        <n v="19214.2"/>
        <n v="46"/>
        <n v="40644.11"/>
        <n v="25129"/>
        <n v="13989.7"/>
        <n v="1507.9"/>
        <n v="3643.9"/>
        <n v="997"/>
        <n v="1277"/>
        <n v="1159"/>
        <n v="5343.8"/>
        <n v="1581.4"/>
        <n v="1301.2"/>
        <n v="1841.1"/>
        <n v="2481.5"/>
        <n v="208.2"/>
        <n v="213.5"/>
        <n v="1050.9000000000001"/>
        <n v="5929.9"/>
        <n v="17368.599999999999"/>
        <n v="34257.5"/>
        <n v="9054.4"/>
        <n v="10595.1"/>
        <n v="3449.3"/>
        <n v="346.9"/>
        <n v="464.8"/>
        <n v="77"/>
        <n v="384"/>
        <n v="229.8"/>
        <n v="858"/>
        <n v="593.79999999999995"/>
        <n v="838.9"/>
        <n v="398"/>
        <n v="1842.5"/>
        <n v="3725.2"/>
        <n v="19364"/>
        <n v="12684.8"/>
        <n v="3501.7"/>
        <n v="664"/>
        <n v="569.70000000000005"/>
        <n v="2380"/>
        <n v="1672.9"/>
        <n v="4430.8"/>
        <n v="6941.2"/>
        <n v="43.4"/>
        <n v="168"/>
        <n v="25537"/>
        <n v="297.7"/>
        <n v="1098.3"/>
        <n v="1305.4000000000001"/>
        <n v="4237.1000000000004"/>
        <n v="3324.8"/>
        <n v="64"/>
        <n v="13620.5"/>
        <n v="31960.2"/>
        <n v="32131.8"/>
        <n v="35425.5"/>
        <n v="3551.3"/>
        <n v="14476.9"/>
        <n v="9525.6"/>
        <n v="2923.4"/>
        <n v="3134.6"/>
        <n v="1552.4"/>
        <n v="2518.4"/>
        <n v="1029.7"/>
        <n v="536.20000000000005"/>
        <n v="173.9"/>
        <n v="278742.40000000002"/>
        <n v="101150.9"/>
        <n v="616.20000000000005"/>
        <n v="214.7"/>
        <n v="1583.6"/>
        <n v="18"/>
        <n v="23.6"/>
        <n v="94.7"/>
        <n v="1033.5999999999999"/>
        <n v="1165.0999999999999"/>
        <n v="2568.6999999999998"/>
        <n v="719.3"/>
        <n v="73.5"/>
        <n v="172.2"/>
        <n v="23.3"/>
        <n v="989.7"/>
        <n v="705.4"/>
        <n v="7903.3"/>
        <n v="2631.5"/>
        <n v="6106"/>
        <n v="6358"/>
        <n v="15725"/>
        <n v="35"/>
        <n v="37106.800000000003"/>
        <n v="18790.8"/>
        <n v="9807"/>
        <n v="423.4"/>
        <n v="5234.2"/>
        <n v="995.6"/>
        <n v="1203"/>
        <n v="463"/>
        <n v="1185"/>
        <n v="1567.8"/>
        <n v="1267.4000000000001"/>
        <n v="1356"/>
        <n v="1938.7"/>
        <n v="139.9"/>
        <n v="295.3"/>
        <n v="513.9"/>
        <n v="2764.8"/>
        <n v="6727.9"/>
        <n v="13809.98"/>
        <n v="1617.4"/>
        <n v="2742.7"/>
        <n v="1132.7"/>
        <n v="362.3"/>
        <n v="64.900000000000006"/>
        <n v="50.3"/>
        <n v="86.4"/>
        <n v="166.6"/>
        <n v="829.9"/>
        <n v="389.9"/>
        <n v="644"/>
        <n v="9"/>
        <n v="188"/>
        <n v="698.4"/>
        <n v="818.8"/>
        <n v="3697.5"/>
        <n v="1119.0999999999999"/>
        <n v="924.1"/>
        <n v="449.7"/>
        <n v="481.7"/>
        <n v="2141.5"/>
        <n v="1360.6"/>
        <n v="4961.7"/>
        <n v="5484.2"/>
        <n v="13.7"/>
        <n v="135"/>
        <n v="23631.7"/>
        <n v="4.4000000000000004"/>
        <n v="5.9"/>
        <n v="126"/>
        <n v="923.7"/>
        <n v="544.6"/>
        <n v="2625"/>
        <n v="1913.5"/>
        <n v="20.2"/>
        <n v="12092.5"/>
        <n v="29450.799999999999"/>
        <n v="28676"/>
        <n v="29085"/>
        <n v="3538.1"/>
        <n v="9735.6"/>
        <n v="8243"/>
        <n v="1702.3"/>
        <n v="928.9"/>
        <n v="1010.1"/>
        <n v="2348"/>
        <n v="828.3"/>
        <n v="469.9"/>
        <n v="127.4"/>
        <n v="222758.27"/>
        <n v="69728"/>
        <n v="445.3"/>
        <n v="178"/>
        <n v="726.4"/>
        <n v="57.3"/>
        <n v="33.5"/>
        <n v="87.6"/>
        <n v="771.1"/>
        <n v="1818.1"/>
        <n v="336.4"/>
      </sharedItems>
    </cacheField>
    <cacheField name="2" numFmtId="0">
      <sharedItems containsString="0" containsBlank="1" containsNumber="1" minValue="0" maxValue="245688.16" count="448">
        <m/>
        <n v="0"/>
        <n v="327.2"/>
        <n v="132.9"/>
        <n v="503.5"/>
        <n v="199.7"/>
        <n v="1136"/>
        <n v="305"/>
        <n v="21557.9"/>
        <n v="4627"/>
        <n v="6513.5"/>
        <n v="7506"/>
        <n v="15543.7"/>
        <n v="59.2"/>
        <n v="31011.5"/>
        <n v="26003.8"/>
        <n v="9798.2900000000009"/>
        <n v="546.38"/>
        <n v="1317.26"/>
        <n v="865.1"/>
        <n v="1363"/>
        <n v="112"/>
        <n v="1463.1"/>
        <n v="1286"/>
        <n v="1412.3"/>
        <n v="2146"/>
        <n v="155.30000000000001"/>
        <n v="243.8"/>
        <n v="686.2"/>
        <n v="5765.1"/>
        <n v="10959.1"/>
        <n v="21649.1"/>
        <n v="5284.6"/>
        <n v="13564.8"/>
        <n v="1845.7"/>
        <n v="212.5"/>
        <n v="0.1"/>
        <n v="92"/>
        <n v="352.2"/>
        <n v="233.2"/>
        <n v="864.1"/>
        <n v="297.60000000000002"/>
        <n v="675.4"/>
        <n v="38"/>
        <n v="170.7"/>
        <n v="1014.3"/>
        <n v="3604.2"/>
        <n v="7777.1"/>
        <n v="5267.1"/>
        <n v="2173.3000000000002"/>
        <n v="560.79999999999995"/>
        <n v="434.3"/>
        <n v="2466.9"/>
        <n v="2088.6"/>
        <n v="4279.3999999999996"/>
        <n v="7132"/>
        <n v="143.1"/>
        <n v="210"/>
        <n v="618.5"/>
        <n v="336"/>
        <n v="22623.1"/>
        <n v="156.80000000000001"/>
        <n v="6.6"/>
        <n v="102"/>
        <n v="837.5"/>
        <n v="756.6"/>
        <n v="12716.2"/>
        <n v="28901.5"/>
        <n v="27960.7"/>
        <n v="28621"/>
        <n v="3108.9"/>
        <n v="10028.9"/>
        <n v="9407.9"/>
        <n v="2157.4"/>
        <n v="2019.6"/>
        <n v="995.1"/>
        <n v="1951.2"/>
        <n v="571.20000000000005"/>
        <n v="450.5"/>
        <n v="138.4"/>
        <n v="241687"/>
        <n v="77461.3"/>
        <n v="448.6"/>
        <n v="214.4"/>
        <n v="9.3000000000000007"/>
        <n v="1123.8"/>
        <n v="63.6"/>
        <n v="520.4"/>
        <n v="102.3"/>
        <n v="180"/>
        <n v="247.6"/>
        <n v="905.6"/>
        <n v="226.6"/>
        <n v="15182.5"/>
        <n v="4550.6000000000004"/>
        <n v="6538.3"/>
        <n v="7723.9"/>
        <n v="16276.5"/>
        <n v="124.2"/>
        <n v="36718"/>
        <n v="66245.8"/>
        <n v="12810.4"/>
        <n v="662.2"/>
        <n v="735.2"/>
        <n v="906.9"/>
        <n v="1418.2"/>
        <n v="877"/>
        <n v="1497.3"/>
        <n v="1300.4000000000001"/>
        <n v="1627.1"/>
        <n v="2731.3"/>
        <n v="153.9"/>
        <n v="242.8"/>
        <n v="761.5"/>
        <n v="4122.8"/>
        <n v="10758.3"/>
        <n v="20244.599999999999"/>
        <n v="6738.6"/>
        <n v="5590.5"/>
        <n v="1686.3"/>
        <n v="330.8"/>
        <n v="358.8"/>
        <n v="278.10000000000002"/>
        <n v="325.89999999999998"/>
        <n v="187.8"/>
        <n v="721.3"/>
        <n v="191.3"/>
        <n v="821.2"/>
        <n v="41"/>
        <n v="312.39999999999998"/>
        <n v="1435.3"/>
        <n v="2338.1"/>
        <n v="13380.6"/>
        <n v="9517.7999999999993"/>
        <n v="2363.5"/>
        <n v="584.4"/>
        <n v="482.3"/>
        <n v="2134.5"/>
        <n v="2111.9"/>
        <n v="4208.3999999999996"/>
        <n v="11419.4"/>
        <n v="34.9"/>
        <n v="313"/>
        <n v="2483.9"/>
        <n v="2176.1999999999998"/>
        <n v="21321.599999999999"/>
        <n v="158.6"/>
        <n v="8.5"/>
        <n v="147.5"/>
        <n v="854"/>
        <n v="751.1"/>
        <n v="13060.8"/>
        <n v="30180.5"/>
        <n v="28227.9"/>
        <n v="29658.1"/>
        <n v="3003.5"/>
        <n v="10831.9"/>
        <n v="9153.7000000000007"/>
        <n v="1811.7"/>
        <n v="2369.4"/>
        <n v="1218.4000000000001"/>
        <n v="2066.4"/>
        <n v="649.5"/>
        <n v="387.9"/>
        <n v="159.5"/>
        <n v="245688.16"/>
        <n v="85795.78"/>
        <n v="253.7"/>
        <n v="275.39999999999998"/>
        <n v="13.5"/>
        <n v="1286.7"/>
        <n v="62.7"/>
        <n v="413.1"/>
        <n v="173.8"/>
        <n v="231.7"/>
        <n v="285.7"/>
        <n v="1451"/>
        <n v="241.8"/>
        <n v="22629.4"/>
        <n v="6777.5"/>
        <n v="6859.82"/>
        <n v="8287.5"/>
        <n v="16336.1"/>
        <n v="47"/>
        <n v="34726.300000000003"/>
        <n v="19897.900000000001"/>
        <n v="11479.7"/>
        <n v="84.1"/>
        <n v="1763.8"/>
        <n v="939.5"/>
        <n v="1218"/>
        <n v="347"/>
        <n v="1521.4"/>
        <n v="1247"/>
        <n v="1679.1"/>
        <n v="2090"/>
        <n v="169.9"/>
        <n v="232.4"/>
        <n v="621.79999999999995"/>
        <n v="4067.9"/>
        <n v="11019.2"/>
        <n v="19705.400000000001"/>
        <n v="5560.8"/>
        <n v="6051.6"/>
        <n v="947.8"/>
        <n v="271.89999999999998"/>
        <n v="193.9"/>
        <n v="222.5"/>
        <n v="92.9"/>
        <n v="213"/>
        <n v="711.9"/>
        <n v="184.1"/>
        <n v="751.3"/>
        <n v="56"/>
        <n v="53.3"/>
        <n v="553.1"/>
        <n v="439"/>
        <n v="4909.7"/>
        <n v="2181.5"/>
        <n v="1169.5"/>
        <n v="560"/>
        <n v="433.8"/>
        <n v="2017.2"/>
        <n v="1531.2"/>
        <n v="4742.5"/>
        <n v="4392.8999999999996"/>
        <n v="12.2"/>
        <n v="262"/>
        <n v="1836.2"/>
        <n v="1668"/>
        <n v="17085.400000000001"/>
        <n v="5.2"/>
        <n v="6.8"/>
        <n v="90.4"/>
        <n v="875"/>
        <n v="563.5"/>
        <n v="3113.8"/>
        <n v="2075.3000000000002"/>
        <n v="33.1"/>
        <n v="13005.2"/>
        <n v="30617.96"/>
        <n v="28999.5"/>
        <n v="29314.9"/>
        <n v="3510.7"/>
        <n v="12152.2"/>
        <n v="8104.1"/>
        <n v="2569.6999999999998"/>
        <n v="2374.4"/>
        <n v="1308.5999999999999"/>
        <n v="2059.1"/>
        <n v="675.8"/>
        <n v="442.7"/>
        <n v="225.8"/>
        <n v="245249.18"/>
        <n v="79493.399999999994"/>
        <n v="561.9"/>
        <n v="197"/>
        <n v="1283.8"/>
        <n v="77.8"/>
        <n v="31"/>
        <n v="30.1"/>
        <n v="112.4"/>
        <n v="879"/>
        <n v="1193.7"/>
        <n v="2207.4"/>
        <n v="639.20000000000005"/>
        <n v="176.2"/>
        <n v="216.9"/>
        <n v="163.30000000000001"/>
        <n v="1628.9"/>
        <n v="982.4"/>
        <n v="16823.2"/>
        <n v="6717.5"/>
        <n v="6949.5"/>
        <n v="8102.9"/>
        <n v="17599.189999999999"/>
        <n v="51"/>
        <n v="39046.1"/>
        <n v="21282"/>
        <n v="12630.2"/>
        <n v="72.2"/>
        <n v="2972.2"/>
        <n v="761.1"/>
        <n v="1254"/>
        <n v="894"/>
        <n v="6055.3"/>
        <n v="1346.4"/>
        <n v="1168"/>
        <n v="1649.9"/>
        <n v="2073.4"/>
        <n v="197.6"/>
        <n v="252.7"/>
        <n v="931"/>
        <n v="5286.3"/>
        <n v="14915.8"/>
        <n v="26429.1"/>
        <n v="8877.2000000000007"/>
        <n v="8688.2000000000007"/>
        <n v="1690.5"/>
        <n v="287.10000000000002"/>
        <n v="315.7"/>
        <n v="38.4"/>
        <n v="365.4"/>
        <n v="202.8"/>
        <n v="724.2"/>
        <n v="577.29999999999995"/>
        <n v="787.3"/>
        <n v="94"/>
        <n v="297.2"/>
        <n v="1884.4"/>
        <n v="2816.5"/>
        <n v="13093.4"/>
        <n v="10010.799999999999"/>
        <n v="2673.7"/>
        <n v="594.5"/>
        <n v="505.7"/>
        <n v="1931.3"/>
        <n v="1564.7"/>
        <n v="4866.8999999999996"/>
        <n v="9229.7999999999993"/>
        <n v="45.8"/>
        <n v="306"/>
        <n v="25038.3"/>
        <n v="7"/>
        <n v="1037.9000000000001"/>
        <n v="680.7"/>
        <n v="3145.4"/>
        <n v="2538.4"/>
        <n v="44.1"/>
        <n v="12151.1"/>
        <n v="29010.3"/>
        <n v="28862.2"/>
        <n v="28765.3"/>
        <n v="3538.6"/>
        <n v="11545.6"/>
        <n v="8977.7999999999993"/>
        <n v="2293"/>
        <n v="2148"/>
        <n v="1191.2"/>
        <n v="2063.3000000000002"/>
        <n v="879.4"/>
        <n v="433"/>
        <n v="146.30000000000001"/>
        <n v="243364.83"/>
        <n v="75899.820000000007"/>
        <n v="532.9"/>
        <n v="167.5"/>
        <n v="1113.8"/>
        <n v="85.8"/>
        <n v="41.3"/>
        <n v="106.6"/>
        <n v="1296.3"/>
        <n v="1373.5"/>
        <n v="2512.8000000000002"/>
        <n v="418.2"/>
        <n v="756.3"/>
        <n v="108.4"/>
        <n v="210.9"/>
        <n v="55.9"/>
        <n v="1083.3"/>
        <n v="1178.7"/>
        <n v="11569.1"/>
        <n v="3597.4"/>
        <n v="5750.7"/>
        <n v="6942.96"/>
        <n v="17310.39"/>
        <n v="28.6"/>
        <n v="38649.480000000003"/>
        <n v="23608.37"/>
        <n v="10263.1"/>
        <n v="357.72"/>
        <n v="613.79"/>
        <n v="1119"/>
        <n v="1429"/>
        <n v="747"/>
        <n v="391"/>
        <n v="1357.9"/>
        <n v="1130.5"/>
        <n v="1419.5"/>
        <n v="2057.6999999999998"/>
        <n v="181.6"/>
        <n v="282.89999999999998"/>
        <n v="522.28"/>
        <n v="3467.89"/>
        <n v="9810.4"/>
        <n v="19442.990000000002"/>
        <n v="4797.7"/>
        <n v="4188.1000000000004"/>
        <n v="1899.3"/>
        <n v="299.89999999999998"/>
        <n v="251.8"/>
        <n v="44.79"/>
        <n v="101"/>
        <n v="152.88999999999999"/>
        <n v="870.99"/>
        <n v="357.6"/>
        <n v="732.7"/>
        <n v="57"/>
        <n v="343.9"/>
        <n v="886.49"/>
        <n v="1690.7"/>
        <n v="7678.3"/>
        <n v="1732.49"/>
        <n v="1016.5"/>
        <n v="493.5"/>
        <n v="556.4"/>
        <n v="2100"/>
        <n v="1577.2"/>
        <n v="7993.1"/>
        <n v="11753.3"/>
        <n v="7.9"/>
        <n v="270"/>
        <n v="30067.4"/>
        <n v="6.3"/>
        <n v="7.6"/>
        <n v="152.69999999999999"/>
        <n v="825.3"/>
        <n v="720.4"/>
        <n v="2604.25"/>
        <n v="2172.89"/>
        <n v="19.8"/>
        <n v="11225"/>
        <n v="26874.58"/>
        <n v="26485.24"/>
        <n v="28235.759999999998"/>
        <n v="3486.4"/>
        <n v="9273.2999999999993"/>
        <n v="8217.6"/>
        <n v="2193.9"/>
        <n v="1069.9000000000001"/>
        <n v="989.2"/>
        <n v="2347.5"/>
        <n v="668.4"/>
        <n v="389.3"/>
        <n v="113"/>
        <n v="207307.88"/>
        <n v="69623.39"/>
        <n v="487.2"/>
        <n v="174.3"/>
        <n v="726"/>
        <n v="57.9"/>
        <n v="7.99"/>
        <n v="48.99"/>
        <n v="101.59"/>
        <n v="839.79"/>
        <n v="1170.4000000000001"/>
        <n v="2137.4"/>
        <n v="363.4"/>
      </sharedItems>
    </cacheField>
    <cacheField name="3" numFmtId="0">
      <sharedItems containsString="0" containsBlank="1" containsNumber="1" minValue="0" maxValue="246099.8"/>
    </cacheField>
    <cacheField name="4" numFmtId="0">
      <sharedItems containsString="0" containsBlank="1" containsNumber="1" minValue="0" maxValue="260455.6"/>
    </cacheField>
    <cacheField name="5" numFmtId="0">
      <sharedItems containsString="0" containsBlank="1" containsNumber="1" minValue="0" maxValue="272904.8"/>
    </cacheField>
    <cacheField name="6" numFmtId="0">
      <sharedItems containsString="0" containsBlank="1" containsNumber="1" minValue="0" maxValue="321837.01"/>
    </cacheField>
    <cacheField name="7" numFmtId="0">
      <sharedItems containsString="0" containsBlank="1" containsNumber="1" minValue="0" maxValue="329405.07"/>
    </cacheField>
    <cacheField name="8" numFmtId="0">
      <sharedItems containsString="0" containsBlank="1" containsNumber="1" minValue="0" maxValue="306289.21999999997"/>
    </cacheField>
    <cacheField name="9" numFmtId="0">
      <sharedItems containsString="0" containsBlank="1" containsNumber="1" minValue="0" maxValue="316832.59999999998"/>
    </cacheField>
    <cacheField name="10" numFmtId="0">
      <sharedItems containsString="0" containsBlank="1" containsNumber="1" minValue="0" maxValue="288047.53999999998"/>
    </cacheField>
    <cacheField name="11" numFmtId="0">
      <sharedItems containsString="0" containsBlank="1" containsNumber="1" minValue="0" maxValue="281873.8"/>
    </cacheField>
    <cacheField name="12" numFmtId="0">
      <sharedItems containsString="0" containsBlank="1" containsNumber="1" minValue="0" maxValue="246911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bugbee" refreshedDate="42354.419153819443" createdVersion="5" refreshedVersion="5" minRefreshableVersion="3" recordCount="625">
  <cacheSource type="worksheet">
    <worksheetSource ref="B1:Q1048576" sheet="Revenue"/>
  </cacheSource>
  <cacheFields count="16">
    <cacheField name="PeriodEndingYear" numFmtId="0">
      <sharedItems containsString="0" containsBlank="1" containsNumber="1" containsInteger="1" minValue="11" maxValue="31" count="9">
        <n v="15"/>
        <n v="11"/>
        <n v="12"/>
        <n v="13"/>
        <n v="14"/>
        <n v="24"/>
        <n v="27"/>
        <n v="31"/>
        <m/>
      </sharedItems>
    </cacheField>
    <cacheField name="RateClass" numFmtId="0">
      <sharedItems containsBlank="1" count="22">
        <s v="A"/>
        <s v="C"/>
        <s v="C1"/>
        <s v="CC"/>
        <s v="CI"/>
        <s v="CM"/>
        <s v="CS"/>
        <s v="F"/>
        <s v="GB"/>
        <s v="GI"/>
        <s v="I"/>
        <s v="I3"/>
        <s v="II"/>
        <s v="LS"/>
        <s v="M"/>
        <s v="MH"/>
        <s v="RC"/>
        <s v="S"/>
        <s v="SH"/>
        <s v="SS"/>
        <s v="I2"/>
        <m/>
      </sharedItems>
    </cacheField>
    <cacheField name="Desc" numFmtId="0">
      <sharedItems containsBlank="1" count="22">
        <s v="AGRICULTURAL WATER"/>
        <s v="COMMERCIAL WATER"/>
        <s v="COMML WATER HIGH USE RATE"/>
        <s v="COMML RESTAURANT WATER"/>
        <s v="COMMERCIAL IRRIGATION"/>
        <s v="COMMERCIAL"/>
        <s v="CESAR CHAVEZ SCHOOL"/>
        <s v="FLAT RATE CONST"/>
        <s v="CITY GOVT BLDGS FAC MAINT"/>
        <s v="CITY GOVT - IRRIGATION"/>
        <s v="INDUSTRIAL WATER"/>
        <s v="INDL WATER HIGH USE RATE"/>
        <s v="INDUSTRIAL IRRIGATION"/>
        <s v="SINGLE FAMILY LARGE LOT"/>
        <s v="MULTIPLE UNIT WATER"/>
        <s v="HSG AUTH MULT UNIT WATER"/>
        <s v="RECYCLED WATER"/>
        <s v="SINGLE FAMILY WATER"/>
        <s v="HSG AUTH SNGLE UNIT WATER"/>
        <s v="SCHOOLS COMMERCIAL"/>
        <s v="INDL SCE WATER"/>
        <m/>
      </sharedItems>
    </cacheField>
    <cacheField name="MeterSize" numFmtId="0">
      <sharedItems containsBlank="1" containsMixedTypes="1" containsNumber="1" minValue="0.75" maxValue="10" count="11">
        <s v=""/>
        <n v="0.75"/>
        <n v="1"/>
        <n v="1.5"/>
        <n v="10"/>
        <n v="2"/>
        <n v="3"/>
        <n v="4"/>
        <n v="6"/>
        <n v="8"/>
        <m/>
      </sharedItems>
    </cacheField>
    <cacheField name="1" numFmtId="0">
      <sharedItems containsString="0" containsBlank="1" containsNumber="1" minValue="29.11" maxValue="1296182.3"/>
    </cacheField>
    <cacheField name="2" numFmtId="0">
      <sharedItems containsString="0" containsBlank="1" containsNumber="1" minValue="34.700000000000003" maxValue="1179889.02"/>
    </cacheField>
    <cacheField name="3" numFmtId="0">
      <sharedItems containsString="0" containsBlank="1" containsNumber="1" minValue="29.3" maxValue="1176390.77"/>
    </cacheField>
    <cacheField name="4" numFmtId="0">
      <sharedItems containsString="0" containsBlank="1" containsNumber="1" minValue="37.94" maxValue="1227752.58"/>
    </cacheField>
    <cacheField name="5" numFmtId="0">
      <sharedItems containsString="0" containsBlank="1" containsNumber="1" minValue="22.66" maxValue="1293922.71"/>
    </cacheField>
    <cacheField name="6" numFmtId="0">
      <sharedItems containsString="0" containsBlank="1" containsNumber="1" minValue="43.84" maxValue="1388848.45"/>
    </cacheField>
    <cacheField name="7" numFmtId="0">
      <sharedItems containsString="0" containsBlank="1" containsNumber="1" minValue="43.84" maxValue="1397648.41"/>
    </cacheField>
    <cacheField name="8" numFmtId="0">
      <sharedItems containsString="0" containsBlank="1" containsNumber="1" minValue="41.57" maxValue="1399992.06"/>
    </cacheField>
    <cacheField name="9" numFmtId="0">
      <sharedItems containsString="0" containsBlank="1" containsNumber="1" minValue="29.1" maxValue="1366312.9"/>
    </cacheField>
    <cacheField name="10" numFmtId="0">
      <sharedItems containsString="0" containsBlank="1" containsNumber="1" minValue="35.29" maxValue="1330346.8400000001"/>
    </cacheField>
    <cacheField name="11" numFmtId="0">
      <sharedItems containsString="0" containsBlank="1" containsNumber="1" minValue="25.46" maxValue="1303371.69"/>
    </cacheField>
    <cacheField name="12" numFmtId="0">
      <sharedItems containsString="0" containsBlank="1" containsNumber="1" minValue="29.24" maxValue="1112605.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bugbee" refreshedDate="42354.457875925924" createdVersion="5" refreshedVersion="5" minRefreshableVersion="3" recordCount="622">
  <cacheSource type="worksheet">
    <worksheetSource ref="B1:AD1048576" sheet="Consumption"/>
  </cacheSource>
  <cacheFields count="29">
    <cacheField name="PeriodEndingYear" numFmtId="0">
      <sharedItems containsString="0" containsBlank="1" containsNumber="1" containsInteger="1" minValue="11" maxValue="31" count="9">
        <n v="15"/>
        <n v="11"/>
        <n v="12"/>
        <n v="13"/>
        <n v="14"/>
        <n v="24"/>
        <n v="27"/>
        <n v="31"/>
        <m/>
      </sharedItems>
    </cacheField>
    <cacheField name="RateClass" numFmtId="0">
      <sharedItems containsBlank="1" count="22">
        <s v="A"/>
        <s v="C"/>
        <s v="C1"/>
        <s v="CC"/>
        <s v="CI"/>
        <s v="CM"/>
        <s v="CS"/>
        <s v="F"/>
        <s v="GB"/>
        <s v="GI"/>
        <s v="I"/>
        <s v="I3"/>
        <s v="II"/>
        <s v="LS"/>
        <s v="M"/>
        <s v="MH"/>
        <s v="RC"/>
        <s v="S"/>
        <s v="SH"/>
        <s v="SS"/>
        <s v="I2"/>
        <m/>
      </sharedItems>
    </cacheField>
    <cacheField name="Desc" numFmtId="0">
      <sharedItems containsBlank="1" count="22">
        <s v="AGRICULTURAL WATER"/>
        <s v="COMMERCIAL WATER"/>
        <s v="COMML WATER HIGH USE RATE"/>
        <s v="COMML RESTAURANT WATER"/>
        <s v="COMMERCIAL IRRIGATION"/>
        <s v="COMMERCIAL"/>
        <s v="CESAR CHAVEZ SCHOOL"/>
        <s v="FLAT RATE CONST"/>
        <s v="CITY GOVT BLDGS FAC MAINT"/>
        <s v="CITY GOVT - IRRIGATION"/>
        <s v="INDUSTRIAL WATER"/>
        <s v="INDL WATER HIGH USE RATE"/>
        <s v="INDUSTRIAL IRRIGATION"/>
        <s v="SINGLE FAMILY LARGE LOT"/>
        <s v="MULTIPLE UNIT WATER"/>
        <s v="HSG AUTH MULT UNIT WATER"/>
        <s v="RECYCLED WATER"/>
        <s v="SINGLE FAMILY WATER"/>
        <s v="HSG AUTH SNGLE UNIT WATER"/>
        <s v="SCHOOLS COMMERCIAL"/>
        <s v="INDL SCE WATER"/>
        <m/>
      </sharedItems>
    </cacheField>
    <cacheField name="MeterSize" numFmtId="0">
      <sharedItems containsBlank="1" containsMixedTypes="1" containsNumber="1" minValue="0.75" maxValue="10" count="11">
        <s v=""/>
        <n v="0.75"/>
        <n v="1"/>
        <n v="1.5"/>
        <n v="10"/>
        <n v="2"/>
        <n v="3"/>
        <n v="4"/>
        <n v="6"/>
        <n v="8"/>
        <m/>
      </sharedItems>
    </cacheField>
    <cacheField name="1" numFmtId="0">
      <sharedItems containsString="0" containsBlank="1" containsNumber="1" minValue="0" maxValue="278742.40000000002"/>
    </cacheField>
    <cacheField name="2" numFmtId="0">
      <sharedItems containsString="0" containsBlank="1" containsNumber="1" minValue="0" maxValue="245688.16"/>
    </cacheField>
    <cacheField name="3" numFmtId="0">
      <sharedItems containsString="0" containsBlank="1" containsNumber="1" minValue="0" maxValue="246099.8"/>
    </cacheField>
    <cacheField name="4" numFmtId="0">
      <sharedItems containsString="0" containsBlank="1" containsNumber="1" minValue="0" maxValue="260455.6"/>
    </cacheField>
    <cacheField name="5" numFmtId="0">
      <sharedItems containsString="0" containsBlank="1" containsNumber="1" minValue="0" maxValue="272904.8"/>
    </cacheField>
    <cacheField name="6" numFmtId="0">
      <sharedItems containsString="0" containsBlank="1" containsNumber="1" minValue="0" maxValue="321837.01"/>
    </cacheField>
    <cacheField name="7" numFmtId="0">
      <sharedItems containsString="0" containsBlank="1" containsNumber="1" minValue="0" maxValue="329405.07"/>
    </cacheField>
    <cacheField name="8" numFmtId="0">
      <sharedItems containsString="0" containsBlank="1" containsNumber="1" minValue="0" maxValue="306289.21999999997"/>
    </cacheField>
    <cacheField name="9" numFmtId="0">
      <sharedItems containsString="0" containsBlank="1" containsNumber="1" minValue="0" maxValue="316832.59999999998"/>
    </cacheField>
    <cacheField name="10" numFmtId="0">
      <sharedItems containsString="0" containsBlank="1" containsNumber="1" minValue="0" maxValue="288047.53999999998"/>
    </cacheField>
    <cacheField name="11" numFmtId="0">
      <sharedItems containsString="0" containsBlank="1" containsNumber="1" minValue="0" maxValue="281873.8"/>
    </cacheField>
    <cacheField name="12" numFmtId="0">
      <sharedItems containsString="0" containsBlank="1" containsNumber="1" minValue="0" maxValue="246911.27"/>
    </cacheField>
    <cacheField name="Accounts" numFmtId="0">
      <sharedItems containsString="0" containsBlank="1" containsNumber="1" containsInteger="1" minValue="0" maxValue="24897"/>
    </cacheField>
    <cacheField name="1 Avg" numFmtId="0">
      <sharedItems containsString="0" containsBlank="1" containsNumber="1" minValue="0" maxValue="6384.25" count="439">
        <n v="0"/>
        <n v="34.599999999999994"/>
        <n v="13.275"/>
        <n v="51.337499999999999"/>
        <n v="27"/>
        <n v="56.35"/>
        <n v="34.9"/>
        <n v="703.00769230769231"/>
        <n v="336.71999999999997"/>
        <n v="8.1491145218417955"/>
        <n v="17.22690949227373"/>
        <n v="36.372860635696824"/>
        <n v="46.9"/>
        <n v="80.977755102040817"/>
        <n v="212.27586538461537"/>
        <n v="499.99230769230769"/>
        <n v="241.8"/>
        <n v="631.02333333333331"/>
        <n v="1095.4000000000001"/>
        <n v="1306"/>
        <n v="102"/>
        <n v="25.65757575757576"/>
        <n v="40.841666666666669"/>
        <n v="79.404545454545456"/>
        <n v="183.34"/>
        <n v="79.7"/>
        <n v="260"/>
        <n v="5.7631067961165048"/>
        <n v="15.141538461538461"/>
        <n v="22.297945205479451"/>
        <n v="37.496057347670252"/>
        <n v="152.21851851851849"/>
        <n v="284.56"/>
        <n v="288.40000000000003"/>
        <n v="327.10000000000002"/>
        <n v="11.325000000000001"/>
        <n v="31.353846153846156"/>
        <n v="20.115384615384617"/>
        <n v="30.848275862068967"/>
        <n v="29.183333333333334"/>
        <n v="242.36666666666667"/>
        <n v="24"/>
        <n v="1.9645569620253163"/>
        <n v="8.6333333333333329"/>
        <n v="12.110144927536233"/>
        <n v="16.12516129032258"/>
        <n v="77.588888888888889"/>
        <n v="184.75"/>
        <n v="16.596774193548388"/>
        <n v="13.119444444444445"/>
        <n v="60.25365853658537"/>
        <n v="96.538095238095238"/>
        <n v="442.26666666666665"/>
        <n v="1116.92"/>
        <n v="119.6"/>
        <n v="118"/>
        <n v="3955.35"/>
        <n v="59"/>
        <n v="4"/>
        <n v="12.925000000000001"/>
        <n v="25.795652173913041"/>
        <n v="53.427272727272729"/>
        <n v="25.102304964539009"/>
        <n v="43.481527777777778"/>
        <n v="83.45"/>
        <n v="150.08778280542987"/>
        <n v="406.47777777777782"/>
        <n v="735.26666666666665"/>
        <n v="1404.042857142857"/>
        <n v="648.70000000000005"/>
        <n v="25.287500000000001"/>
        <n v="45.533333333333339"/>
        <n v="87.642307692307682"/>
        <n v="156.625"/>
        <n v="434.5"/>
        <n v="201.6"/>
        <n v="10.02627947142226"/>
        <n v="10.538831234256929"/>
        <n v="8.0127272727272718"/>
        <n v="264.3"/>
        <n v="19.745588235294118"/>
        <n v="29.55"/>
        <n v="37.666666666666664"/>
        <n v="33.799999999999997"/>
        <n v="19.274999999999999"/>
        <n v="242.3"/>
        <n v="235.4"/>
        <n v="104.4"/>
        <n v="1082.2076923076925"/>
        <n v="881.87999999999988"/>
        <n v="7.535064935064935"/>
        <n v="16.517218543046358"/>
        <n v="38.077261613691931"/>
        <n v="104.3"/>
        <n v="84.226785714285711"/>
        <n v="313.78269230769234"/>
        <n v="859.46923076923076"/>
        <n v="455.65"/>
        <n v="187.79999999999998"/>
        <n v="908.7"/>
        <n v="1612.8"/>
        <n v="1274"/>
        <n v="23.359090909090909"/>
        <n v="36.997222222222227"/>
        <n v="68.731818181818184"/>
        <n v="162.42000000000002"/>
        <n v="62.25"/>
        <n v="283.60000000000002"/>
        <n v="7.5669902912621358"/>
        <n v="21.224615384615387"/>
        <n v="44.800342465753424"/>
        <n v="83.992473118279577"/>
        <n v="275.90000000000003"/>
        <n v="736.93999999999994"/>
        <n v="534.6"/>
        <n v="373.1"/>
        <n v="53.633333333333333"/>
        <n v="18.408333333333335"/>
        <n v="32.723076923076924"/>
        <n v="12.715384615384616"/>
        <n v="29.137931034482758"/>
        <n v="32.56666666666667"/>
        <n v="268.66666666666669"/>
        <n v="83"/>
        <n v="4.5"/>
        <n v="18.28641975308642"/>
        <n v="34.481159420289849"/>
        <n v="87.731612903225809"/>
        <n v="205.89999999999998"/>
        <n v="382.75"/>
        <n v="20.103225806451615"/>
        <n v="10.619444444444445"/>
        <n v="58.217073170731709"/>
        <n v="101.98571428571428"/>
        <n v="445.78888888888889"/>
        <n v="2255.6"/>
        <n v="22.1"/>
        <n v="284"/>
        <n v="6016.875"/>
        <n v="69"/>
        <n v="8.6"/>
        <n v="20.287500000000001"/>
        <n v="37.956521739130437"/>
        <n v="92.690909090909088"/>
        <n v="23.501950354609928"/>
        <n v="41.310416666666669"/>
        <n v="77.572554347826085"/>
        <n v="139.0158371040724"/>
        <n v="373.43333333333334"/>
        <n v="806.65333333333331"/>
        <n v="1169.8428571428572"/>
        <n v="1637.55"/>
        <n v="31.434090909090909"/>
        <n v="45.6"/>
        <n v="81.261538461538464"/>
        <n v="156.42500000000001"/>
        <n v="437.1"/>
        <n v="170.7"/>
        <n v="9.9772530827007273"/>
        <n v="10.686026448362721"/>
        <n v="11.841818181818182"/>
        <n v="251.3"/>
        <n v="20.727941176470587"/>
        <n v="29.5"/>
        <n v="38.855555555555554"/>
        <n v="30.524999999999999"/>
        <n v="18.7"/>
        <n v="141.4"/>
        <n v="73.25"/>
        <n v="97.1"/>
        <n v="741.88461538461536"/>
        <n v="1738.3200000000002"/>
        <n v="7.5366706021251479"/>
        <n v="15.798675496688743"/>
        <n v="35.049388753056235"/>
        <n v="32"/>
        <n v="88.020153061224491"/>
        <n v="232.2828846153846"/>
        <n v="670.45384615384614"/>
        <n v="34.85"/>
        <n v="432.36666666666662"/>
        <n v="975.1"/>
        <n v="1087"/>
        <n v="581"/>
        <n v="21.603030303030302"/>
        <n v="33.741666666666667"/>
        <n v="70.427272727272737"/>
        <n v="133.08000000000001"/>
        <n v="76.2"/>
        <n v="247.6"/>
        <n v="5.0699029126213597"/>
        <n v="13.869743589743589"/>
        <n v="22.985273972602741"/>
        <n v="47.202867383512547"/>
        <n v="107.07037037037037"/>
        <n v="319.43"/>
        <n v="329.46666666666664"/>
        <n v="255"/>
        <n v="20.366666666666667"/>
        <n v="19.383333333333333"/>
        <n v="4.6461538461538456"/>
        <n v="13.5"/>
        <n v="15.937931034482759"/>
        <n v="27.716666666666669"/>
        <n v="243.13333333333333"/>
        <n v="7"/>
        <n v="0.90886075949367084"/>
        <n v="6.7901234567901234"/>
        <n v="2.8231884057971017"/>
        <n v="17.943225806451611"/>
        <n v="40.072222222222223"/>
        <n v="133"/>
        <n v="18.454838709677421"/>
        <n v="10.769444444444444"/>
        <n v="56.468292682926823"/>
        <n v="75.290476190476184"/>
        <n v="569.43333333333328"/>
        <n v="792.81999999999994"/>
        <n v="3.9"/>
        <n v="95"/>
        <n v="5254.125"/>
        <n v="15.6"/>
        <n v="5.6"/>
        <n v="12.05"/>
        <n v="34.547826086956526"/>
        <n v="48.418181818181822"/>
        <n v="9.6943060498220639"/>
        <n v="9.9389830508474581"/>
        <n v="11.574999999999999"/>
        <n v="21.297695035460993"/>
        <n v="42.84525"/>
        <n v="77.55869565217391"/>
        <n v="132.61493212669683"/>
        <n v="386.04444444444448"/>
        <n v="770.78000000000009"/>
        <n v="2273.6999999999998"/>
        <n v="1106.8"/>
        <n v="24.726136363636364"/>
        <n v="41.429629629629623"/>
        <n v="72.353846153846149"/>
        <n v="132.72499999999999"/>
        <n v="391.5"/>
        <n v="202"/>
        <n v="9.2299815238783793"/>
        <n v="9.8367027707808568"/>
        <n v="9.2872727272727271"/>
        <n v="245"/>
        <n v="17.163235294117644"/>
        <n v="28.15"/>
        <n v="3.7"/>
        <n v="4.1333333333333337"/>
        <n v="12.133333333333333"/>
        <n v="23.233333333333331"/>
        <n v="32.480000000000004"/>
        <n v="107.13333333333334"/>
        <n v="170.4"/>
        <n v="61.300000000000004"/>
        <n v="43.1"/>
        <n v="24.962499999999999"/>
        <n v="152.6"/>
        <n v="467.32499999999999"/>
        <n v="869.9"/>
        <n v="1797.5"/>
        <n v="1190.48"/>
        <n v="8.1643447461629286"/>
        <n v="19.338852097130243"/>
        <n v="46.978484107579462"/>
        <n v="46"/>
        <n v="103.68395408163265"/>
        <n v="241.625"/>
        <n v="1076.1307692307694"/>
        <n v="753.95"/>
        <n v="1214.6333333333334"/>
        <n v="997"/>
        <n v="1277"/>
        <n v="1159"/>
        <n v="5343.8"/>
        <n v="23.960606060606061"/>
        <n v="36.144444444444446"/>
        <n v="83.686363636363637"/>
        <n v="165.43333333333334"/>
        <n v="104.1"/>
        <n v="213.5"/>
        <n v="10.202912621359225"/>
        <n v="30.409743589743588"/>
        <n v="59.48150684931506"/>
        <n v="122.78673835125448"/>
        <n v="335.34814814814814"/>
        <n v="1059.51"/>
        <n v="1149.7666666666667"/>
        <n v="346.9"/>
        <n v="77.466666666666669"/>
        <n v="6.416666666666667"/>
        <n v="29.53846153846154"/>
        <n v="17.676923076923078"/>
        <n v="29.586206896551722"/>
        <n v="98.966666666666654"/>
        <n v="279.63333333333333"/>
        <n v="5.037974683544304"/>
        <n v="22.746913580246915"/>
        <n v="53.98840579710145"/>
        <n v="124.92903225806451"/>
        <n v="352.35555555555555"/>
        <n v="583.61666666666667"/>
        <n v="21.419354838709676"/>
        <n v="15.825000000000001"/>
        <n v="58.048780487804876"/>
        <n v="79.661904761904765"/>
        <n v="492.31111111111113"/>
        <n v="1388.24"/>
        <n v="43.4"/>
        <n v="168"/>
        <n v="6384.25"/>
        <n v="37.212499999999999"/>
        <n v="47.752173913043478"/>
        <n v="118.67272727272729"/>
        <n v="15.078647686832742"/>
        <n v="18.784180790960452"/>
        <n v="16"/>
        <n v="24.149822695035461"/>
        <n v="44.389166666666668"/>
        <n v="87.314673913043478"/>
        <n v="160.29638009049773"/>
        <n v="394.5888888888889"/>
        <n v="965.12666666666667"/>
        <n v="1360.8"/>
        <n v="1461.7"/>
        <n v="35.620454545454542"/>
        <n v="57.4962962962963"/>
        <n v="96.861538461538458"/>
        <n v="257.42500000000001"/>
        <n v="536.20000000000005"/>
        <n v="173.9"/>
        <n v="11.195822789894367"/>
        <n v="12.7394080604534"/>
        <n v="11.203636363636365"/>
        <n v="214.7"/>
        <n v="23.288235294117644"/>
        <n v="51"/>
        <n v="9"/>
        <n v="7.8666666666666671"/>
        <n v="15.783333333333333"/>
        <n v="38.281481481481478"/>
        <n v="58.254999999999995"/>
        <n v="142.70555555555555"/>
        <n v="199"/>
        <n v="79.922222222222217"/>
        <n v="18.375"/>
        <n v="21.524999999999999"/>
        <n v="23.3"/>
        <n v="247.42500000000001"/>
        <n v="705.4"/>
        <n v="607.94615384615383"/>
        <n v="526.29999999999995"/>
        <n v="7.2089728453364819"/>
        <n v="14.035320088300221"/>
        <n v="38.447432762836186"/>
        <n v="35"/>
        <n v="94.660204081632656"/>
        <n v="180.68076923076922"/>
        <n v="754.38461538461536"/>
        <n v="211.7"/>
        <n v="1744.7333333333333"/>
        <n v="995.6"/>
        <n v="1203"/>
        <n v="463"/>
        <n v="1185"/>
        <n v="23.754545454545454"/>
        <n v="35.205555555555556"/>
        <n v="61.636363636363633"/>
        <n v="129.24666666666667"/>
        <n v="69.95"/>
        <n v="295.3"/>
        <n v="4.9893203883495145"/>
        <n v="14.178461538461539"/>
        <n v="23.040753424657535"/>
        <n v="49.498136200716843"/>
        <n v="59.903703703703705"/>
        <n v="274.27"/>
        <n v="377.56666666666666"/>
        <n v="362.3"/>
        <n v="10.816666666666668"/>
        <n v="4.1916666666666664"/>
        <n v="6.6461538461538465"/>
        <n v="12.815384615384614"/>
        <n v="28.617241379310343"/>
        <n v="64.983333333333334"/>
        <n v="214.66666666666666"/>
        <n v="2.3797468354430378"/>
        <n v="8.6222222222222218"/>
        <n v="11.866666666666665"/>
        <n v="23.85483870967742"/>
        <n v="31.086111111111109"/>
        <n v="154.01666666666668"/>
        <n v="14.506451612903225"/>
        <n v="13.380555555555555"/>
        <n v="52.231707317073173"/>
        <n v="64.790476190476184"/>
        <n v="551.29999999999995"/>
        <n v="1096.8399999999999"/>
        <n v="13.7"/>
        <n v="135"/>
        <n v="5907.9250000000002"/>
        <n v="4.4000000000000004"/>
        <n v="5.9"/>
        <n v="15.75"/>
        <n v="40.160869565217396"/>
        <n v="49.509090909090908"/>
        <n v="9.3416370106761573"/>
        <n v="10.810734463276836"/>
        <n v="5.05"/>
        <n v="21.440602836879432"/>
        <n v="40.903888888888886"/>
        <n v="77.923913043478265"/>
        <n v="131.60633484162895"/>
        <n v="393.12222222222221"/>
        <n v="649.04000000000008"/>
        <n v="1177.5714285714287"/>
        <n v="851.15"/>
        <n v="10.555681818181817"/>
        <n v="37.411111111111111"/>
        <n v="90.307692307692307"/>
        <n v="207.07499999999999"/>
        <n v="469.9"/>
        <n v="127.4"/>
        <n v="8.9471932361328665"/>
        <n v="8.7818639798488665"/>
        <n v="8.0963636363636358"/>
        <n v="178"/>
        <n v="10.68235294117647"/>
        <n v="28.65"/>
        <n v="2.95"/>
        <n v="11.166666666666666"/>
        <n v="14.6"/>
        <n v="21.974074074074071"/>
        <n v="38.555"/>
        <n v="101.00555555555555"/>
        <n v="168.2"/>
        <m/>
      </sharedItems>
    </cacheField>
    <cacheField name="2 Avg" numFmtId="0">
      <sharedItems containsString="0" containsBlank="1" containsNumber="1" minValue="0" maxValue="7516.85"/>
    </cacheField>
    <cacheField name="3 Avg" numFmtId="0">
      <sharedItems containsString="0" containsBlank="1" containsNumber="1" minValue="0" maxValue="5450.8249999999998"/>
    </cacheField>
    <cacheField name="4 Avg" numFmtId="0">
      <sharedItems containsString="0" containsBlank="1" containsNumber="1" minValue="0" maxValue="7689.9750000000004"/>
    </cacheField>
    <cacheField name="5 Avg" numFmtId="0">
      <sharedItems containsString="0" containsBlank="1" containsNumber="1" minValue="0" maxValue="7331.125"/>
    </cacheField>
    <cacheField name="6 Avg" numFmtId="0">
      <sharedItems containsString="0" containsBlank="1" containsNumber="1" minValue="0" maxValue="7356.5"/>
    </cacheField>
    <cacheField name="7 Avg" numFmtId="0">
      <sharedItems containsString="0" containsBlank="1" containsNumber="1" minValue="0" maxValue="7527.1750000000002"/>
    </cacheField>
    <cacheField name="8 Avg" numFmtId="0">
      <sharedItems containsString="0" containsBlank="1" containsNumber="1" minValue="0" maxValue="7712.3"/>
    </cacheField>
    <cacheField name="9 Avg" numFmtId="0">
      <sharedItems containsString="0" containsBlank="1" containsNumber="1" minValue="0" maxValue="9793.9"/>
    </cacheField>
    <cacheField name="10 Avg" numFmtId="0">
      <sharedItems containsString="0" containsBlank="1" containsNumber="1" minValue="0" maxValue="11246.5"/>
    </cacheField>
    <cacheField name="11 Avg" numFmtId="0">
      <sharedItems containsString="0" containsBlank="1" containsNumber="1" minValue="0" maxValue="6864.8"/>
    </cacheField>
    <cacheField name="12 Avg" numFmtId="0">
      <sharedItems containsString="0" containsBlank="1" containsNumber="1" minValue="0" maxValue="7721.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3">
  <r>
    <x v="0"/>
    <x v="0"/>
    <x v="0"/>
    <x v="0"/>
    <x v="0"/>
    <x v="0"/>
    <m/>
    <m/>
    <n v="0"/>
    <m/>
    <n v="0"/>
    <m/>
    <m/>
    <m/>
    <m/>
    <m/>
  </r>
  <r>
    <x v="0"/>
    <x v="0"/>
    <x v="0"/>
    <x v="1"/>
    <x v="0"/>
    <x v="0"/>
    <m/>
    <n v="270.89999999999998"/>
    <n v="302"/>
    <n v="292.2"/>
    <n v="229.3"/>
    <n v="268.8"/>
    <n v="572.1"/>
    <m/>
    <m/>
    <m/>
  </r>
  <r>
    <x v="0"/>
    <x v="0"/>
    <x v="0"/>
    <x v="2"/>
    <x v="0"/>
    <x v="0"/>
    <m/>
    <n v="171.4"/>
    <n v="175.5"/>
    <n v="181.2"/>
    <n v="173.5"/>
    <n v="192.4"/>
    <n v="204.4"/>
    <m/>
    <m/>
    <m/>
  </r>
  <r>
    <x v="0"/>
    <x v="0"/>
    <x v="0"/>
    <x v="3"/>
    <x v="0"/>
    <x v="0"/>
    <m/>
    <n v="228.7"/>
    <n v="221.3"/>
    <n v="212"/>
    <n v="282.10000000000002"/>
    <n v="233.3"/>
    <n v="266.3"/>
    <m/>
    <m/>
    <m/>
  </r>
  <r>
    <x v="0"/>
    <x v="0"/>
    <x v="0"/>
    <x v="4"/>
    <x v="0"/>
    <x v="0"/>
    <m/>
    <n v="0"/>
    <n v="0"/>
    <n v="0"/>
    <n v="0"/>
    <n v="0"/>
    <n v="0"/>
    <m/>
    <m/>
    <m/>
  </r>
  <r>
    <x v="0"/>
    <x v="0"/>
    <x v="0"/>
    <x v="5"/>
    <x v="0"/>
    <x v="0"/>
    <m/>
    <n v="91.7"/>
    <n v="78.7"/>
    <n v="97.4"/>
    <n v="148.5"/>
    <n v="135.30000000000001"/>
    <n v="170.2"/>
    <m/>
    <m/>
    <m/>
  </r>
  <r>
    <x v="0"/>
    <x v="0"/>
    <x v="0"/>
    <x v="6"/>
    <x v="0"/>
    <x v="0"/>
    <m/>
    <n v="2504.3000000000002"/>
    <n v="2493.8000000000002"/>
    <n v="2273.9"/>
    <n v="2150.9"/>
    <n v="2343"/>
    <n v="2501.5"/>
    <m/>
    <m/>
    <m/>
  </r>
  <r>
    <x v="0"/>
    <x v="0"/>
    <x v="0"/>
    <x v="7"/>
    <x v="0"/>
    <x v="0"/>
    <m/>
    <n v="2481.5"/>
    <n v="2481.9"/>
    <n v="2038.4"/>
    <n v="2423.1999999999998"/>
    <n v="3456.8"/>
    <n v="4036.5"/>
    <m/>
    <m/>
    <m/>
  </r>
  <r>
    <x v="0"/>
    <x v="0"/>
    <x v="0"/>
    <x v="8"/>
    <x v="0"/>
    <x v="0"/>
    <m/>
    <n v="26348.5"/>
    <n v="31500.6"/>
    <n v="23958.5"/>
    <n v="18802.599999999999"/>
    <n v="19093.8"/>
    <n v="36923.199999999997"/>
    <m/>
    <m/>
    <m/>
  </r>
  <r>
    <x v="0"/>
    <x v="0"/>
    <x v="0"/>
    <x v="9"/>
    <x v="0"/>
    <x v="0"/>
    <m/>
    <n v="4645.3999999999996"/>
    <n v="10673.7"/>
    <n v="8045.5"/>
    <n v="2157.9"/>
    <n v="1001.3"/>
    <n v="2165.1999999999998"/>
    <m/>
    <m/>
    <m/>
  </r>
  <r>
    <x v="0"/>
    <x v="1"/>
    <x v="1"/>
    <x v="0"/>
    <x v="0"/>
    <x v="0"/>
    <m/>
    <n v="0"/>
    <n v="0"/>
    <n v="0"/>
    <n v="0"/>
    <n v="0"/>
    <n v="430.8"/>
    <m/>
    <m/>
    <m/>
  </r>
  <r>
    <x v="0"/>
    <x v="1"/>
    <x v="1"/>
    <x v="1"/>
    <x v="0"/>
    <x v="0"/>
    <m/>
    <n v="6870.3"/>
    <n v="6105.13"/>
    <n v="6724.61"/>
    <n v="6980.44"/>
    <n v="6149.78"/>
    <n v="7063.85"/>
    <m/>
    <m/>
    <m/>
  </r>
  <r>
    <x v="0"/>
    <x v="1"/>
    <x v="1"/>
    <x v="2"/>
    <x v="0"/>
    <x v="0"/>
    <m/>
    <n v="8207.7999999999993"/>
    <n v="7736.6"/>
    <n v="8216"/>
    <n v="8574.7999999999993"/>
    <n v="8237"/>
    <n v="8293.1"/>
    <m/>
    <m/>
    <m/>
  </r>
  <r>
    <x v="0"/>
    <x v="1"/>
    <x v="1"/>
    <x v="3"/>
    <x v="0"/>
    <x v="0"/>
    <m/>
    <n v="23429.9"/>
    <n v="21561.8"/>
    <n v="27419.4"/>
    <n v="26617.7"/>
    <n v="20232.7"/>
    <n v="19577.5"/>
    <m/>
    <m/>
    <m/>
  </r>
  <r>
    <x v="0"/>
    <x v="1"/>
    <x v="1"/>
    <x v="4"/>
    <x v="0"/>
    <x v="0"/>
    <m/>
    <n v="9"/>
    <n v="11"/>
    <n v="85"/>
    <n v="11"/>
    <n v="38"/>
    <n v="26"/>
    <m/>
    <m/>
    <m/>
  </r>
  <r>
    <x v="0"/>
    <x v="1"/>
    <x v="1"/>
    <x v="5"/>
    <x v="0"/>
    <x v="0"/>
    <m/>
    <n v="43524.3"/>
    <n v="42312.4"/>
    <n v="45682"/>
    <n v="43343.6"/>
    <n v="38737.1"/>
    <n v="40374.800000000003"/>
    <m/>
    <m/>
    <m/>
  </r>
  <r>
    <x v="0"/>
    <x v="1"/>
    <x v="1"/>
    <x v="6"/>
    <x v="0"/>
    <x v="0"/>
    <m/>
    <n v="30248.18"/>
    <n v="28719.9"/>
    <n v="23803.1"/>
    <n v="35725.800000000003"/>
    <n v="33481.800000000003"/>
    <n v="28179.200000000001"/>
    <m/>
    <m/>
    <m/>
  </r>
  <r>
    <x v="0"/>
    <x v="1"/>
    <x v="1"/>
    <x v="7"/>
    <x v="0"/>
    <x v="0"/>
    <m/>
    <n v="11094.9"/>
    <n v="10896.7"/>
    <n v="16209.8"/>
    <n v="15240.23"/>
    <n v="17111.57"/>
    <n v="12467.9"/>
    <m/>
    <m/>
    <m/>
  </r>
  <r>
    <x v="0"/>
    <x v="1"/>
    <x v="1"/>
    <x v="8"/>
    <x v="0"/>
    <x v="0"/>
    <m/>
    <n v="133"/>
    <n v="134"/>
    <n v="121.9"/>
    <n v="94.8"/>
    <n v="101.55"/>
    <n v="119.4"/>
    <m/>
    <m/>
    <m/>
  </r>
  <r>
    <x v="0"/>
    <x v="1"/>
    <x v="1"/>
    <x v="9"/>
    <x v="0"/>
    <x v="0"/>
    <m/>
    <n v="2939.2"/>
    <n v="3518"/>
    <n v="3238.6"/>
    <n v="3172.4"/>
    <n v="2900.1"/>
    <n v="3335.5"/>
    <m/>
    <m/>
    <m/>
  </r>
  <r>
    <x v="0"/>
    <x v="2"/>
    <x v="2"/>
    <x v="5"/>
    <x v="0"/>
    <x v="0"/>
    <m/>
    <n v="1055"/>
    <n v="719.6"/>
    <n v="949.1"/>
    <n v="896.3"/>
    <n v="928.1"/>
    <n v="835.7"/>
    <m/>
    <m/>
    <m/>
  </r>
  <r>
    <x v="0"/>
    <x v="2"/>
    <x v="2"/>
    <x v="7"/>
    <x v="0"/>
    <x v="0"/>
    <m/>
    <n v="1334"/>
    <n v="1221"/>
    <n v="1190"/>
    <n v="954"/>
    <n v="1174"/>
    <n v="1056"/>
    <m/>
    <m/>
    <m/>
  </r>
  <r>
    <x v="0"/>
    <x v="2"/>
    <x v="2"/>
    <x v="8"/>
    <x v="0"/>
    <x v="0"/>
    <m/>
    <n v="453"/>
    <n v="284"/>
    <n v="441"/>
    <n v="554"/>
    <n v="654"/>
    <n v="266"/>
    <m/>
    <m/>
    <m/>
  </r>
  <r>
    <x v="0"/>
    <x v="2"/>
    <x v="2"/>
    <x v="9"/>
    <x v="0"/>
    <x v="0"/>
    <m/>
    <n v="1627"/>
    <n v="1727"/>
    <n v="529.9"/>
    <n v="6723.9"/>
    <n v="7712.3"/>
    <n v="9793.9"/>
    <m/>
    <m/>
    <m/>
  </r>
  <r>
    <x v="0"/>
    <x v="3"/>
    <x v="3"/>
    <x v="0"/>
    <x v="0"/>
    <x v="0"/>
    <m/>
    <n v="0"/>
    <m/>
    <n v="0"/>
    <m/>
    <n v="0"/>
    <n v="0"/>
    <m/>
    <m/>
    <m/>
  </r>
  <r>
    <x v="0"/>
    <x v="3"/>
    <x v="3"/>
    <x v="1"/>
    <x v="0"/>
    <x v="0"/>
    <m/>
    <n v="1338.8"/>
    <n v="1378.6"/>
    <n v="1516.8"/>
    <n v="1538.6"/>
    <n v="1358.8"/>
    <n v="1181"/>
    <m/>
    <m/>
    <m/>
  </r>
  <r>
    <x v="0"/>
    <x v="3"/>
    <x v="3"/>
    <x v="2"/>
    <x v="0"/>
    <x v="0"/>
    <m/>
    <n v="1261.0999999999999"/>
    <n v="1071.5"/>
    <n v="1101.4000000000001"/>
    <n v="1184"/>
    <n v="1009.4"/>
    <n v="1180.32"/>
    <m/>
    <m/>
    <m/>
  </r>
  <r>
    <x v="0"/>
    <x v="3"/>
    <x v="3"/>
    <x v="3"/>
    <x v="0"/>
    <x v="0"/>
    <m/>
    <n v="1739"/>
    <n v="1646.1"/>
    <n v="1637.5"/>
    <n v="1785.8"/>
    <n v="1754.8"/>
    <n v="1872.5"/>
    <m/>
    <m/>
    <m/>
  </r>
  <r>
    <x v="0"/>
    <x v="3"/>
    <x v="3"/>
    <x v="5"/>
    <x v="0"/>
    <x v="0"/>
    <m/>
    <n v="2022.6"/>
    <n v="1749.7"/>
    <n v="2023.1"/>
    <n v="2195.6999999999998"/>
    <n v="1888.7"/>
    <n v="1870.7"/>
    <m/>
    <m/>
    <m/>
  </r>
  <r>
    <x v="0"/>
    <x v="3"/>
    <x v="3"/>
    <x v="6"/>
    <x v="0"/>
    <x v="0"/>
    <m/>
    <n v="177"/>
    <n v="167.9"/>
    <n v="233.1"/>
    <n v="190.4"/>
    <n v="154.4"/>
    <n v="164.8"/>
    <m/>
    <m/>
    <m/>
  </r>
  <r>
    <x v="0"/>
    <x v="3"/>
    <x v="3"/>
    <x v="7"/>
    <x v="0"/>
    <x v="0"/>
    <m/>
    <n v="257.10000000000002"/>
    <n v="317.7"/>
    <n v="250.5"/>
    <n v="317.7"/>
    <n v="320.10000000000002"/>
    <n v="279.5"/>
    <m/>
    <m/>
    <m/>
  </r>
  <r>
    <x v="0"/>
    <x v="4"/>
    <x v="4"/>
    <x v="0"/>
    <x v="0"/>
    <x v="0"/>
    <m/>
    <m/>
    <n v="0"/>
    <m/>
    <n v="0"/>
    <n v="0"/>
    <n v="0"/>
    <m/>
    <m/>
    <m/>
  </r>
  <r>
    <x v="0"/>
    <x v="4"/>
    <x v="4"/>
    <x v="1"/>
    <x v="0"/>
    <x v="0"/>
    <m/>
    <n v="786.3"/>
    <n v="767.8"/>
    <n v="790.1"/>
    <n v="871.9"/>
    <n v="863.6"/>
    <n v="892.4"/>
    <m/>
    <m/>
    <m/>
  </r>
  <r>
    <x v="0"/>
    <x v="4"/>
    <x v="4"/>
    <x v="2"/>
    <x v="0"/>
    <x v="0"/>
    <m/>
    <n v="4467.1000000000004"/>
    <n v="4551.1000000000004"/>
    <n v="4847.1000000000004"/>
    <n v="4703.3"/>
    <n v="4654.5"/>
    <n v="4682.2"/>
    <m/>
    <m/>
    <m/>
  </r>
  <r>
    <x v="0"/>
    <x v="4"/>
    <x v="4"/>
    <x v="3"/>
    <x v="0"/>
    <x v="0"/>
    <m/>
    <n v="14405.99"/>
    <n v="14271.01"/>
    <n v="15425.3"/>
    <n v="16664.7"/>
    <n v="15057.4"/>
    <n v="15527.5"/>
    <m/>
    <m/>
    <m/>
  </r>
  <r>
    <x v="0"/>
    <x v="4"/>
    <x v="4"/>
    <x v="5"/>
    <x v="0"/>
    <x v="0"/>
    <m/>
    <n v="28618.400000000001"/>
    <n v="26985.7"/>
    <n v="29157"/>
    <n v="32421.4"/>
    <n v="29586.5"/>
    <n v="31576.3"/>
    <m/>
    <m/>
    <m/>
  </r>
  <r>
    <x v="0"/>
    <x v="4"/>
    <x v="4"/>
    <x v="6"/>
    <x v="0"/>
    <x v="0"/>
    <m/>
    <n v="8094.6"/>
    <n v="6940.7"/>
    <n v="11429.4"/>
    <n v="9504.9"/>
    <n v="8818.4"/>
    <n v="10773.6"/>
    <m/>
    <m/>
    <m/>
  </r>
  <r>
    <x v="0"/>
    <x v="4"/>
    <x v="4"/>
    <x v="7"/>
    <x v="0"/>
    <x v="0"/>
    <m/>
    <n v="8052.8"/>
    <n v="9074.1"/>
    <n v="7689.8"/>
    <n v="10088.5"/>
    <n v="10207.1"/>
    <n v="11224.8"/>
    <m/>
    <m/>
    <m/>
  </r>
  <r>
    <x v="0"/>
    <x v="4"/>
    <x v="4"/>
    <x v="8"/>
    <x v="0"/>
    <x v="0"/>
    <m/>
    <n v="1936.3"/>
    <n v="2004.9"/>
    <n v="2500.6"/>
    <n v="2797.9"/>
    <n v="2182.5"/>
    <n v="2728.7"/>
    <m/>
    <m/>
    <m/>
  </r>
  <r>
    <x v="0"/>
    <x v="5"/>
    <x v="5"/>
    <x v="5"/>
    <x v="0"/>
    <x v="0"/>
    <m/>
    <n v="375.7"/>
    <n v="316"/>
    <n v="321.3"/>
    <n v="379"/>
    <n v="364.7"/>
    <n v="412.2"/>
    <m/>
    <m/>
    <m/>
  </r>
  <r>
    <x v="0"/>
    <x v="6"/>
    <x v="6"/>
    <x v="6"/>
    <x v="0"/>
    <x v="0"/>
    <m/>
    <n v="628.5"/>
    <n v="455"/>
    <n v="387"/>
    <n v="340.7"/>
    <n v="269.89999999999998"/>
    <n v="269.7"/>
    <m/>
    <m/>
    <m/>
  </r>
  <r>
    <x v="0"/>
    <x v="7"/>
    <x v="7"/>
    <x v="0"/>
    <x v="0"/>
    <x v="0"/>
    <m/>
    <n v="0"/>
    <n v="0"/>
    <n v="0"/>
    <n v="0"/>
    <n v="0"/>
    <n v="0"/>
    <m/>
    <m/>
    <m/>
  </r>
  <r>
    <x v="0"/>
    <x v="8"/>
    <x v="8"/>
    <x v="1"/>
    <x v="0"/>
    <x v="0"/>
    <m/>
    <n v="70.099999999999994"/>
    <n v="54"/>
    <n v="59.4"/>
    <n v="61.8"/>
    <n v="56.3"/>
    <n v="60.3"/>
    <m/>
    <m/>
    <m/>
  </r>
  <r>
    <x v="0"/>
    <x v="8"/>
    <x v="8"/>
    <x v="2"/>
    <x v="0"/>
    <x v="0"/>
    <m/>
    <n v="110.8"/>
    <n v="134.9"/>
    <n v="87.4"/>
    <n v="105.1"/>
    <n v="94.1"/>
    <n v="73.8"/>
    <m/>
    <m/>
    <m/>
  </r>
  <r>
    <x v="0"/>
    <x v="8"/>
    <x v="8"/>
    <x v="3"/>
    <x v="0"/>
    <x v="0"/>
    <m/>
    <n v="178.9"/>
    <n v="203.1"/>
    <n v="398.2"/>
    <n v="245"/>
    <n v="201.8"/>
    <n v="216.2"/>
    <m/>
    <m/>
    <m/>
  </r>
  <r>
    <x v="0"/>
    <x v="8"/>
    <x v="8"/>
    <x v="5"/>
    <x v="0"/>
    <x v="0"/>
    <m/>
    <n v="1158.9000000000001"/>
    <n v="1139.3"/>
    <n v="1274"/>
    <n v="1556.3"/>
    <n v="1634.8"/>
    <n v="1123.5999999999999"/>
    <m/>
    <m/>
    <m/>
  </r>
  <r>
    <x v="0"/>
    <x v="8"/>
    <x v="8"/>
    <x v="6"/>
    <x v="0"/>
    <x v="0"/>
    <m/>
    <n v="520.9"/>
    <n v="417.6"/>
    <n v="554.9"/>
    <n v="759.1"/>
    <n v="528.20000000000005"/>
    <n v="586.1"/>
    <m/>
    <m/>
    <m/>
  </r>
  <r>
    <x v="0"/>
    <x v="8"/>
    <x v="8"/>
    <x v="7"/>
    <x v="0"/>
    <x v="0"/>
    <m/>
    <n v="862.9"/>
    <n v="823.8"/>
    <n v="875.1"/>
    <n v="947.1"/>
    <n v="1215.9000000000001"/>
    <n v="796.2"/>
    <m/>
    <m/>
    <m/>
  </r>
  <r>
    <x v="0"/>
    <x v="8"/>
    <x v="8"/>
    <x v="8"/>
    <x v="0"/>
    <x v="0"/>
    <m/>
    <n v="57"/>
    <n v="56"/>
    <n v="70"/>
    <n v="59"/>
    <n v="70"/>
    <n v="58"/>
    <m/>
    <m/>
    <m/>
  </r>
  <r>
    <x v="0"/>
    <x v="9"/>
    <x v="9"/>
    <x v="1"/>
    <x v="0"/>
    <x v="0"/>
    <m/>
    <n v="304.3"/>
    <n v="369.1"/>
    <n v="449.9"/>
    <n v="402.9"/>
    <n v="400.6"/>
    <n v="484.1"/>
    <m/>
    <m/>
    <m/>
  </r>
  <r>
    <x v="0"/>
    <x v="9"/>
    <x v="9"/>
    <x v="2"/>
    <x v="0"/>
    <x v="0"/>
    <m/>
    <n v="1111.5"/>
    <n v="1080.5999999999999"/>
    <n v="1289.9000000000001"/>
    <n v="1366.2"/>
    <n v="1084.3"/>
    <n v="1142"/>
    <m/>
    <m/>
    <m/>
  </r>
  <r>
    <x v="0"/>
    <x v="9"/>
    <x v="9"/>
    <x v="3"/>
    <x v="0"/>
    <x v="0"/>
    <m/>
    <n v="2321.8000000000002"/>
    <n v="2405.7800000000002"/>
    <n v="2617.8200000000002"/>
    <n v="2299.1"/>
    <n v="2020.7"/>
    <n v="1873.69"/>
    <m/>
    <m/>
    <m/>
  </r>
  <r>
    <x v="0"/>
    <x v="9"/>
    <x v="9"/>
    <x v="5"/>
    <x v="0"/>
    <x v="0"/>
    <m/>
    <n v="12475"/>
    <n v="13322.5"/>
    <n v="15430.4"/>
    <n v="14617.3"/>
    <n v="12563.8"/>
    <n v="11310.5"/>
    <m/>
    <m/>
    <m/>
  </r>
  <r>
    <x v="0"/>
    <x v="9"/>
    <x v="9"/>
    <x v="6"/>
    <x v="0"/>
    <x v="0"/>
    <m/>
    <n v="8370.4"/>
    <n v="13491.2"/>
    <n v="12849.3"/>
    <n v="12913.7"/>
    <n v="10735.6"/>
    <n v="12006.9"/>
    <m/>
    <m/>
    <m/>
  </r>
  <r>
    <x v="0"/>
    <x v="9"/>
    <x v="9"/>
    <x v="7"/>
    <x v="0"/>
    <x v="0"/>
    <m/>
    <n v="3113.7"/>
    <n v="3437.7"/>
    <n v="4918.3"/>
    <n v="2910.8"/>
    <n v="4478.3999999999996"/>
    <n v="4049.8"/>
    <m/>
    <m/>
    <m/>
  </r>
  <r>
    <x v="0"/>
    <x v="10"/>
    <x v="10"/>
    <x v="0"/>
    <x v="0"/>
    <x v="0"/>
    <m/>
    <m/>
    <n v="0"/>
    <m/>
    <n v="0"/>
    <m/>
    <n v="0"/>
    <m/>
    <m/>
    <m/>
  </r>
  <r>
    <x v="0"/>
    <x v="10"/>
    <x v="10"/>
    <x v="1"/>
    <x v="0"/>
    <x v="0"/>
    <m/>
    <n v="542.1"/>
    <n v="507.5"/>
    <n v="432.3"/>
    <n v="444.3"/>
    <n v="411"/>
    <n v="402.8"/>
    <m/>
    <m/>
    <m/>
  </r>
  <r>
    <x v="0"/>
    <x v="10"/>
    <x v="10"/>
    <x v="2"/>
    <x v="0"/>
    <x v="0"/>
    <m/>
    <n v="644.1"/>
    <n v="601.5"/>
    <n v="530.4"/>
    <n v="504"/>
    <n v="549.70000000000005"/>
    <n v="527.6"/>
    <m/>
    <m/>
    <m/>
  </r>
  <r>
    <x v="0"/>
    <x v="10"/>
    <x v="10"/>
    <x v="3"/>
    <x v="0"/>
    <x v="0"/>
    <m/>
    <n v="2565.6"/>
    <n v="2372.3000000000002"/>
    <n v="2354.6999999999998"/>
    <n v="1681.7"/>
    <n v="1578.1"/>
    <n v="1684.5"/>
    <m/>
    <m/>
    <m/>
  </r>
  <r>
    <x v="0"/>
    <x v="10"/>
    <x v="10"/>
    <x v="5"/>
    <x v="0"/>
    <x v="0"/>
    <m/>
    <n v="5559.8"/>
    <n v="3483.1"/>
    <n v="8269.6"/>
    <n v="3598.4"/>
    <n v="3040.5"/>
    <n v="2870.3"/>
    <m/>
    <m/>
    <m/>
  </r>
  <r>
    <x v="0"/>
    <x v="10"/>
    <x v="10"/>
    <x v="6"/>
    <x v="0"/>
    <x v="0"/>
    <m/>
    <n v="16490.2"/>
    <n v="15377.2"/>
    <n v="23081.4"/>
    <n v="12206.1"/>
    <n v="5811"/>
    <n v="5701.9"/>
    <m/>
    <m/>
    <m/>
  </r>
  <r>
    <x v="0"/>
    <x v="10"/>
    <x v="10"/>
    <x v="7"/>
    <x v="0"/>
    <x v="0"/>
    <m/>
    <n v="5999.03"/>
    <n v="4662.7"/>
    <n v="10097.4"/>
    <n v="7130.9"/>
    <n v="8762"/>
    <n v="7104.9"/>
    <m/>
    <m/>
    <m/>
  </r>
  <r>
    <x v="0"/>
    <x v="10"/>
    <x v="10"/>
    <x v="8"/>
    <x v="0"/>
    <x v="0"/>
    <m/>
    <n v="29"/>
    <n v="18.5"/>
    <n v="75.5"/>
    <n v="109.8"/>
    <n v="110.2"/>
    <n v="116.6"/>
    <m/>
    <m/>
    <m/>
  </r>
  <r>
    <x v="0"/>
    <x v="10"/>
    <x v="10"/>
    <x v="9"/>
    <x v="0"/>
    <x v="0"/>
    <m/>
    <n v="431"/>
    <n v="393"/>
    <n v="393"/>
    <n v="775"/>
    <n v="238"/>
    <n v="351"/>
    <m/>
    <m/>
    <m/>
  </r>
  <r>
    <x v="0"/>
    <x v="11"/>
    <x v="11"/>
    <x v="7"/>
    <x v="0"/>
    <x v="0"/>
    <m/>
    <n v="25783.4"/>
    <n v="26517"/>
    <n v="26098.9"/>
    <n v="22856.799999999999"/>
    <n v="25433.3"/>
    <n v="25340.9"/>
    <m/>
    <m/>
    <m/>
  </r>
  <r>
    <x v="0"/>
    <x v="11"/>
    <x v="11"/>
    <x v="8"/>
    <x v="0"/>
    <x v="0"/>
    <m/>
    <n v="113.9"/>
    <n v="75"/>
    <n v="86.8"/>
    <n v="126.7"/>
    <n v="105.5"/>
    <n v="112.7"/>
    <m/>
    <m/>
    <m/>
  </r>
  <r>
    <x v="0"/>
    <x v="12"/>
    <x v="12"/>
    <x v="0"/>
    <x v="0"/>
    <x v="0"/>
    <m/>
    <m/>
    <m/>
    <m/>
    <n v="0"/>
    <m/>
    <m/>
    <m/>
    <m/>
    <m/>
  </r>
  <r>
    <x v="0"/>
    <x v="12"/>
    <x v="12"/>
    <x v="1"/>
    <x v="0"/>
    <x v="0"/>
    <m/>
    <n v="8.8000000000000007"/>
    <n v="9.4"/>
    <n v="10.6"/>
    <n v="10.8"/>
    <n v="10.9"/>
    <n v="10.8"/>
    <m/>
    <m/>
    <m/>
  </r>
  <r>
    <x v="0"/>
    <x v="12"/>
    <x v="12"/>
    <x v="2"/>
    <x v="0"/>
    <x v="0"/>
    <m/>
    <n v="243.5"/>
    <n v="197.6"/>
    <n v="216.9"/>
    <n v="220.6"/>
    <n v="212.6"/>
    <n v="222.8"/>
    <m/>
    <m/>
    <m/>
  </r>
  <r>
    <x v="0"/>
    <x v="12"/>
    <x v="12"/>
    <x v="3"/>
    <x v="0"/>
    <x v="0"/>
    <m/>
    <n v="974.2"/>
    <n v="1042.0999999999999"/>
    <n v="1017.6"/>
    <n v="1078.8"/>
    <n v="1055.9000000000001"/>
    <n v="1003.1"/>
    <m/>
    <m/>
    <m/>
  </r>
  <r>
    <x v="0"/>
    <x v="12"/>
    <x v="12"/>
    <x v="5"/>
    <x v="0"/>
    <x v="0"/>
    <m/>
    <n v="918.3"/>
    <n v="834.7"/>
    <n v="863.6"/>
    <n v="894.4"/>
    <n v="975.2"/>
    <n v="977.4"/>
    <m/>
    <m/>
    <m/>
  </r>
  <r>
    <x v="0"/>
    <x v="13"/>
    <x v="13"/>
    <x v="0"/>
    <x v="0"/>
    <x v="0"/>
    <m/>
    <n v="0"/>
    <n v="0"/>
    <m/>
    <n v="0"/>
    <n v="0"/>
    <n v="0"/>
    <m/>
    <m/>
    <m/>
  </r>
  <r>
    <x v="0"/>
    <x v="13"/>
    <x v="13"/>
    <x v="1"/>
    <x v="0"/>
    <x v="0"/>
    <m/>
    <n v="3283"/>
    <n v="3147.2"/>
    <n v="3266.2"/>
    <n v="3779.5"/>
    <n v="3502.8"/>
    <n v="3629.2"/>
    <m/>
    <m/>
    <m/>
  </r>
  <r>
    <x v="0"/>
    <x v="13"/>
    <x v="13"/>
    <x v="2"/>
    <x v="0"/>
    <x v="0"/>
    <m/>
    <n v="2809.3"/>
    <n v="2813"/>
    <n v="2687.9"/>
    <n v="3130.9"/>
    <n v="3196.1"/>
    <n v="3052.9"/>
    <m/>
    <m/>
    <m/>
  </r>
  <r>
    <x v="0"/>
    <x v="13"/>
    <x v="13"/>
    <x v="3"/>
    <x v="0"/>
    <x v="0"/>
    <m/>
    <n v="26.9"/>
    <n v="9.5"/>
    <n v="17.8"/>
    <n v="21.5"/>
    <n v="19.2"/>
    <n v="16.3"/>
    <m/>
    <m/>
    <m/>
  </r>
  <r>
    <x v="0"/>
    <x v="14"/>
    <x v="14"/>
    <x v="0"/>
    <x v="0"/>
    <x v="0"/>
    <m/>
    <n v="0"/>
    <n v="0"/>
    <n v="0"/>
    <n v="0"/>
    <n v="0"/>
    <n v="0"/>
    <m/>
    <m/>
    <m/>
  </r>
  <r>
    <x v="0"/>
    <x v="14"/>
    <x v="14"/>
    <x v="1"/>
    <x v="0"/>
    <x v="0"/>
    <m/>
    <n v="11921.9"/>
    <n v="11042.3"/>
    <n v="11558.9"/>
    <n v="12634.4"/>
    <n v="11763.9"/>
    <n v="12254.9"/>
    <m/>
    <m/>
    <m/>
  </r>
  <r>
    <x v="0"/>
    <x v="14"/>
    <x v="14"/>
    <x v="2"/>
    <x v="0"/>
    <x v="0"/>
    <m/>
    <n v="28962.46"/>
    <n v="27149.95"/>
    <n v="27131.59"/>
    <n v="29338.799999999999"/>
    <n v="28301.78"/>
    <n v="28853.62"/>
    <m/>
    <m/>
    <m/>
  </r>
  <r>
    <x v="0"/>
    <x v="14"/>
    <x v="14"/>
    <x v="3"/>
    <x v="0"/>
    <x v="0"/>
    <m/>
    <n v="28579.4"/>
    <n v="27130.5"/>
    <n v="27517"/>
    <n v="29111.200000000001"/>
    <n v="26806.9"/>
    <n v="27647.3"/>
    <m/>
    <m/>
    <m/>
  </r>
  <r>
    <x v="0"/>
    <x v="14"/>
    <x v="14"/>
    <x v="5"/>
    <x v="0"/>
    <x v="0"/>
    <m/>
    <n v="30293.37"/>
    <n v="26114.33"/>
    <n v="28825.599999999999"/>
    <n v="31233.5"/>
    <n v="28575.5"/>
    <n v="31142.799999999999"/>
    <m/>
    <m/>
    <m/>
  </r>
  <r>
    <x v="0"/>
    <x v="14"/>
    <x v="14"/>
    <x v="6"/>
    <x v="0"/>
    <x v="0"/>
    <m/>
    <n v="4291.2"/>
    <n v="3851.6"/>
    <n v="4230.8999999999996"/>
    <n v="4684.3"/>
    <n v="4298.2"/>
    <n v="4359.6000000000004"/>
    <m/>
    <m/>
    <m/>
  </r>
  <r>
    <x v="0"/>
    <x v="14"/>
    <x v="14"/>
    <x v="7"/>
    <x v="0"/>
    <x v="0"/>
    <m/>
    <n v="10724.4"/>
    <n v="10100"/>
    <n v="11168.9"/>
    <n v="11811"/>
    <n v="10917"/>
    <n v="11443.6"/>
    <m/>
    <m/>
    <m/>
  </r>
  <r>
    <x v="0"/>
    <x v="14"/>
    <x v="14"/>
    <x v="8"/>
    <x v="0"/>
    <x v="0"/>
    <m/>
    <n v="9495.2999999999993"/>
    <n v="8327.6"/>
    <n v="8607.9"/>
    <n v="9045.1"/>
    <n v="8514"/>
    <n v="9375.5"/>
    <m/>
    <m/>
    <m/>
  </r>
  <r>
    <x v="0"/>
    <x v="14"/>
    <x v="14"/>
    <x v="9"/>
    <x v="0"/>
    <x v="0"/>
    <m/>
    <n v="2320.9"/>
    <n v="2238.9"/>
    <n v="2454.1999999999998"/>
    <n v="2927.4"/>
    <n v="2668.4"/>
    <n v="2765.3"/>
    <m/>
    <m/>
    <m/>
  </r>
  <r>
    <x v="0"/>
    <x v="15"/>
    <x v="15"/>
    <x v="1"/>
    <x v="0"/>
    <x v="0"/>
    <m/>
    <n v="1111.5"/>
    <n v="1049.9000000000001"/>
    <n v="1253.4000000000001"/>
    <n v="1345.3"/>
    <n v="1190.3"/>
    <n v="1193.9000000000001"/>
    <m/>
    <m/>
    <m/>
  </r>
  <r>
    <x v="0"/>
    <x v="15"/>
    <x v="15"/>
    <x v="2"/>
    <x v="0"/>
    <x v="0"/>
    <m/>
    <n v="1099.7"/>
    <n v="1091.7"/>
    <n v="1183.7"/>
    <n v="1238.9000000000001"/>
    <n v="1130.7"/>
    <n v="1205.8"/>
    <m/>
    <m/>
    <m/>
  </r>
  <r>
    <x v="0"/>
    <x v="15"/>
    <x v="15"/>
    <x v="3"/>
    <x v="0"/>
    <x v="0"/>
    <m/>
    <n v="2868.6"/>
    <n v="2273.6999999999998"/>
    <n v="2367.8000000000002"/>
    <n v="2663.5"/>
    <n v="2478.9"/>
    <n v="2617.1999999999998"/>
    <m/>
    <m/>
    <m/>
  </r>
  <r>
    <x v="0"/>
    <x v="15"/>
    <x v="15"/>
    <x v="5"/>
    <x v="0"/>
    <x v="0"/>
    <m/>
    <n v="767.8"/>
    <n v="646.4"/>
    <n v="706.6"/>
    <n v="795.8"/>
    <n v="748.3"/>
    <n v="901"/>
    <m/>
    <m/>
    <m/>
  </r>
  <r>
    <x v="0"/>
    <x v="15"/>
    <x v="15"/>
    <x v="6"/>
    <x v="0"/>
    <x v="0"/>
    <m/>
    <n v="502.2"/>
    <n v="432.3"/>
    <n v="409.7"/>
    <n v="463"/>
    <n v="487.8"/>
    <n v="522.4"/>
    <m/>
    <m/>
    <m/>
  </r>
  <r>
    <x v="0"/>
    <x v="15"/>
    <x v="15"/>
    <x v="7"/>
    <x v="0"/>
    <x v="0"/>
    <m/>
    <n v="126.5"/>
    <n v="112.4"/>
    <n v="194.5"/>
    <n v="250.4"/>
    <n v="122.1"/>
    <n v="140.9"/>
    <m/>
    <m/>
    <m/>
  </r>
  <r>
    <x v="0"/>
    <x v="16"/>
    <x v="16"/>
    <x v="6"/>
    <x v="0"/>
    <x v="0"/>
    <m/>
    <m/>
    <m/>
    <m/>
    <m/>
    <n v="129.5"/>
    <n v="0"/>
    <m/>
    <m/>
    <m/>
  </r>
  <r>
    <x v="0"/>
    <x v="17"/>
    <x v="17"/>
    <x v="0"/>
    <x v="0"/>
    <x v="0"/>
    <m/>
    <n v="0"/>
    <n v="212.4"/>
    <n v="0"/>
    <n v="0"/>
    <n v="0"/>
    <n v="0"/>
    <m/>
    <m/>
    <m/>
  </r>
  <r>
    <x v="0"/>
    <x v="17"/>
    <x v="17"/>
    <x v="1"/>
    <x v="0"/>
    <x v="0"/>
    <m/>
    <n v="236837.69"/>
    <n v="224513.2"/>
    <n v="231036.32"/>
    <n v="251487.51"/>
    <n v="235085.61"/>
    <n v="247931.31"/>
    <m/>
    <m/>
    <m/>
  </r>
  <r>
    <x v="0"/>
    <x v="17"/>
    <x v="17"/>
    <x v="2"/>
    <x v="0"/>
    <x v="0"/>
    <m/>
    <n v="81330.8"/>
    <n v="77509.5"/>
    <n v="81793.600000000006"/>
    <n v="88348.5"/>
    <n v="84996.800000000003"/>
    <n v="85509.9"/>
    <m/>
    <m/>
    <m/>
  </r>
  <r>
    <x v="0"/>
    <x v="17"/>
    <x v="17"/>
    <x v="3"/>
    <x v="0"/>
    <x v="0"/>
    <m/>
    <n v="515.20000000000005"/>
    <n v="435.2"/>
    <n v="452.3"/>
    <n v="554.29999999999995"/>
    <n v="499.1"/>
    <n v="515.6"/>
    <m/>
    <m/>
    <m/>
  </r>
  <r>
    <x v="0"/>
    <x v="17"/>
    <x v="17"/>
    <x v="5"/>
    <x v="0"/>
    <x v="0"/>
    <m/>
    <n v="201.8"/>
    <n v="190.3"/>
    <n v="185.6"/>
    <n v="225.3"/>
    <n v="225"/>
    <n v="208.2"/>
    <m/>
    <m/>
    <m/>
  </r>
  <r>
    <x v="0"/>
    <x v="18"/>
    <x v="18"/>
    <x v="1"/>
    <x v="0"/>
    <x v="0"/>
    <m/>
    <n v="853"/>
    <n v="764.4"/>
    <n v="825.1"/>
    <n v="900.6"/>
    <n v="913"/>
    <n v="824.4"/>
    <m/>
    <m/>
    <m/>
  </r>
  <r>
    <x v="0"/>
    <x v="18"/>
    <x v="18"/>
    <x v="2"/>
    <x v="0"/>
    <x v="0"/>
    <m/>
    <n v="92.1"/>
    <n v="102.9"/>
    <n v="72.3"/>
    <n v="76.7"/>
    <n v="71.2"/>
    <n v="96.4"/>
    <m/>
    <m/>
    <m/>
  </r>
  <r>
    <x v="0"/>
    <x v="19"/>
    <x v="19"/>
    <x v="1"/>
    <x v="0"/>
    <x v="0"/>
    <m/>
    <n v="8.8000000000000007"/>
    <n v="8.6999999999999993"/>
    <n v="9.5"/>
    <n v="11.1"/>
    <n v="8.6999999999999993"/>
    <n v="10"/>
    <m/>
    <m/>
    <m/>
  </r>
  <r>
    <x v="0"/>
    <x v="19"/>
    <x v="19"/>
    <x v="2"/>
    <x v="0"/>
    <x v="0"/>
    <m/>
    <n v="21.9"/>
    <n v="35.799999999999997"/>
    <n v="32.799999999999997"/>
    <n v="19.100000000000001"/>
    <n v="13.3"/>
    <n v="32.200000000000003"/>
    <m/>
    <m/>
    <m/>
  </r>
  <r>
    <x v="0"/>
    <x v="19"/>
    <x v="19"/>
    <x v="3"/>
    <x v="0"/>
    <x v="0"/>
    <m/>
    <n v="94.6"/>
    <n v="154.19999999999999"/>
    <n v="142.4"/>
    <n v="100.9"/>
    <n v="83.7"/>
    <n v="150.6"/>
    <m/>
    <m/>
    <m/>
  </r>
  <r>
    <x v="0"/>
    <x v="19"/>
    <x v="19"/>
    <x v="5"/>
    <x v="0"/>
    <x v="0"/>
    <m/>
    <n v="1081.9000000000001"/>
    <n v="908.1"/>
    <n v="855.4"/>
    <n v="1062"/>
    <n v="1023.9"/>
    <n v="1260.9000000000001"/>
    <m/>
    <m/>
    <m/>
  </r>
  <r>
    <x v="0"/>
    <x v="19"/>
    <x v="19"/>
    <x v="6"/>
    <x v="0"/>
    <x v="0"/>
    <m/>
    <n v="1718.4"/>
    <n v="1580.4"/>
    <n v="1801.1"/>
    <n v="991.1"/>
    <n v="995.8"/>
    <n v="1414.7"/>
    <m/>
    <m/>
    <m/>
  </r>
  <r>
    <x v="0"/>
    <x v="19"/>
    <x v="19"/>
    <x v="7"/>
    <x v="0"/>
    <x v="0"/>
    <m/>
    <n v="2944.6"/>
    <n v="2855.8"/>
    <n v="3020.5"/>
    <n v="1815.9"/>
    <n v="1211.8"/>
    <n v="3203"/>
    <m/>
    <m/>
    <m/>
  </r>
  <r>
    <x v="0"/>
    <x v="19"/>
    <x v="19"/>
    <x v="8"/>
    <x v="0"/>
    <x v="0"/>
    <m/>
    <n v="487"/>
    <n v="499.2"/>
    <n v="328.3"/>
    <n v="190.1"/>
    <n v="165.4"/>
    <n v="335.6"/>
    <m/>
    <m/>
    <m/>
  </r>
  <r>
    <x v="1"/>
    <x v="0"/>
    <x v="0"/>
    <x v="0"/>
    <x v="1"/>
    <x v="1"/>
    <n v="0"/>
    <n v="0"/>
    <n v="0"/>
    <n v="0"/>
    <n v="0"/>
    <n v="0"/>
    <n v="0"/>
    <n v="0"/>
    <n v="0"/>
    <n v="0"/>
  </r>
  <r>
    <x v="1"/>
    <x v="0"/>
    <x v="0"/>
    <x v="1"/>
    <x v="2"/>
    <x v="2"/>
    <n v="283"/>
    <n v="352.2"/>
    <n v="390"/>
    <n v="401.6"/>
    <n v="517.1"/>
    <n v="450.7"/>
    <n v="690.7"/>
    <n v="458.4"/>
    <n v="468.7"/>
    <n v="262.8"/>
  </r>
  <r>
    <x v="1"/>
    <x v="0"/>
    <x v="0"/>
    <x v="2"/>
    <x v="3"/>
    <x v="3"/>
    <n v="90.7"/>
    <n v="83.9"/>
    <n v="123.4"/>
    <n v="171.3"/>
    <n v="170.6"/>
    <n v="163"/>
    <n v="171.6"/>
    <n v="121.9"/>
    <n v="119.1"/>
    <n v="93.8"/>
  </r>
  <r>
    <x v="1"/>
    <x v="0"/>
    <x v="0"/>
    <x v="3"/>
    <x v="4"/>
    <x v="4"/>
    <n v="302.3"/>
    <n v="534.4"/>
    <n v="491.1"/>
    <n v="553.29999999999995"/>
    <n v="566.9"/>
    <n v="453.6"/>
    <n v="489.7"/>
    <n v="423.1"/>
    <n v="521.79999999999995"/>
    <n v="261.8"/>
  </r>
  <r>
    <x v="1"/>
    <x v="0"/>
    <x v="0"/>
    <x v="5"/>
    <x v="5"/>
    <x v="5"/>
    <n v="86.5"/>
    <n v="145.80000000000001"/>
    <n v="588.29999999999995"/>
    <n v="440"/>
    <n v="147.4"/>
    <n v="103.6"/>
    <n v="105.9"/>
    <n v="108.9"/>
    <n v="238.7"/>
    <n v="270.8"/>
  </r>
  <r>
    <x v="1"/>
    <x v="0"/>
    <x v="0"/>
    <x v="6"/>
    <x v="6"/>
    <x v="6"/>
    <n v="641.5"/>
    <n v="923.8"/>
    <n v="1988.9"/>
    <n v="2268.4"/>
    <n v="2315.1999999999998"/>
    <n v="2094.1999999999998"/>
    <n v="2236.1"/>
    <n v="1631.5"/>
    <n v="2229.1999999999998"/>
    <n v="1183.3"/>
  </r>
  <r>
    <x v="1"/>
    <x v="0"/>
    <x v="0"/>
    <x v="7"/>
    <x v="7"/>
    <x v="7"/>
    <n v="158.19999999999999"/>
    <n v="274"/>
    <n v="608.5"/>
    <n v="461.8"/>
    <n v="176.9"/>
    <n v="2461.6"/>
    <n v="36.799999999999997"/>
    <n v="288"/>
    <n v="25.8"/>
    <n v="94"/>
  </r>
  <r>
    <x v="1"/>
    <x v="0"/>
    <x v="0"/>
    <x v="8"/>
    <x v="8"/>
    <x v="8"/>
    <n v="19084.2"/>
    <n v="18366.3"/>
    <n v="33556"/>
    <n v="34772.300000000003"/>
    <n v="38903.1"/>
    <n v="27285.599999999999"/>
    <n v="48261.2"/>
    <n v="26267.3"/>
    <n v="59005.1"/>
    <n v="25027.200000000001"/>
  </r>
  <r>
    <x v="1"/>
    <x v="0"/>
    <x v="0"/>
    <x v="9"/>
    <x v="9"/>
    <x v="9"/>
    <n v="2686.6"/>
    <n v="3612.9"/>
    <n v="8639.9"/>
    <n v="2856.6"/>
    <n v="3286"/>
    <n v="4998.7"/>
    <n v="6001.5"/>
    <n v="4041.6"/>
    <n v="17958.5"/>
    <n v="6053.4"/>
  </r>
  <r>
    <x v="1"/>
    <x v="1"/>
    <x v="1"/>
    <x v="0"/>
    <x v="1"/>
    <x v="1"/>
    <n v="0"/>
    <n v="0"/>
    <n v="0"/>
    <n v="0"/>
    <n v="0"/>
    <n v="0"/>
    <n v="0"/>
    <n v="0"/>
    <n v="0"/>
    <n v="0"/>
  </r>
  <r>
    <x v="1"/>
    <x v="1"/>
    <x v="1"/>
    <x v="1"/>
    <x v="10"/>
    <x v="10"/>
    <n v="6138.4"/>
    <n v="6641.7"/>
    <n v="6978.9"/>
    <n v="7442.7"/>
    <n v="7685.3"/>
    <n v="7230.19"/>
    <n v="7882"/>
    <n v="6980.9"/>
    <n v="7018.5"/>
    <n v="7077.9"/>
  </r>
  <r>
    <x v="1"/>
    <x v="1"/>
    <x v="1"/>
    <x v="2"/>
    <x v="11"/>
    <x v="11"/>
    <n v="6927.3"/>
    <n v="7978.8"/>
    <n v="9059.2000000000007"/>
    <n v="9817.4"/>
    <n v="9719.7999999999993"/>
    <n v="9697.6"/>
    <n v="10624.4"/>
    <n v="8524.2000000000007"/>
    <n v="8443.9"/>
    <n v="7629.8"/>
  </r>
  <r>
    <x v="1"/>
    <x v="1"/>
    <x v="1"/>
    <x v="3"/>
    <x v="12"/>
    <x v="12"/>
    <n v="15891.9"/>
    <n v="18389.900000000001"/>
    <n v="27098.799999999999"/>
    <n v="28733.599999999999"/>
    <n v="25495.8"/>
    <n v="23309.7"/>
    <n v="21971.8"/>
    <n v="18006.099999999999"/>
    <n v="17148.3"/>
    <n v="14745.8"/>
  </r>
  <r>
    <x v="1"/>
    <x v="1"/>
    <x v="1"/>
    <x v="4"/>
    <x v="13"/>
    <x v="13"/>
    <n v="31.3"/>
    <n v="20"/>
    <n v="17"/>
    <n v="68"/>
    <n v="7.2"/>
    <n v="33"/>
    <n v="471"/>
    <n v="25.6"/>
    <n v="272.3"/>
    <n v="55.6"/>
  </r>
  <r>
    <x v="1"/>
    <x v="1"/>
    <x v="1"/>
    <x v="5"/>
    <x v="14"/>
    <x v="14"/>
    <n v="31749.7"/>
    <n v="34270"/>
    <n v="42673.4"/>
    <n v="47269.1"/>
    <n v="47657.279999999999"/>
    <n v="42147.199999999997"/>
    <n v="40712.1"/>
    <n v="36581.699999999997"/>
    <n v="35795.1"/>
    <n v="33617.699999999997"/>
  </r>
  <r>
    <x v="1"/>
    <x v="1"/>
    <x v="1"/>
    <x v="6"/>
    <x v="15"/>
    <x v="15"/>
    <n v="27776.3"/>
    <n v="26543.9"/>
    <n v="32683.7"/>
    <n v="38544.800000000003"/>
    <n v="32981.199999999997"/>
    <n v="34343.5"/>
    <n v="33963.199999999997"/>
    <n v="24887.5"/>
    <n v="27681.4"/>
    <n v="24293"/>
  </r>
  <r>
    <x v="1"/>
    <x v="1"/>
    <x v="1"/>
    <x v="7"/>
    <x v="16"/>
    <x v="16"/>
    <n v="7208.11"/>
    <n v="7398.8"/>
    <n v="8753.2999999999993"/>
    <n v="10119.1"/>
    <n v="10731.5"/>
    <n v="9451.6"/>
    <n v="11265.5"/>
    <n v="13206.4"/>
    <n v="12569.6"/>
    <n v="11161.3"/>
  </r>
  <r>
    <x v="1"/>
    <x v="1"/>
    <x v="1"/>
    <x v="8"/>
    <x v="17"/>
    <x v="17"/>
    <n v="483.1"/>
    <n v="341.6"/>
    <n v="398.9"/>
    <n v="630.9"/>
    <n v="541.5"/>
    <n v="461.9"/>
    <n v="472.7"/>
    <n v="595.29999999999995"/>
    <n v="766.6"/>
    <n v="569.1"/>
  </r>
  <r>
    <x v="1"/>
    <x v="1"/>
    <x v="1"/>
    <x v="9"/>
    <x v="18"/>
    <x v="18"/>
    <n v="1793.5"/>
    <n v="1711.3"/>
    <n v="2058"/>
    <n v="1763"/>
    <n v="984.2"/>
    <n v="1463.4"/>
    <n v="1544.3"/>
    <n v="1754.4"/>
    <n v="1227.3"/>
    <n v="644.1"/>
  </r>
  <r>
    <x v="1"/>
    <x v="2"/>
    <x v="2"/>
    <x v="5"/>
    <x v="19"/>
    <x v="19"/>
    <n v="948.5"/>
    <n v="966.6"/>
    <n v="1055.7"/>
    <n v="918"/>
    <n v="996.5"/>
    <n v="823.6"/>
    <n v="972.3"/>
    <n v="788.6"/>
    <n v="891.9"/>
    <n v="1024.5999999999999"/>
  </r>
  <r>
    <x v="1"/>
    <x v="2"/>
    <x v="2"/>
    <x v="7"/>
    <x v="20"/>
    <x v="20"/>
    <n v="1304"/>
    <n v="1334"/>
    <n v="1256"/>
    <n v="1441"/>
    <n v="1137"/>
    <n v="1588"/>
    <n v="1120"/>
    <n v="1349"/>
    <n v="1676"/>
    <n v="1301"/>
  </r>
  <r>
    <x v="1"/>
    <x v="2"/>
    <x v="2"/>
    <x v="8"/>
    <x v="21"/>
    <x v="21"/>
    <n v="14"/>
    <n v="383"/>
    <n v="964"/>
    <n v="1120"/>
    <n v="1041"/>
    <n v="1462"/>
    <n v="751"/>
    <n v="1025"/>
    <n v="1019"/>
    <n v="756"/>
  </r>
  <r>
    <x v="1"/>
    <x v="3"/>
    <x v="3"/>
    <x v="0"/>
    <x v="1"/>
    <x v="1"/>
    <m/>
    <m/>
    <n v="0"/>
    <m/>
    <n v="0"/>
    <m/>
    <m/>
    <n v="0"/>
    <n v="0"/>
    <m/>
  </r>
  <r>
    <x v="1"/>
    <x v="3"/>
    <x v="3"/>
    <x v="1"/>
    <x v="22"/>
    <x v="22"/>
    <n v="1604"/>
    <n v="1648"/>
    <n v="1558.5"/>
    <n v="1624.3"/>
    <n v="1538"/>
    <n v="1489.2"/>
    <n v="1621.7"/>
    <n v="1392"/>
    <n v="1492.1"/>
    <n v="1527.9"/>
  </r>
  <r>
    <x v="1"/>
    <x v="3"/>
    <x v="3"/>
    <x v="2"/>
    <x v="23"/>
    <x v="23"/>
    <n v="1471.6"/>
    <n v="1338.5"/>
    <n v="1462.7"/>
    <n v="1481.7"/>
    <n v="1404.8"/>
    <n v="1386"/>
    <n v="1475.1"/>
    <n v="1250"/>
    <n v="1247.5999999999999"/>
    <n v="1287.0999999999999"/>
  </r>
  <r>
    <x v="1"/>
    <x v="3"/>
    <x v="3"/>
    <x v="3"/>
    <x v="24"/>
    <x v="24"/>
    <n v="1538.5"/>
    <n v="1481"/>
    <n v="1668.6"/>
    <n v="1670.3"/>
    <n v="1902.2"/>
    <n v="1854.3"/>
    <n v="1733.9"/>
    <n v="1609.4"/>
    <n v="1594.8"/>
    <n v="1695.8"/>
  </r>
  <r>
    <x v="1"/>
    <x v="3"/>
    <x v="3"/>
    <x v="5"/>
    <x v="25"/>
    <x v="25"/>
    <n v="2531.9"/>
    <n v="2139.8000000000002"/>
    <n v="2907.8"/>
    <n v="2493.9"/>
    <n v="2427.4"/>
    <n v="2400.1"/>
    <n v="2339.5"/>
    <n v="2277.1"/>
    <n v="2187.6"/>
    <n v="2158"/>
  </r>
  <r>
    <x v="1"/>
    <x v="3"/>
    <x v="3"/>
    <x v="6"/>
    <x v="26"/>
    <x v="26"/>
    <n v="146.5"/>
    <n v="160.5"/>
    <n v="173.1"/>
    <n v="172.7"/>
    <n v="170.9"/>
    <n v="162"/>
    <n v="165.7"/>
    <n v="143.1"/>
    <n v="157"/>
    <n v="135.5"/>
  </r>
  <r>
    <x v="1"/>
    <x v="3"/>
    <x v="3"/>
    <x v="7"/>
    <x v="27"/>
    <x v="27"/>
    <n v="243.6"/>
    <n v="236.5"/>
    <n v="213.4"/>
    <n v="301.10000000000002"/>
    <n v="294.7"/>
    <n v="283.89999999999998"/>
    <n v="337.5"/>
    <n v="288.2"/>
    <n v="256.7"/>
    <n v="263.10000000000002"/>
  </r>
  <r>
    <x v="1"/>
    <x v="4"/>
    <x v="4"/>
    <x v="0"/>
    <x v="1"/>
    <x v="0"/>
    <m/>
    <m/>
    <m/>
    <m/>
    <m/>
    <n v="0"/>
    <m/>
    <m/>
    <m/>
    <m/>
  </r>
  <r>
    <x v="1"/>
    <x v="4"/>
    <x v="4"/>
    <x v="1"/>
    <x v="28"/>
    <x v="28"/>
    <n v="498"/>
    <n v="698"/>
    <n v="1139.3"/>
    <n v="1158.7"/>
    <n v="1325.1"/>
    <n v="1244"/>
    <n v="1289.5999999999999"/>
    <n v="1086.7"/>
    <n v="997.4"/>
    <n v="789.6"/>
  </r>
  <r>
    <x v="1"/>
    <x v="4"/>
    <x v="4"/>
    <x v="2"/>
    <x v="29"/>
    <x v="29"/>
    <n v="3110.5"/>
    <n v="3662.7"/>
    <n v="5015.1000000000004"/>
    <n v="6382.1"/>
    <n v="6734.2"/>
    <n v="6684.9"/>
    <n v="7085.4"/>
    <n v="6044.5"/>
    <n v="5380.8"/>
    <n v="3935.4"/>
  </r>
  <r>
    <x v="1"/>
    <x v="4"/>
    <x v="4"/>
    <x v="3"/>
    <x v="30"/>
    <x v="30"/>
    <n v="8585.7000000000007"/>
    <n v="9698.7999999999993"/>
    <n v="17544.2"/>
    <n v="22061"/>
    <n v="23463.7"/>
    <n v="24458.400000000001"/>
    <n v="23711"/>
    <n v="17188.2"/>
    <n v="12864.7"/>
    <n v="9662.9"/>
  </r>
  <r>
    <x v="1"/>
    <x v="4"/>
    <x v="4"/>
    <x v="5"/>
    <x v="31"/>
    <x v="31"/>
    <n v="13055.3"/>
    <n v="17755.5"/>
    <n v="35030.400000000001"/>
    <n v="44931.1"/>
    <n v="44335.16"/>
    <n v="46875.3"/>
    <n v="46582.8"/>
    <n v="32840.800000000003"/>
    <n v="23484.2"/>
    <n v="19262.3"/>
  </r>
  <r>
    <x v="1"/>
    <x v="4"/>
    <x v="4"/>
    <x v="6"/>
    <x v="32"/>
    <x v="32"/>
    <n v="3585.5"/>
    <n v="3448.3"/>
    <n v="8582.6"/>
    <n v="10959.1"/>
    <n v="9837.7000000000007"/>
    <n v="9296.2000000000007"/>
    <n v="9807.7999999999993"/>
    <n v="8436.6"/>
    <n v="7348.7"/>
    <n v="5776.2"/>
  </r>
  <r>
    <x v="1"/>
    <x v="4"/>
    <x v="4"/>
    <x v="7"/>
    <x v="33"/>
    <x v="33"/>
    <n v="5056.6000000000004"/>
    <n v="5009.3"/>
    <n v="14432.4"/>
    <n v="16607"/>
    <n v="17171.599999999999"/>
    <n v="18284.099999999999"/>
    <n v="14994.9"/>
    <n v="11050.8"/>
    <n v="9330.2999999999993"/>
    <n v="5851.2"/>
  </r>
  <r>
    <x v="1"/>
    <x v="4"/>
    <x v="4"/>
    <x v="8"/>
    <x v="34"/>
    <x v="34"/>
    <n v="687.9"/>
    <n v="1416.4"/>
    <n v="3859.5"/>
    <n v="2329.1999999999998"/>
    <n v="3382.5"/>
    <n v="4154.6000000000004"/>
    <n v="3230.8"/>
    <n v="2174"/>
    <n v="1223.5999999999999"/>
    <n v="1437.7"/>
  </r>
  <r>
    <x v="1"/>
    <x v="5"/>
    <x v="5"/>
    <x v="0"/>
    <x v="1"/>
    <x v="0"/>
    <m/>
    <m/>
    <m/>
    <m/>
    <m/>
    <m/>
    <m/>
    <m/>
    <m/>
    <m/>
  </r>
  <r>
    <x v="1"/>
    <x v="5"/>
    <x v="5"/>
    <x v="5"/>
    <x v="35"/>
    <x v="35"/>
    <n v="223.3"/>
    <n v="279.7"/>
    <n v="317"/>
    <n v="416"/>
    <n v="365.6"/>
    <n v="365.9"/>
    <n v="293.5"/>
    <n v="282.10000000000002"/>
    <n v="275.10000000000002"/>
    <n v="295.7"/>
  </r>
  <r>
    <x v="1"/>
    <x v="6"/>
    <x v="6"/>
    <x v="6"/>
    <x v="1"/>
    <x v="36"/>
    <n v="0.7"/>
    <n v="0.3"/>
    <n v="412.3"/>
    <n v="505.5"/>
    <n v="593"/>
    <n v="641.29999999999995"/>
    <n v="480.9"/>
    <n v="419.1"/>
    <n v="315.3"/>
    <n v="184"/>
  </r>
  <r>
    <x v="1"/>
    <x v="7"/>
    <x v="7"/>
    <x v="0"/>
    <x v="1"/>
    <x v="1"/>
    <n v="0"/>
    <n v="0"/>
    <n v="0"/>
    <n v="0"/>
    <n v="0"/>
    <n v="0"/>
    <n v="0"/>
    <n v="0"/>
    <n v="0"/>
    <n v="0"/>
  </r>
  <r>
    <x v="1"/>
    <x v="8"/>
    <x v="8"/>
    <x v="1"/>
    <x v="36"/>
    <x v="37"/>
    <n v="78.599999999999994"/>
    <n v="85.7"/>
    <n v="90.8"/>
    <n v="155.19999999999999"/>
    <n v="124.4"/>
    <n v="130.4"/>
    <n v="257.60000000000002"/>
    <n v="237.4"/>
    <n v="265.7"/>
    <n v="232.4"/>
  </r>
  <r>
    <x v="1"/>
    <x v="8"/>
    <x v="8"/>
    <x v="2"/>
    <x v="37"/>
    <x v="38"/>
    <n v="342.4"/>
    <n v="473.9"/>
    <n v="269.3"/>
    <n v="517.79999999999995"/>
    <n v="546.20000000000005"/>
    <n v="412.6"/>
    <n v="517"/>
    <n v="131.9"/>
    <n v="295.2"/>
    <n v="400.9"/>
  </r>
  <r>
    <x v="1"/>
    <x v="8"/>
    <x v="8"/>
    <x v="3"/>
    <x v="38"/>
    <x v="39"/>
    <n v="215.5"/>
    <n v="235.8"/>
    <n v="202.2"/>
    <n v="223.1"/>
    <n v="282.3"/>
    <n v="216.9"/>
    <n v="317.5"/>
    <n v="219.4"/>
    <n v="207.3"/>
    <n v="202.7"/>
  </r>
  <r>
    <x v="1"/>
    <x v="8"/>
    <x v="8"/>
    <x v="5"/>
    <x v="39"/>
    <x v="40"/>
    <n v="717.7"/>
    <n v="844.4"/>
    <n v="1107.8"/>
    <n v="1384.4"/>
    <n v="1357.08"/>
    <n v="1405.2"/>
    <n v="1384.1"/>
    <n v="1163.3"/>
    <n v="1119.5"/>
    <n v="900.9"/>
  </r>
  <r>
    <x v="1"/>
    <x v="8"/>
    <x v="8"/>
    <x v="6"/>
    <x v="40"/>
    <x v="41"/>
    <n v="221.6"/>
    <n v="197.1"/>
    <n v="306.5"/>
    <n v="406.8"/>
    <n v="371.8"/>
    <n v="455.7"/>
    <n v="371.8"/>
    <n v="250.9"/>
    <n v="219.4"/>
    <n v="166"/>
  </r>
  <r>
    <x v="1"/>
    <x v="8"/>
    <x v="8"/>
    <x v="7"/>
    <x v="41"/>
    <x v="42"/>
    <n v="725.7"/>
    <n v="836.8"/>
    <n v="873.2"/>
    <n v="1020.7"/>
    <n v="1247.2"/>
    <n v="852.9"/>
    <n v="1294.8"/>
    <n v="897"/>
    <n v="1035.0999999999999"/>
    <n v="992.4"/>
  </r>
  <r>
    <x v="1"/>
    <x v="8"/>
    <x v="8"/>
    <x v="8"/>
    <x v="42"/>
    <x v="43"/>
    <n v="40"/>
    <n v="72"/>
    <n v="54"/>
    <n v="121"/>
    <n v="150"/>
    <n v="121"/>
    <n v="121"/>
    <n v="126"/>
    <n v="113"/>
    <n v="68"/>
  </r>
  <r>
    <x v="1"/>
    <x v="9"/>
    <x v="9"/>
    <x v="1"/>
    <x v="43"/>
    <x v="44"/>
    <n v="203.8"/>
    <n v="192.9"/>
    <n v="430"/>
    <n v="676.1"/>
    <n v="686.2"/>
    <n v="739.2"/>
    <n v="612.70000000000005"/>
    <n v="449.1"/>
    <n v="797"/>
    <n v="278.2"/>
  </r>
  <r>
    <x v="1"/>
    <x v="9"/>
    <x v="9"/>
    <x v="2"/>
    <x v="44"/>
    <x v="45"/>
    <n v="862.4"/>
    <n v="1130.9000000000001"/>
    <n v="1951.3"/>
    <n v="2527.3000000000002"/>
    <n v="2428.6999999999998"/>
    <n v="3307.1"/>
    <n v="2531"/>
    <n v="1874.4"/>
    <n v="1402.6"/>
    <n v="1810"/>
  </r>
  <r>
    <x v="1"/>
    <x v="9"/>
    <x v="9"/>
    <x v="3"/>
    <x v="45"/>
    <x v="46"/>
    <n v="1089.5999999999999"/>
    <n v="1482.2"/>
    <n v="3827.1"/>
    <n v="4288.3999999999996"/>
    <n v="4732.8999999999996"/>
    <n v="5309.5"/>
    <n v="5259.5"/>
    <n v="3820.7"/>
    <n v="2579.8000000000002"/>
    <n v="1583.6"/>
  </r>
  <r>
    <x v="1"/>
    <x v="9"/>
    <x v="9"/>
    <x v="5"/>
    <x v="46"/>
    <x v="47"/>
    <n v="5059.8"/>
    <n v="7247.7"/>
    <n v="21930.400000000001"/>
    <n v="23065.599999999999"/>
    <n v="25135.88"/>
    <n v="28445.1"/>
    <n v="24048.799999999999"/>
    <n v="17297.599999999999"/>
    <n v="12248"/>
    <n v="6272.5"/>
  </r>
  <r>
    <x v="1"/>
    <x v="9"/>
    <x v="9"/>
    <x v="6"/>
    <x v="47"/>
    <x v="48"/>
    <n v="3879.6"/>
    <n v="4548.2"/>
    <n v="14627.2"/>
    <n v="19753.400000000001"/>
    <n v="21579.4"/>
    <n v="23611.4"/>
    <n v="22600.3"/>
    <n v="14339.6"/>
    <n v="10495"/>
    <n v="3379"/>
  </r>
  <r>
    <x v="1"/>
    <x v="9"/>
    <x v="9"/>
    <x v="7"/>
    <x v="48"/>
    <x v="49"/>
    <n v="981.1"/>
    <n v="2536"/>
    <n v="5690.5"/>
    <n v="6350.3"/>
    <n v="6961.4"/>
    <n v="7807.5"/>
    <n v="7798.3"/>
    <n v="5736.6"/>
    <n v="2934.9"/>
    <n v="1463.4"/>
  </r>
  <r>
    <x v="1"/>
    <x v="10"/>
    <x v="10"/>
    <x v="0"/>
    <x v="0"/>
    <x v="0"/>
    <m/>
    <m/>
    <m/>
    <m/>
    <m/>
    <m/>
    <m/>
    <m/>
    <m/>
    <n v="0"/>
  </r>
  <r>
    <x v="1"/>
    <x v="10"/>
    <x v="10"/>
    <x v="1"/>
    <x v="49"/>
    <x v="50"/>
    <n v="510.1"/>
    <n v="544.4"/>
    <n v="523.20000000000005"/>
    <n v="726.8"/>
    <n v="538.4"/>
    <n v="649.29999999999995"/>
    <n v="600.29999999999995"/>
    <n v="650.29999999999995"/>
    <n v="842.2"/>
    <n v="684.5"/>
  </r>
  <r>
    <x v="1"/>
    <x v="10"/>
    <x v="10"/>
    <x v="2"/>
    <x v="50"/>
    <x v="51"/>
    <n v="432"/>
    <n v="449.8"/>
    <n v="437.7"/>
    <n v="536.20000000000005"/>
    <n v="591.29999999999995"/>
    <n v="483.6"/>
    <n v="484.6"/>
    <n v="500.9"/>
    <n v="604.4"/>
    <n v="519.1"/>
  </r>
  <r>
    <x v="1"/>
    <x v="10"/>
    <x v="10"/>
    <x v="3"/>
    <x v="51"/>
    <x v="52"/>
    <n v="2890.1"/>
    <n v="3062.7"/>
    <n v="2923.1"/>
    <n v="3309.2"/>
    <n v="2555.6"/>
    <n v="2634.1"/>
    <n v="2448.8000000000002"/>
    <n v="2628.8"/>
    <n v="2535.5"/>
    <n v="2256.3000000000002"/>
  </r>
  <r>
    <x v="1"/>
    <x v="10"/>
    <x v="10"/>
    <x v="5"/>
    <x v="52"/>
    <x v="53"/>
    <n v="2550.5"/>
    <n v="2649.5"/>
    <n v="4399.3999999999996"/>
    <n v="5645.4"/>
    <n v="4812.1000000000004"/>
    <n v="3618.1"/>
    <n v="3088.1"/>
    <n v="4199.3"/>
    <n v="4555.8999999999996"/>
    <n v="2610.6999999999998"/>
  </r>
  <r>
    <x v="1"/>
    <x v="10"/>
    <x v="10"/>
    <x v="6"/>
    <x v="53"/>
    <x v="54"/>
    <n v="4689.3999999999996"/>
    <n v="6569.6"/>
    <n v="11490.3"/>
    <n v="18928.5"/>
    <n v="10672.9"/>
    <n v="7213.5"/>
    <n v="3674.5"/>
    <n v="3681.2"/>
    <n v="3549.3"/>
    <n v="3264.2"/>
  </r>
  <r>
    <x v="1"/>
    <x v="10"/>
    <x v="10"/>
    <x v="7"/>
    <x v="54"/>
    <x v="55"/>
    <n v="5230.2"/>
    <n v="11208.4"/>
    <n v="7671.1"/>
    <n v="13376.8"/>
    <n v="9061.4"/>
    <n v="14533.4"/>
    <n v="10321"/>
    <n v="13169.5"/>
    <n v="9101.4"/>
    <n v="5816.4"/>
  </r>
  <r>
    <x v="1"/>
    <x v="10"/>
    <x v="10"/>
    <x v="8"/>
    <x v="55"/>
    <x v="56"/>
    <n v="125.5"/>
    <n v="126.7"/>
    <n v="172.3"/>
    <n v="158.9"/>
    <n v="177.9"/>
    <n v="162.19999999999999"/>
    <n v="119.6"/>
    <n v="61.9"/>
    <n v="59.6"/>
    <n v="32.9"/>
  </r>
  <r>
    <x v="1"/>
    <x v="10"/>
    <x v="10"/>
    <x v="9"/>
    <x v="56"/>
    <x v="57"/>
    <n v="154"/>
    <n v="193"/>
    <n v="325"/>
    <n v="332"/>
    <n v="464"/>
    <n v="369"/>
    <n v="455"/>
    <n v="517"/>
    <n v="555"/>
    <n v="388"/>
  </r>
  <r>
    <x v="1"/>
    <x v="20"/>
    <x v="20"/>
    <x v="7"/>
    <x v="57"/>
    <x v="58"/>
    <n v="3572"/>
    <n v="2069.4"/>
    <n v="1404.2"/>
    <n v="2183.1"/>
    <n v="1798.8"/>
    <n v="1809.9"/>
    <n v="1979.6"/>
    <n v="954.9"/>
    <n v="1786.2"/>
    <n v="1240.5999999999999"/>
  </r>
  <r>
    <x v="1"/>
    <x v="20"/>
    <x v="20"/>
    <x v="9"/>
    <x v="58"/>
    <x v="59"/>
    <n v="347"/>
    <n v="287"/>
    <n v="697.3"/>
    <n v="2487.8000000000002"/>
    <n v="3899.3"/>
    <n v="1833.9"/>
    <n v="498.7"/>
    <n v="2509"/>
    <n v="1644"/>
    <n v="746"/>
  </r>
  <r>
    <x v="1"/>
    <x v="11"/>
    <x v="11"/>
    <x v="7"/>
    <x v="59"/>
    <x v="60"/>
    <n v="17883.3"/>
    <n v="24906.799999999999"/>
    <n v="22786.1"/>
    <n v="27865"/>
    <n v="21977.4"/>
    <n v="26531.8"/>
    <n v="18427.3"/>
    <n v="21398.400000000001"/>
    <n v="19706.900000000001"/>
    <n v="8242.6"/>
  </r>
  <r>
    <x v="1"/>
    <x v="11"/>
    <x v="11"/>
    <x v="8"/>
    <x v="60"/>
    <x v="61"/>
    <n v="102.7"/>
    <n v="94.1"/>
    <n v="202.9"/>
    <n v="233.8"/>
    <n v="191"/>
    <n v="310.2"/>
    <n v="303"/>
    <n v="407.3"/>
    <n v="188.1"/>
    <n v="48.9"/>
  </r>
  <r>
    <x v="1"/>
    <x v="12"/>
    <x v="12"/>
    <x v="0"/>
    <x v="0"/>
    <x v="0"/>
    <m/>
    <m/>
    <m/>
    <m/>
    <m/>
    <m/>
    <n v="0"/>
    <m/>
    <m/>
    <m/>
  </r>
  <r>
    <x v="1"/>
    <x v="12"/>
    <x v="12"/>
    <x v="1"/>
    <x v="61"/>
    <x v="62"/>
    <n v="3.9"/>
    <n v="8.1999999999999993"/>
    <n v="0.6"/>
    <n v="15.8"/>
    <n v="19.399999999999999"/>
    <n v="13.3"/>
    <n v="21.5"/>
    <n v="7.9"/>
    <n v="1.7"/>
    <n v="9.9"/>
  </r>
  <r>
    <x v="1"/>
    <x v="12"/>
    <x v="12"/>
    <x v="2"/>
    <x v="62"/>
    <x v="63"/>
    <n v="67"/>
    <n v="127.6"/>
    <n v="156.19999999999999"/>
    <n v="186"/>
    <n v="206.9"/>
    <n v="248.4"/>
    <n v="258.3"/>
    <n v="218.2"/>
    <n v="136.19999999999999"/>
    <n v="142.19999999999999"/>
  </r>
  <r>
    <x v="1"/>
    <x v="12"/>
    <x v="12"/>
    <x v="3"/>
    <x v="63"/>
    <x v="64"/>
    <n v="566.79999999999995"/>
    <n v="792.5"/>
    <n v="972.2"/>
    <n v="1219.9000000000001"/>
    <n v="1128.8"/>
    <n v="902.2"/>
    <n v="1228.7"/>
    <n v="1027.4000000000001"/>
    <n v="1318"/>
    <n v="780.4"/>
  </r>
  <r>
    <x v="1"/>
    <x v="12"/>
    <x v="12"/>
    <x v="5"/>
    <x v="64"/>
    <x v="65"/>
    <n v="491"/>
    <n v="647.6"/>
    <n v="1336.5"/>
    <n v="1473"/>
    <n v="1329"/>
    <n v="1449.2"/>
    <n v="1363.6"/>
    <n v="968.3"/>
    <n v="920.1"/>
    <n v="794.7"/>
  </r>
  <r>
    <x v="1"/>
    <x v="14"/>
    <x v="14"/>
    <x v="0"/>
    <x v="1"/>
    <x v="1"/>
    <n v="0"/>
    <n v="0"/>
    <n v="0"/>
    <n v="0"/>
    <n v="0"/>
    <n v="0"/>
    <n v="0"/>
    <m/>
    <n v="0"/>
    <n v="0"/>
  </r>
  <r>
    <x v="1"/>
    <x v="14"/>
    <x v="14"/>
    <x v="1"/>
    <x v="65"/>
    <x v="66"/>
    <n v="12582.2"/>
    <n v="13199.9"/>
    <n v="13717.3"/>
    <n v="14581"/>
    <n v="15706.8"/>
    <n v="14427"/>
    <n v="15483.4"/>
    <n v="13382.5"/>
    <n v="13435.1"/>
    <n v="12870.6"/>
  </r>
  <r>
    <x v="1"/>
    <x v="14"/>
    <x v="14"/>
    <x v="2"/>
    <x v="66"/>
    <x v="67"/>
    <n v="29989.5"/>
    <n v="30442.5"/>
    <n v="30875.7"/>
    <n v="33334.9"/>
    <n v="35102.1"/>
    <n v="30049.53"/>
    <n v="34961.5"/>
    <n v="30487.7"/>
    <n v="31596.799999999999"/>
    <n v="30935.599999999999"/>
  </r>
  <r>
    <x v="1"/>
    <x v="14"/>
    <x v="14"/>
    <x v="3"/>
    <x v="67"/>
    <x v="68"/>
    <n v="29601.3"/>
    <n v="29742.400000000001"/>
    <n v="28912.3"/>
    <n v="31068"/>
    <n v="32655.8"/>
    <n v="28811.7"/>
    <n v="33074.199999999997"/>
    <n v="27062.799999999999"/>
    <n v="29446"/>
    <n v="29604.5"/>
  </r>
  <r>
    <x v="1"/>
    <x v="14"/>
    <x v="14"/>
    <x v="5"/>
    <x v="68"/>
    <x v="69"/>
    <n v="29486.799999999999"/>
    <n v="30951.8"/>
    <n v="32076.3"/>
    <n v="32200.5"/>
    <n v="34736.699999999997"/>
    <n v="32797.599999999999"/>
    <n v="34660.800000000003"/>
    <n v="29417.3"/>
    <n v="29796.6"/>
    <n v="29072.7"/>
  </r>
  <r>
    <x v="1"/>
    <x v="14"/>
    <x v="14"/>
    <x v="6"/>
    <x v="69"/>
    <x v="70"/>
    <n v="3350.3"/>
    <n v="4126.2"/>
    <n v="2894.1"/>
    <n v="3616.3"/>
    <n v="3731.5"/>
    <n v="3370.1"/>
    <n v="3672.9"/>
    <n v="3196.2"/>
    <n v="3383.6"/>
    <n v="3078.3"/>
  </r>
  <r>
    <x v="1"/>
    <x v="14"/>
    <x v="14"/>
    <x v="7"/>
    <x v="70"/>
    <x v="71"/>
    <n v="10398.700000000001"/>
    <n v="12060.7"/>
    <n v="12140.4"/>
    <n v="14319.6"/>
    <n v="15902.9"/>
    <n v="14216.1"/>
    <n v="15369.4"/>
    <n v="12858.7"/>
    <n v="12370.7"/>
    <n v="11656.8"/>
  </r>
  <r>
    <x v="1"/>
    <x v="14"/>
    <x v="14"/>
    <x v="8"/>
    <x v="71"/>
    <x v="72"/>
    <n v="8494.2000000000007"/>
    <n v="8968.4"/>
    <n v="9251.2000000000007"/>
    <n v="10197.4"/>
    <n v="10135.299999999999"/>
    <n v="8288.2000000000007"/>
    <n v="9665.2999999999993"/>
    <n v="8192.5"/>
    <n v="9232.6"/>
    <n v="8697.2999999999993"/>
  </r>
  <r>
    <x v="1"/>
    <x v="14"/>
    <x v="14"/>
    <x v="9"/>
    <x v="72"/>
    <x v="73"/>
    <n v="1960.2"/>
    <n v="2127.8000000000002"/>
    <n v="2767.1"/>
    <n v="2722.1"/>
    <n v="3350.8"/>
    <n v="2107.3000000000002"/>
    <n v="3087.3"/>
    <n v="3100.8"/>
    <n v="2712.2"/>
    <n v="4249.6000000000004"/>
  </r>
  <r>
    <x v="1"/>
    <x v="15"/>
    <x v="15"/>
    <x v="1"/>
    <x v="73"/>
    <x v="74"/>
    <n v="1920.1"/>
    <n v="2168.9"/>
    <n v="2953.5"/>
    <n v="2943.6"/>
    <n v="3564.4"/>
    <n v="3218.1"/>
    <n v="3011.5"/>
    <n v="2731.6"/>
    <n v="2150"/>
    <n v="2047.1"/>
  </r>
  <r>
    <x v="1"/>
    <x v="15"/>
    <x v="15"/>
    <x v="2"/>
    <x v="74"/>
    <x v="75"/>
    <n v="1035.9000000000001"/>
    <n v="1114.5"/>
    <n v="1243.8"/>
    <n v="1293.4000000000001"/>
    <n v="1594.6"/>
    <n v="1338.9"/>
    <n v="1466.5"/>
    <n v="1292.0999999999999"/>
    <n v="1145.5"/>
    <n v="1172.4000000000001"/>
  </r>
  <r>
    <x v="1"/>
    <x v="15"/>
    <x v="15"/>
    <x v="3"/>
    <x v="75"/>
    <x v="76"/>
    <n v="1962.7"/>
    <n v="2086.1"/>
    <n v="2315.6"/>
    <n v="2341"/>
    <n v="2745.1"/>
    <n v="2412.6999999999998"/>
    <n v="2462.1999999999998"/>
    <n v="2270.6"/>
    <n v="2082.9"/>
    <n v="1988"/>
  </r>
  <r>
    <x v="1"/>
    <x v="15"/>
    <x v="15"/>
    <x v="5"/>
    <x v="76"/>
    <x v="77"/>
    <n v="601.6"/>
    <n v="679.5"/>
    <n v="660.7"/>
    <n v="714.6"/>
    <n v="881.2"/>
    <n v="698"/>
    <n v="856.8"/>
    <n v="626.1"/>
    <n v="643.5"/>
    <n v="638.4"/>
  </r>
  <r>
    <x v="1"/>
    <x v="15"/>
    <x v="15"/>
    <x v="6"/>
    <x v="77"/>
    <x v="78"/>
    <n v="398.5"/>
    <n v="478.8"/>
    <n v="468.5"/>
    <n v="582.4"/>
    <n v="546.20000000000005"/>
    <n v="508.9"/>
    <n v="520.20000000000005"/>
    <n v="436.2"/>
    <n v="442.1"/>
    <n v="412.5"/>
  </r>
  <r>
    <x v="1"/>
    <x v="15"/>
    <x v="15"/>
    <x v="7"/>
    <x v="78"/>
    <x v="79"/>
    <n v="145.1"/>
    <n v="164.2"/>
    <n v="153.5"/>
    <n v="170.1"/>
    <n v="147.6"/>
    <n v="142"/>
    <n v="179.1"/>
    <n v="154.1"/>
    <n v="145.1"/>
    <n v="130"/>
  </r>
  <r>
    <x v="1"/>
    <x v="17"/>
    <x v="17"/>
    <x v="0"/>
    <x v="1"/>
    <x v="1"/>
    <n v="0"/>
    <n v="0"/>
    <n v="0"/>
    <n v="0"/>
    <n v="0"/>
    <n v="0"/>
    <n v="0"/>
    <n v="0"/>
    <n v="0"/>
    <n v="0"/>
  </r>
  <r>
    <x v="1"/>
    <x v="17"/>
    <x v="17"/>
    <x v="1"/>
    <x v="79"/>
    <x v="80"/>
    <n v="232399.6"/>
    <n v="242296.8"/>
    <n v="271576.7"/>
    <n v="292991.13"/>
    <n v="329405.07"/>
    <n v="292868.76"/>
    <n v="316832.59999999998"/>
    <n v="263679.3"/>
    <n v="258455.23"/>
    <n v="246911.27"/>
  </r>
  <r>
    <x v="1"/>
    <x v="17"/>
    <x v="17"/>
    <x v="2"/>
    <x v="80"/>
    <x v="81"/>
    <n v="74521"/>
    <n v="80148.3"/>
    <n v="101581.4"/>
    <n v="111698.9"/>
    <n v="114347.43"/>
    <n v="117229.19"/>
    <n v="109154.6"/>
    <n v="93446.5"/>
    <n v="87203.1"/>
    <n v="79543.600000000006"/>
  </r>
  <r>
    <x v="1"/>
    <x v="17"/>
    <x v="17"/>
    <x v="3"/>
    <x v="81"/>
    <x v="82"/>
    <n v="425.2"/>
    <n v="417.2"/>
    <n v="551.20000000000005"/>
    <n v="481.8"/>
    <n v="999.3"/>
    <n v="947.7"/>
    <n v="688.5"/>
    <n v="601.79999999999995"/>
    <n v="539.9"/>
    <n v="702.8"/>
  </r>
  <r>
    <x v="1"/>
    <x v="17"/>
    <x v="17"/>
    <x v="5"/>
    <x v="82"/>
    <x v="83"/>
    <n v="253.3"/>
    <n v="216.7"/>
    <n v="231.8"/>
    <n v="278.10000000000002"/>
    <n v="238.7"/>
    <n v="270.60000000000002"/>
    <n v="253.6"/>
    <n v="242.1"/>
    <n v="239.7"/>
    <n v="298.3"/>
  </r>
  <r>
    <x v="1"/>
    <x v="17"/>
    <x v="17"/>
    <x v="6"/>
    <x v="83"/>
    <x v="84"/>
    <n v="11.2"/>
    <n v="14"/>
    <n v="6.8"/>
    <n v="11.5"/>
    <n v="10.1"/>
    <n v="3.4"/>
    <n v="6.6"/>
    <n v="13.2"/>
    <n v="11.5"/>
    <n v="9.8000000000000007"/>
  </r>
  <r>
    <x v="1"/>
    <x v="18"/>
    <x v="18"/>
    <x v="1"/>
    <x v="84"/>
    <x v="85"/>
    <n v="1082.8"/>
    <n v="1141.4000000000001"/>
    <n v="1475.3"/>
    <n v="1513.5"/>
    <n v="1751.2"/>
    <n v="1680.8"/>
    <n v="1587.8"/>
    <n v="1412.9"/>
    <n v="1136"/>
    <n v="1049.3"/>
  </r>
  <r>
    <x v="1"/>
    <x v="18"/>
    <x v="18"/>
    <x v="2"/>
    <x v="85"/>
    <x v="86"/>
    <n v="62.9"/>
    <n v="51.6"/>
    <n v="68.8"/>
    <n v="75.3"/>
    <n v="91.8"/>
    <n v="75.2"/>
    <n v="109.6"/>
    <n v="73.8"/>
    <n v="72"/>
    <n v="67.5"/>
  </r>
  <r>
    <x v="2"/>
    <x v="0"/>
    <x v="0"/>
    <x v="0"/>
    <x v="1"/>
    <x v="1"/>
    <n v="0"/>
    <n v="0"/>
    <n v="0"/>
    <n v="0"/>
    <n v="0"/>
    <n v="0"/>
    <n v="0"/>
    <n v="0"/>
    <n v="0"/>
    <n v="0"/>
  </r>
  <r>
    <x v="2"/>
    <x v="0"/>
    <x v="0"/>
    <x v="1"/>
    <x v="86"/>
    <x v="87"/>
    <n v="356.7"/>
    <n v="410.8"/>
    <n v="494.8"/>
    <n v="651.79999999999995"/>
    <n v="514.9"/>
    <n v="444"/>
    <n v="473.4"/>
    <n v="525.79999999999995"/>
    <n v="544.6"/>
    <n v="418.3"/>
  </r>
  <r>
    <x v="2"/>
    <x v="0"/>
    <x v="0"/>
    <x v="2"/>
    <x v="87"/>
    <x v="88"/>
    <n v="142.1"/>
    <n v="99.3"/>
    <n v="107.8"/>
    <n v="207.9"/>
    <n v="208.5"/>
    <n v="189"/>
    <n v="198.6"/>
    <n v="238.6"/>
    <n v="168.8"/>
    <n v="150.1"/>
  </r>
  <r>
    <x v="2"/>
    <x v="0"/>
    <x v="0"/>
    <x v="3"/>
    <x v="88"/>
    <x v="89"/>
    <n v="207.3"/>
    <n v="158.6"/>
    <n v="176.7"/>
    <n v="281.2"/>
    <n v="316.8"/>
    <n v="264.60000000000002"/>
    <n v="276.2"/>
    <n v="331.1"/>
    <n v="227"/>
    <n v="187.2"/>
  </r>
  <r>
    <x v="2"/>
    <x v="0"/>
    <x v="0"/>
    <x v="5"/>
    <x v="89"/>
    <x v="90"/>
    <n v="381.8"/>
    <n v="256.39999999999998"/>
    <n v="351.8"/>
    <n v="381.8"/>
    <n v="424.4"/>
    <n v="254.2"/>
    <n v="337.1"/>
    <n v="404.5"/>
    <n v="285.7"/>
    <n v="233.9"/>
  </r>
  <r>
    <x v="2"/>
    <x v="0"/>
    <x v="0"/>
    <x v="6"/>
    <x v="90"/>
    <x v="91"/>
    <n v="1451.3"/>
    <n v="1049.3"/>
    <n v="1048"/>
    <n v="2245.6999999999998"/>
    <n v="1537.7"/>
    <n v="2715"/>
    <n v="2437.6999999999998"/>
    <n v="2801.6"/>
    <n v="2203.4"/>
    <n v="920.2"/>
  </r>
  <r>
    <x v="2"/>
    <x v="0"/>
    <x v="0"/>
    <x v="7"/>
    <x v="91"/>
    <x v="92"/>
    <n v="353"/>
    <n v="258.8"/>
    <n v="758.4"/>
    <n v="1251.5999999999999"/>
    <n v="1453.3"/>
    <n v="5539.5"/>
    <n v="714.8"/>
    <n v="408.4"/>
    <n v="4556.8999999999996"/>
    <n v="171.7"/>
  </r>
  <r>
    <x v="2"/>
    <x v="0"/>
    <x v="0"/>
    <x v="8"/>
    <x v="92"/>
    <x v="93"/>
    <n v="25741.1"/>
    <n v="20202"/>
    <n v="25507.599999999999"/>
    <n v="49692.5"/>
    <n v="22568.400000000001"/>
    <n v="27808.1"/>
    <n v="31853.4"/>
    <n v="35484.6"/>
    <n v="41447.800000000003"/>
    <n v="17489.3"/>
  </r>
  <r>
    <x v="2"/>
    <x v="0"/>
    <x v="0"/>
    <x v="9"/>
    <x v="93"/>
    <x v="94"/>
    <n v="5569.4"/>
    <n v="4619.8999999999996"/>
    <n v="5847.8"/>
    <n v="9676.2999999999993"/>
    <n v="3709.9"/>
    <n v="3131.5"/>
    <n v="5636"/>
    <n v="13207.6"/>
    <n v="26138.5"/>
    <n v="7827"/>
  </r>
  <r>
    <x v="2"/>
    <x v="1"/>
    <x v="1"/>
    <x v="0"/>
    <x v="1"/>
    <x v="1"/>
    <n v="0"/>
    <n v="0"/>
    <n v="0"/>
    <n v="0"/>
    <n v="0"/>
    <n v="0"/>
    <n v="0"/>
    <n v="0"/>
    <n v="0"/>
    <n v="0"/>
  </r>
  <r>
    <x v="2"/>
    <x v="1"/>
    <x v="1"/>
    <x v="1"/>
    <x v="94"/>
    <x v="95"/>
    <n v="6015.82"/>
    <n v="5924.2"/>
    <n v="6051.8"/>
    <n v="7540.8"/>
    <n v="7663.7"/>
    <n v="7401.5"/>
    <n v="7413"/>
    <n v="6847.9"/>
    <n v="7446"/>
    <n v="6588.64"/>
  </r>
  <r>
    <x v="2"/>
    <x v="1"/>
    <x v="1"/>
    <x v="2"/>
    <x v="95"/>
    <x v="96"/>
    <n v="7244.52"/>
    <n v="7248.2"/>
    <n v="7184.8"/>
    <n v="8957.9"/>
    <n v="9815.6"/>
    <n v="9043.7999999999993"/>
    <n v="9374.7999999999993"/>
    <n v="8981.9"/>
    <n v="9089.9"/>
    <n v="7223.5"/>
  </r>
  <r>
    <x v="2"/>
    <x v="1"/>
    <x v="1"/>
    <x v="3"/>
    <x v="96"/>
    <x v="97"/>
    <n v="19110.66"/>
    <n v="21214.05"/>
    <n v="26087.25"/>
    <n v="36731.9"/>
    <n v="29155.9"/>
    <n v="25589.4"/>
    <n v="21288"/>
    <n v="21554"/>
    <n v="18816.7"/>
    <n v="14183.2"/>
  </r>
  <r>
    <x v="2"/>
    <x v="1"/>
    <x v="1"/>
    <x v="4"/>
    <x v="97"/>
    <x v="98"/>
    <n v="18"/>
    <n v="36.200000000000003"/>
    <n v="31.2"/>
    <n v="31"/>
    <n v="0"/>
    <n v="64"/>
    <n v="61.7"/>
    <n v="297"/>
    <n v="51"/>
    <n v="15.1"/>
  </r>
  <r>
    <x v="2"/>
    <x v="1"/>
    <x v="1"/>
    <x v="5"/>
    <x v="98"/>
    <x v="99"/>
    <n v="34834.79"/>
    <n v="35543.5"/>
    <n v="39833.760000000002"/>
    <n v="54012.2"/>
    <n v="52141.1"/>
    <n v="45417"/>
    <n v="43786.3"/>
    <n v="40470.300000000003"/>
    <n v="42214.6"/>
    <n v="32801.800000000003"/>
  </r>
  <r>
    <x v="2"/>
    <x v="1"/>
    <x v="1"/>
    <x v="6"/>
    <x v="99"/>
    <x v="100"/>
    <n v="20253.560000000001"/>
    <n v="30983.3"/>
    <n v="29382.1"/>
    <n v="37591.800000000003"/>
    <n v="39835.599999999999"/>
    <n v="33548.300000000003"/>
    <n v="31280.400000000001"/>
    <n v="27596.25"/>
    <n v="22999.200000000001"/>
    <n v="18982.2"/>
  </r>
  <r>
    <x v="2"/>
    <x v="1"/>
    <x v="1"/>
    <x v="7"/>
    <x v="100"/>
    <x v="101"/>
    <n v="11193.8"/>
    <n v="11186"/>
    <n v="10257.200000000001"/>
    <n v="13525.8"/>
    <n v="14903.7"/>
    <n v="15961.7"/>
    <n v="15518.1"/>
    <n v="14003"/>
    <n v="14032.9"/>
    <n v="9268.9"/>
  </r>
  <r>
    <x v="2"/>
    <x v="1"/>
    <x v="1"/>
    <x v="8"/>
    <x v="101"/>
    <x v="102"/>
    <n v="587.1"/>
    <n v="747"/>
    <n v="647.79999999999995"/>
    <n v="526.70000000000005"/>
    <n v="557.79999999999995"/>
    <n v="301.7"/>
    <n v="338.4"/>
    <n v="595.29999999999995"/>
    <n v="647.4"/>
    <n v="189.7"/>
  </r>
  <r>
    <x v="2"/>
    <x v="1"/>
    <x v="1"/>
    <x v="9"/>
    <x v="102"/>
    <x v="103"/>
    <n v="5425.4"/>
    <n v="595.9"/>
    <n v="419.6"/>
    <n v="1974.2"/>
    <n v="896.1"/>
    <n v="887.5"/>
    <n v="1206.9000000000001"/>
    <n v="1809.9"/>
    <n v="1522.2"/>
    <n v="1540"/>
  </r>
  <r>
    <x v="2"/>
    <x v="2"/>
    <x v="2"/>
    <x v="5"/>
    <x v="103"/>
    <x v="104"/>
    <n v="1024.9000000000001"/>
    <n v="1060.2"/>
    <n v="1042.0999999999999"/>
    <n v="1267.8"/>
    <n v="1168.5999999999999"/>
    <n v="848.3"/>
    <n v="986.3"/>
    <n v="857.9"/>
    <n v="892.6"/>
    <n v="1008.3"/>
  </r>
  <r>
    <x v="2"/>
    <x v="2"/>
    <x v="2"/>
    <x v="7"/>
    <x v="104"/>
    <x v="105"/>
    <n v="1237"/>
    <n v="1513"/>
    <n v="1228"/>
    <n v="1499"/>
    <n v="1274"/>
    <n v="1126"/>
    <n v="1315"/>
    <n v="1559"/>
    <n v="1287"/>
    <n v="1814"/>
  </r>
  <r>
    <x v="2"/>
    <x v="2"/>
    <x v="2"/>
    <x v="8"/>
    <x v="105"/>
    <x v="106"/>
    <n v="637"/>
    <n v="589"/>
    <n v="665"/>
    <n v="796"/>
    <n v="656"/>
    <n v="567"/>
    <n v="560"/>
    <n v="457"/>
    <n v="181"/>
    <n v="232"/>
  </r>
  <r>
    <x v="2"/>
    <x v="3"/>
    <x v="3"/>
    <x v="0"/>
    <x v="0"/>
    <x v="1"/>
    <n v="0"/>
    <n v="0"/>
    <m/>
    <n v="0"/>
    <n v="0"/>
    <m/>
    <n v="0"/>
    <n v="0"/>
    <n v="0"/>
    <n v="0"/>
  </r>
  <r>
    <x v="2"/>
    <x v="3"/>
    <x v="3"/>
    <x v="1"/>
    <x v="106"/>
    <x v="107"/>
    <n v="1629.25"/>
    <n v="1785.2"/>
    <n v="1654.8"/>
    <n v="1837"/>
    <n v="1811.8"/>
    <n v="1616.8"/>
    <n v="1609"/>
    <n v="1474.8"/>
    <n v="1573.1"/>
    <n v="1498.6"/>
  </r>
  <r>
    <x v="2"/>
    <x v="3"/>
    <x v="3"/>
    <x v="2"/>
    <x v="107"/>
    <x v="108"/>
    <n v="1311.87"/>
    <n v="1315.5"/>
    <n v="1221.2"/>
    <n v="1691.6"/>
    <n v="1697.3"/>
    <n v="1366.3"/>
    <n v="1334.9"/>
    <n v="1256.5999999999999"/>
    <n v="1322.2"/>
    <n v="1240.0999999999999"/>
  </r>
  <r>
    <x v="2"/>
    <x v="3"/>
    <x v="3"/>
    <x v="3"/>
    <x v="108"/>
    <x v="109"/>
    <n v="1472.39"/>
    <n v="1450.5"/>
    <n v="1606"/>
    <n v="2020.2"/>
    <n v="2046.2"/>
    <n v="1867.8"/>
    <n v="1787.1"/>
    <n v="1749.2"/>
    <n v="1904.7"/>
    <n v="1549.9"/>
  </r>
  <r>
    <x v="2"/>
    <x v="3"/>
    <x v="3"/>
    <x v="5"/>
    <x v="109"/>
    <x v="110"/>
    <n v="2303.1999999999998"/>
    <n v="2390.6"/>
    <n v="2347.6"/>
    <n v="2623.3"/>
    <n v="2731.8"/>
    <n v="2244.1999999999998"/>
    <n v="2269.6"/>
    <n v="2370"/>
    <n v="2207.9"/>
    <n v="2476"/>
  </r>
  <r>
    <x v="2"/>
    <x v="3"/>
    <x v="3"/>
    <x v="6"/>
    <x v="110"/>
    <x v="111"/>
    <n v="177.2"/>
    <n v="151"/>
    <n v="182.1"/>
    <n v="243.4"/>
    <n v="178.7"/>
    <n v="161.80000000000001"/>
    <n v="180.8"/>
    <n v="188.2"/>
    <n v="175.4"/>
    <n v="152.30000000000001"/>
  </r>
  <r>
    <x v="2"/>
    <x v="3"/>
    <x v="3"/>
    <x v="7"/>
    <x v="111"/>
    <x v="112"/>
    <n v="213.6"/>
    <n v="227.5"/>
    <n v="271.7"/>
    <n v="371.2"/>
    <n v="342.1"/>
    <n v="370.3"/>
    <n v="500.5"/>
    <n v="166.7"/>
    <n v="279.10000000000002"/>
    <n v="246.6"/>
  </r>
  <r>
    <x v="2"/>
    <x v="4"/>
    <x v="4"/>
    <x v="0"/>
    <x v="0"/>
    <x v="1"/>
    <m/>
    <n v="0"/>
    <m/>
    <n v="0"/>
    <n v="0"/>
    <n v="0"/>
    <n v="0"/>
    <m/>
    <m/>
    <n v="0"/>
  </r>
  <r>
    <x v="2"/>
    <x v="4"/>
    <x v="4"/>
    <x v="1"/>
    <x v="112"/>
    <x v="113"/>
    <n v="733.6"/>
    <n v="593.9"/>
    <n v="531.1"/>
    <n v="1079.5999999999999"/>
    <n v="1130.2"/>
    <n v="1212.5"/>
    <n v="1207.3"/>
    <n v="1090"/>
    <n v="1143.7"/>
    <n v="593.1"/>
  </r>
  <r>
    <x v="2"/>
    <x v="4"/>
    <x v="4"/>
    <x v="2"/>
    <x v="113"/>
    <x v="114"/>
    <n v="4184.34"/>
    <n v="3943.6"/>
    <n v="4000.9"/>
    <n v="5803.1"/>
    <n v="7174.6"/>
    <n v="6767.9"/>
    <n v="7001.6"/>
    <n v="6579.4"/>
    <n v="6774.5"/>
    <n v="3710"/>
  </r>
  <r>
    <x v="2"/>
    <x v="4"/>
    <x v="4"/>
    <x v="3"/>
    <x v="114"/>
    <x v="115"/>
    <n v="12263.68"/>
    <n v="10012.9"/>
    <n v="10692.8"/>
    <n v="20564.900000000001"/>
    <n v="24317.1"/>
    <n v="21950.2"/>
    <n v="23535.5"/>
    <n v="20466.599999999999"/>
    <n v="19349.400000000001"/>
    <n v="8963.7999999999993"/>
  </r>
  <r>
    <x v="2"/>
    <x v="4"/>
    <x v="4"/>
    <x v="5"/>
    <x v="115"/>
    <x v="116"/>
    <n v="23423.39"/>
    <n v="18232.7"/>
    <n v="20879.8"/>
    <n v="43641.9"/>
    <n v="51221.7"/>
    <n v="46162.5"/>
    <n v="46234.6"/>
    <n v="42115.9"/>
    <n v="37937.5"/>
    <n v="13709.9"/>
  </r>
  <r>
    <x v="2"/>
    <x v="4"/>
    <x v="4"/>
    <x v="6"/>
    <x v="116"/>
    <x v="117"/>
    <n v="6752.08"/>
    <n v="6419"/>
    <n v="6884.2"/>
    <n v="15215.4"/>
    <n v="14495.5"/>
    <n v="14701.5"/>
    <n v="13640.4"/>
    <n v="10225"/>
    <n v="9770.7999999999993"/>
    <n v="3772.3"/>
  </r>
  <r>
    <x v="2"/>
    <x v="4"/>
    <x v="4"/>
    <x v="7"/>
    <x v="117"/>
    <x v="118"/>
    <n v="9612.9"/>
    <n v="7886.8"/>
    <n v="6496.3"/>
    <n v="19973.5"/>
    <n v="21256"/>
    <n v="19436.599999999999"/>
    <n v="18059.099999999999"/>
    <n v="15873"/>
    <n v="13314.8"/>
    <n v="5065.3"/>
  </r>
  <r>
    <x v="2"/>
    <x v="4"/>
    <x v="4"/>
    <x v="8"/>
    <x v="118"/>
    <x v="119"/>
    <n v="1378.9"/>
    <n v="650.9"/>
    <n v="1825.8"/>
    <n v="3427.5"/>
    <n v="3818.6"/>
    <n v="3161.6"/>
    <n v="3833.5"/>
    <n v="2945.5"/>
    <n v="2152.3000000000002"/>
    <n v="13"/>
  </r>
  <r>
    <x v="2"/>
    <x v="5"/>
    <x v="5"/>
    <x v="5"/>
    <x v="119"/>
    <x v="120"/>
    <n v="290.2"/>
    <n v="285.39999999999998"/>
    <n v="316.3"/>
    <n v="407"/>
    <n v="450.5"/>
    <n v="460.5"/>
    <n v="391.7"/>
    <n v="283.5"/>
    <n v="303.2"/>
    <n v="335.1"/>
  </r>
  <r>
    <x v="2"/>
    <x v="6"/>
    <x v="6"/>
    <x v="6"/>
    <x v="120"/>
    <x v="121"/>
    <n v="394.3"/>
    <n v="270.7"/>
    <n v="489.6"/>
    <n v="814.4"/>
    <n v="422.3"/>
    <n v="635.79999999999995"/>
    <n v="365.9"/>
    <n v="839.1"/>
    <n v="123.7"/>
    <n v="6.7"/>
  </r>
  <r>
    <x v="2"/>
    <x v="7"/>
    <x v="7"/>
    <x v="0"/>
    <x v="1"/>
    <x v="1"/>
    <n v="0"/>
    <n v="0"/>
    <n v="0"/>
    <n v="0"/>
    <n v="0"/>
    <n v="0"/>
    <n v="0"/>
    <n v="0"/>
    <n v="0"/>
    <n v="0"/>
  </r>
  <r>
    <x v="2"/>
    <x v="8"/>
    <x v="8"/>
    <x v="1"/>
    <x v="121"/>
    <x v="122"/>
    <n v="240.5"/>
    <n v="227.8"/>
    <n v="235.8"/>
    <n v="302.7"/>
    <n v="300.2"/>
    <n v="263.7"/>
    <n v="275.8"/>
    <n v="261.2"/>
    <n v="265.39999999999998"/>
    <n v="213.6"/>
  </r>
  <r>
    <x v="2"/>
    <x v="8"/>
    <x v="8"/>
    <x v="2"/>
    <x v="122"/>
    <x v="123"/>
    <n v="308"/>
    <n v="412.4"/>
    <n v="268.5"/>
    <n v="473.6"/>
    <n v="525.20000000000005"/>
    <n v="432.5"/>
    <n v="89.3"/>
    <n v="75.2"/>
    <n v="116.9"/>
    <n v="72"/>
  </r>
  <r>
    <x v="2"/>
    <x v="8"/>
    <x v="8"/>
    <x v="3"/>
    <x v="123"/>
    <x v="124"/>
    <n v="183.89"/>
    <n v="208.2"/>
    <n v="179.1"/>
    <n v="247.7"/>
    <n v="315.60000000000002"/>
    <n v="240.1"/>
    <n v="219.9"/>
    <n v="194"/>
    <n v="203.5"/>
    <n v="178.2"/>
  </r>
  <r>
    <x v="2"/>
    <x v="8"/>
    <x v="8"/>
    <x v="5"/>
    <x v="124"/>
    <x v="125"/>
    <n v="705.29"/>
    <n v="563.29999999999995"/>
    <n v="619.6"/>
    <n v="1134.4000000000001"/>
    <n v="1469.5"/>
    <n v="1312.4"/>
    <n v="1304.9000000000001"/>
    <n v="1135.9000000000001"/>
    <n v="1183.7"/>
    <n v="719.7"/>
  </r>
  <r>
    <x v="2"/>
    <x v="8"/>
    <x v="8"/>
    <x v="6"/>
    <x v="125"/>
    <x v="126"/>
    <n v="200.1"/>
    <n v="132.80000000000001"/>
    <n v="201.6"/>
    <n v="392.7"/>
    <n v="410.6"/>
    <n v="411.1"/>
    <n v="397"/>
    <n v="367.2"/>
    <n v="222.9"/>
    <n v="173.7"/>
  </r>
  <r>
    <x v="2"/>
    <x v="8"/>
    <x v="8"/>
    <x v="7"/>
    <x v="126"/>
    <x v="127"/>
    <n v="885.9"/>
    <n v="893.6"/>
    <n v="763.5"/>
    <n v="984.7"/>
    <n v="1139"/>
    <n v="973.8"/>
    <n v="970.1"/>
    <n v="1046.0999999999999"/>
    <n v="1059.9000000000001"/>
    <n v="879.6"/>
  </r>
  <r>
    <x v="2"/>
    <x v="8"/>
    <x v="8"/>
    <x v="8"/>
    <x v="127"/>
    <x v="128"/>
    <n v="70.5"/>
    <n v="54.5"/>
    <n v="43"/>
    <n v="77"/>
    <n v="89"/>
    <n v="94"/>
    <n v="84"/>
    <n v="100"/>
    <n v="95"/>
    <n v="58"/>
  </r>
  <r>
    <x v="2"/>
    <x v="9"/>
    <x v="9"/>
    <x v="1"/>
    <x v="128"/>
    <x v="129"/>
    <n v="323.87"/>
    <n v="245.8"/>
    <n v="223.2"/>
    <n v="488.6"/>
    <n v="451.3"/>
    <n v="575.20000000000005"/>
    <n v="576.6"/>
    <n v="623"/>
    <n v="612.1"/>
    <n v="387.6"/>
  </r>
  <r>
    <x v="2"/>
    <x v="9"/>
    <x v="9"/>
    <x v="2"/>
    <x v="129"/>
    <x v="130"/>
    <n v="1279.51"/>
    <n v="1118.2"/>
    <n v="1090.9000000000001"/>
    <n v="2124.9"/>
    <n v="2383"/>
    <n v="2229.6"/>
    <n v="2411.4"/>
    <n v="2267.6"/>
    <n v="2450.1999999999998"/>
    <n v="716.7"/>
  </r>
  <r>
    <x v="2"/>
    <x v="9"/>
    <x v="9"/>
    <x v="3"/>
    <x v="130"/>
    <x v="131"/>
    <n v="2423.4"/>
    <n v="1840.3"/>
    <n v="1759.3"/>
    <n v="4635.5"/>
    <n v="5389.1"/>
    <n v="5322.8"/>
    <n v="5295.2"/>
    <n v="4867.8"/>
    <n v="4569.5"/>
    <n v="1228.3"/>
  </r>
  <r>
    <x v="2"/>
    <x v="9"/>
    <x v="9"/>
    <x v="5"/>
    <x v="131"/>
    <x v="132"/>
    <n v="12119.1"/>
    <n v="8784.9"/>
    <n v="11109.9"/>
    <n v="25086.7"/>
    <n v="26451.1"/>
    <n v="25337.1"/>
    <n v="26388.799999999999"/>
    <n v="20561.900000000001"/>
    <n v="17850.3"/>
    <n v="2575.6999999999998"/>
  </r>
  <r>
    <x v="2"/>
    <x v="9"/>
    <x v="9"/>
    <x v="6"/>
    <x v="132"/>
    <x v="133"/>
    <n v="7765.49"/>
    <n v="6940.5"/>
    <n v="4192.5"/>
    <n v="16567.2"/>
    <n v="24568.1"/>
    <n v="26557.5"/>
    <n v="23385.3"/>
    <n v="17861.400000000001"/>
    <n v="15351.7"/>
    <n v="3986.1"/>
  </r>
  <r>
    <x v="2"/>
    <x v="9"/>
    <x v="9"/>
    <x v="7"/>
    <x v="133"/>
    <x v="134"/>
    <n v="3039.8"/>
    <n v="1777.9"/>
    <n v="3148.6"/>
    <n v="10424.1"/>
    <n v="7785.8"/>
    <n v="8468.4"/>
    <n v="9096.1"/>
    <n v="5676.2"/>
    <n v="3870.3"/>
    <n v="1005.8"/>
  </r>
  <r>
    <x v="2"/>
    <x v="10"/>
    <x v="10"/>
    <x v="0"/>
    <x v="1"/>
    <x v="0"/>
    <m/>
    <m/>
    <m/>
    <m/>
    <m/>
    <n v="0"/>
    <m/>
    <m/>
    <m/>
    <n v="0"/>
  </r>
  <r>
    <x v="2"/>
    <x v="10"/>
    <x v="10"/>
    <x v="1"/>
    <x v="134"/>
    <x v="135"/>
    <n v="551.4"/>
    <n v="656.1"/>
    <n v="629"/>
    <n v="650.29999999999995"/>
    <n v="738.3"/>
    <n v="764.2"/>
    <n v="571.9"/>
    <n v="610.20000000000005"/>
    <n v="646.5"/>
    <n v="582.6"/>
  </r>
  <r>
    <x v="2"/>
    <x v="10"/>
    <x v="10"/>
    <x v="2"/>
    <x v="135"/>
    <x v="136"/>
    <n v="490.9"/>
    <n v="440.5"/>
    <n v="419.6"/>
    <n v="433.9"/>
    <n v="611.6"/>
    <n v="627.70000000000005"/>
    <n v="506.1"/>
    <n v="536"/>
    <n v="525.20000000000005"/>
    <n v="384.5"/>
  </r>
  <r>
    <x v="2"/>
    <x v="10"/>
    <x v="10"/>
    <x v="3"/>
    <x v="136"/>
    <x v="137"/>
    <n v="1956.1"/>
    <n v="2511.3000000000002"/>
    <n v="2485.6999999999998"/>
    <n v="3022.5"/>
    <n v="2485.3000000000002"/>
    <n v="1739.7"/>
    <n v="1976.2"/>
    <n v="2320.5"/>
    <n v="1915"/>
    <n v="2193.8000000000002"/>
  </r>
  <r>
    <x v="2"/>
    <x v="10"/>
    <x v="10"/>
    <x v="5"/>
    <x v="137"/>
    <x v="138"/>
    <n v="2372.5"/>
    <n v="2827.5"/>
    <n v="4137.8999999999996"/>
    <n v="5917.5"/>
    <n v="2661.3"/>
    <n v="2608.6999999999998"/>
    <n v="2177.9"/>
    <n v="2749.1"/>
    <n v="3353.1"/>
    <n v="1532.3"/>
  </r>
  <r>
    <x v="2"/>
    <x v="10"/>
    <x v="10"/>
    <x v="6"/>
    <x v="138"/>
    <x v="139"/>
    <n v="4216"/>
    <n v="6270.1"/>
    <n v="11603.8"/>
    <n v="19856.599999999999"/>
    <n v="12723.8"/>
    <n v="7855.6"/>
    <n v="4371.8"/>
    <n v="5241.8999999999996"/>
    <n v="4165.1000000000004"/>
    <n v="3281.9"/>
  </r>
  <r>
    <x v="2"/>
    <x v="10"/>
    <x v="10"/>
    <x v="7"/>
    <x v="139"/>
    <x v="140"/>
    <n v="9081"/>
    <n v="14151.5"/>
    <n v="8357.7999999999993"/>
    <n v="12511"/>
    <n v="9654.2000000000007"/>
    <n v="12361.9"/>
    <n v="12373.1"/>
    <n v="14529.4"/>
    <n v="6597.2"/>
    <n v="9640.5"/>
  </r>
  <r>
    <x v="2"/>
    <x v="10"/>
    <x v="10"/>
    <x v="8"/>
    <x v="140"/>
    <x v="141"/>
    <n v="32.6"/>
    <n v="25.1"/>
    <n v="19.8"/>
    <n v="29.3"/>
    <n v="73.2"/>
    <n v="136.6"/>
    <n v="104.7"/>
    <n v="110.1"/>
    <n v="106.9"/>
    <n v="61.1"/>
  </r>
  <r>
    <x v="2"/>
    <x v="10"/>
    <x v="10"/>
    <x v="9"/>
    <x v="141"/>
    <x v="142"/>
    <n v="393"/>
    <n v="807"/>
    <n v="598"/>
    <n v="365"/>
    <n v="382"/>
    <n v="810"/>
    <n v="270"/>
    <n v="334"/>
    <n v="287"/>
    <n v="181"/>
  </r>
  <r>
    <x v="2"/>
    <x v="20"/>
    <x v="20"/>
    <x v="7"/>
    <x v="142"/>
    <x v="143"/>
    <n v="2363.1999999999998"/>
    <n v="2103.1"/>
    <n v="3837"/>
    <n v="3230.5"/>
    <n v="3042.6"/>
    <n v="2629.7"/>
    <n v="3042.1"/>
    <n v="2751.2"/>
    <n v="3058.5"/>
    <n v="2432.8000000000002"/>
  </r>
  <r>
    <x v="2"/>
    <x v="20"/>
    <x v="20"/>
    <x v="9"/>
    <x v="143"/>
    <x v="144"/>
    <n v="1583.8"/>
    <n v="1030"/>
    <n v="2161"/>
    <n v="1887"/>
    <n v="3517"/>
    <n v="4633"/>
    <n v="8074"/>
    <n v="5535.9"/>
    <n v="1611.1"/>
    <n v="2416"/>
  </r>
  <r>
    <x v="2"/>
    <x v="11"/>
    <x v="11"/>
    <x v="7"/>
    <x v="144"/>
    <x v="145"/>
    <n v="21739.599999999999"/>
    <n v="25892"/>
    <n v="15277.4"/>
    <n v="26578.6"/>
    <n v="27056.7"/>
    <n v="22045"/>
    <n v="24047"/>
    <n v="27475.8"/>
    <n v="23390.400000000001"/>
    <n v="30887.5"/>
  </r>
  <r>
    <x v="2"/>
    <x v="11"/>
    <x v="11"/>
    <x v="8"/>
    <x v="145"/>
    <x v="146"/>
    <n v="174.5"/>
    <n v="78.7"/>
    <n v="114.3"/>
    <n v="371.5"/>
    <n v="395"/>
    <n v="531.4"/>
    <n v="248.6"/>
    <n v="414.7"/>
    <n v="249.1"/>
    <n v="18.2"/>
  </r>
  <r>
    <x v="2"/>
    <x v="12"/>
    <x v="12"/>
    <x v="0"/>
    <x v="0"/>
    <x v="0"/>
    <m/>
    <m/>
    <m/>
    <m/>
    <m/>
    <m/>
    <m/>
    <n v="0"/>
    <m/>
    <m/>
  </r>
  <r>
    <x v="2"/>
    <x v="12"/>
    <x v="12"/>
    <x v="1"/>
    <x v="146"/>
    <x v="147"/>
    <n v="7.2"/>
    <n v="8.3000000000000007"/>
    <n v="11.1"/>
    <n v="10.8"/>
    <n v="21.6"/>
    <n v="15"/>
    <n v="16.399999999999999"/>
    <n v="10.9"/>
    <n v="16.899999999999999"/>
    <n v="3.2"/>
  </r>
  <r>
    <x v="2"/>
    <x v="12"/>
    <x v="12"/>
    <x v="2"/>
    <x v="147"/>
    <x v="148"/>
    <n v="131.19999999999999"/>
    <n v="139.80000000000001"/>
    <n v="112.2"/>
    <n v="222.2"/>
    <n v="237.7"/>
    <n v="200.9"/>
    <n v="195.7"/>
    <n v="182.2"/>
    <n v="207.4"/>
    <n v="73.900000000000006"/>
  </r>
  <r>
    <x v="2"/>
    <x v="12"/>
    <x v="12"/>
    <x v="3"/>
    <x v="148"/>
    <x v="149"/>
    <n v="857"/>
    <n v="841.3"/>
    <n v="789.3"/>
    <n v="1184.4000000000001"/>
    <n v="1447.4"/>
    <n v="1317.2"/>
    <n v="1426.8"/>
    <n v="1356.3"/>
    <n v="1407.7"/>
    <n v="585.5"/>
  </r>
  <r>
    <x v="2"/>
    <x v="12"/>
    <x v="12"/>
    <x v="5"/>
    <x v="149"/>
    <x v="150"/>
    <n v="917.6"/>
    <n v="740.5"/>
    <n v="986.3"/>
    <n v="1335"/>
    <n v="1438.9"/>
    <n v="1365"/>
    <n v="1379.3"/>
    <n v="1215.3"/>
    <n v="1113"/>
    <n v="310.89999999999998"/>
  </r>
  <r>
    <x v="2"/>
    <x v="13"/>
    <x v="13"/>
    <x v="1"/>
    <x v="0"/>
    <x v="0"/>
    <m/>
    <m/>
    <m/>
    <m/>
    <m/>
    <m/>
    <m/>
    <m/>
    <n v="673.5"/>
    <n v="2924.9"/>
  </r>
  <r>
    <x v="2"/>
    <x v="13"/>
    <x v="13"/>
    <x v="2"/>
    <x v="0"/>
    <x v="0"/>
    <m/>
    <m/>
    <m/>
    <m/>
    <m/>
    <m/>
    <m/>
    <n v="363.7"/>
    <n v="1194.5999999999999"/>
    <n v="1704.7"/>
  </r>
  <r>
    <x v="2"/>
    <x v="13"/>
    <x v="13"/>
    <x v="3"/>
    <x v="0"/>
    <x v="0"/>
    <m/>
    <m/>
    <m/>
    <m/>
    <m/>
    <m/>
    <m/>
    <m/>
    <n v="28.7"/>
    <n v="30.4"/>
  </r>
  <r>
    <x v="2"/>
    <x v="14"/>
    <x v="14"/>
    <x v="0"/>
    <x v="1"/>
    <x v="1"/>
    <n v="0"/>
    <n v="0"/>
    <n v="0"/>
    <n v="0"/>
    <n v="0"/>
    <n v="0"/>
    <n v="0"/>
    <n v="0"/>
    <n v="0"/>
    <m/>
  </r>
  <r>
    <x v="2"/>
    <x v="14"/>
    <x v="14"/>
    <x v="1"/>
    <x v="150"/>
    <x v="151"/>
    <n v="12289.59"/>
    <n v="12248.3"/>
    <n v="12092.2"/>
    <n v="15546.4"/>
    <n v="15532.3"/>
    <n v="14800"/>
    <n v="14704.2"/>
    <n v="13781.2"/>
    <n v="13936.1"/>
    <n v="12027.5"/>
  </r>
  <r>
    <x v="2"/>
    <x v="14"/>
    <x v="14"/>
    <x v="2"/>
    <x v="151"/>
    <x v="152"/>
    <n v="28904.85"/>
    <n v="29582.7"/>
    <n v="28413.200000000001"/>
    <n v="34626.800000000003"/>
    <n v="34200.5"/>
    <n v="31838"/>
    <n v="31717.200000000001"/>
    <n v="30804.9"/>
    <n v="33483.800000000003"/>
    <n v="29177.599999999999"/>
  </r>
  <r>
    <x v="2"/>
    <x v="14"/>
    <x v="14"/>
    <x v="3"/>
    <x v="152"/>
    <x v="153"/>
    <n v="27173"/>
    <n v="28252.7"/>
    <n v="27488"/>
    <n v="33854.699999999997"/>
    <n v="33661.599999999999"/>
    <n v="30574.7"/>
    <n v="30241.4"/>
    <n v="29434.799999999999"/>
    <n v="31100.2"/>
    <n v="28026.2"/>
  </r>
  <r>
    <x v="2"/>
    <x v="14"/>
    <x v="14"/>
    <x v="5"/>
    <x v="153"/>
    <x v="154"/>
    <n v="28170.97"/>
    <n v="28926.9"/>
    <n v="28453.1"/>
    <n v="35638.1"/>
    <n v="35111.599999999999"/>
    <n v="31321.599999999999"/>
    <n v="32525.5"/>
    <n v="29792.5"/>
    <n v="31396.1"/>
    <n v="27653.4"/>
  </r>
  <r>
    <x v="2"/>
    <x v="14"/>
    <x v="14"/>
    <x v="6"/>
    <x v="154"/>
    <x v="155"/>
    <n v="3056.2"/>
    <n v="3054.3"/>
    <n v="3208.4"/>
    <n v="3943.3"/>
    <n v="5016.8999999999996"/>
    <n v="3645.7"/>
    <n v="3341.7"/>
    <n v="3291.4"/>
    <n v="3381.9"/>
    <n v="3260.3"/>
  </r>
  <r>
    <x v="2"/>
    <x v="14"/>
    <x v="14"/>
    <x v="7"/>
    <x v="155"/>
    <x v="156"/>
    <n v="11014.5"/>
    <n v="11577.4"/>
    <n v="11687.3"/>
    <n v="14333.1"/>
    <n v="16030.7"/>
    <n v="13521.7"/>
    <n v="14374.1"/>
    <n v="13588.1"/>
    <n v="13366.2"/>
    <n v="11125.4"/>
  </r>
  <r>
    <x v="2"/>
    <x v="14"/>
    <x v="14"/>
    <x v="8"/>
    <x v="156"/>
    <x v="157"/>
    <n v="8308.9"/>
    <n v="8273.5"/>
    <n v="8689.2999999999993"/>
    <n v="10749.6"/>
    <n v="11400.4"/>
    <n v="10901.2"/>
    <n v="10461.299999999999"/>
    <n v="10010.799999999999"/>
    <n v="10225.1"/>
    <n v="8306.1"/>
  </r>
  <r>
    <x v="2"/>
    <x v="14"/>
    <x v="14"/>
    <x v="9"/>
    <x v="157"/>
    <x v="158"/>
    <n v="2677.5"/>
    <n v="2243.4"/>
    <n v="2296.6"/>
    <n v="3459"/>
    <n v="3900"/>
    <n v="3423.2"/>
    <n v="3747.4"/>
    <n v="3202.9"/>
    <n v="3101.8"/>
    <n v="2033.8"/>
  </r>
  <r>
    <x v="2"/>
    <x v="15"/>
    <x v="15"/>
    <x v="1"/>
    <x v="158"/>
    <x v="159"/>
    <n v="2113.6999999999998"/>
    <n v="1950.7"/>
    <n v="2310.9"/>
    <n v="3655.7"/>
    <n v="3640.5"/>
    <n v="3202.1"/>
    <n v="3689.8"/>
    <n v="2841.6"/>
    <n v="2679.8"/>
    <n v="1720.4"/>
  </r>
  <r>
    <x v="2"/>
    <x v="15"/>
    <x v="15"/>
    <x v="2"/>
    <x v="159"/>
    <x v="160"/>
    <n v="1104.5"/>
    <n v="1104.4000000000001"/>
    <n v="1184.5999999999999"/>
    <n v="1609.2"/>
    <n v="1972.8"/>
    <n v="1852.7"/>
    <n v="2048.4"/>
    <n v="1927.7"/>
    <n v="1870.5"/>
    <n v="1112.4000000000001"/>
  </r>
  <r>
    <x v="2"/>
    <x v="15"/>
    <x v="15"/>
    <x v="3"/>
    <x v="160"/>
    <x v="161"/>
    <n v="1890.6"/>
    <n v="1967.2"/>
    <n v="1940.5"/>
    <n v="2739.1"/>
    <n v="2946.7"/>
    <n v="2539.6999999999998"/>
    <n v="2703.2"/>
    <n v="2417.5"/>
    <n v="2353.9"/>
    <n v="1831.7"/>
  </r>
  <r>
    <x v="2"/>
    <x v="15"/>
    <x v="15"/>
    <x v="5"/>
    <x v="161"/>
    <x v="162"/>
    <n v="679.8"/>
    <n v="642.4"/>
    <n v="637.9"/>
    <n v="741.1"/>
    <n v="853.1"/>
    <n v="768.6"/>
    <n v="697.5"/>
    <n v="548.79999999999995"/>
    <n v="524.20000000000005"/>
    <n v="448.7"/>
  </r>
  <r>
    <x v="2"/>
    <x v="15"/>
    <x v="15"/>
    <x v="6"/>
    <x v="162"/>
    <x v="163"/>
    <n v="443.5"/>
    <n v="440.7"/>
    <n v="422.5"/>
    <n v="530.4"/>
    <n v="521.29999999999995"/>
    <n v="467.6"/>
    <n v="510.2"/>
    <n v="471.4"/>
    <n v="451.5"/>
    <n v="415.6"/>
  </r>
  <r>
    <x v="2"/>
    <x v="15"/>
    <x v="15"/>
    <x v="7"/>
    <x v="163"/>
    <x v="164"/>
    <n v="171.3"/>
    <n v="107.8"/>
    <n v="141.30000000000001"/>
    <n v="162.30000000000001"/>
    <n v="159.1"/>
    <n v="171.7"/>
    <n v="174.5"/>
    <n v="179.4"/>
    <n v="227.8"/>
    <n v="874.4"/>
  </r>
  <r>
    <x v="2"/>
    <x v="17"/>
    <x v="17"/>
    <x v="0"/>
    <x v="1"/>
    <x v="1"/>
    <n v="0"/>
    <n v="0"/>
    <n v="0"/>
    <n v="0"/>
    <n v="0"/>
    <n v="0"/>
    <n v="0"/>
    <n v="29.4"/>
    <n v="0"/>
    <n v="0"/>
  </r>
  <r>
    <x v="2"/>
    <x v="17"/>
    <x v="17"/>
    <x v="1"/>
    <x v="164"/>
    <x v="165"/>
    <n v="239404.23"/>
    <n v="237702.5"/>
    <n v="231942.39"/>
    <n v="321837.01"/>
    <n v="328135.40000000002"/>
    <n v="306289.21999999997"/>
    <n v="304742.59999999998"/>
    <n v="279421.59999999998"/>
    <n v="281873.8"/>
    <n v="228490.1"/>
  </r>
  <r>
    <x v="2"/>
    <x v="17"/>
    <x v="17"/>
    <x v="2"/>
    <x v="165"/>
    <x v="166"/>
    <n v="81055.839999999997"/>
    <n v="75431.399999999994"/>
    <n v="82412.5"/>
    <n v="121397.2"/>
    <n v="120411.7"/>
    <n v="110272.6"/>
    <n v="112179.9"/>
    <n v="102729.8"/>
    <n v="95945.9"/>
    <n v="71538.600000000006"/>
  </r>
  <r>
    <x v="2"/>
    <x v="17"/>
    <x v="17"/>
    <x v="3"/>
    <x v="166"/>
    <x v="167"/>
    <n v="566.89"/>
    <n v="519.20000000000005"/>
    <n v="475.2"/>
    <n v="727.1"/>
    <n v="755.7"/>
    <n v="736.9"/>
    <n v="683.9"/>
    <n v="600.29999999999995"/>
    <n v="656.8"/>
    <n v="486.7"/>
  </r>
  <r>
    <x v="2"/>
    <x v="17"/>
    <x v="17"/>
    <x v="5"/>
    <x v="167"/>
    <x v="168"/>
    <n v="233.2"/>
    <n v="249.1"/>
    <n v="250.1"/>
    <n v="293.5"/>
    <n v="303.7"/>
    <n v="236.4"/>
    <n v="268.10000000000002"/>
    <n v="284"/>
    <n v="260.10000000000002"/>
    <n v="229.6"/>
  </r>
  <r>
    <x v="2"/>
    <x v="17"/>
    <x v="17"/>
    <x v="6"/>
    <x v="168"/>
    <x v="169"/>
    <n v="12.6"/>
    <n v="11.7"/>
    <n v="11.6"/>
    <n v="18.100000000000001"/>
    <n v="12"/>
    <n v="4.5999999999999996"/>
    <n v="9.8000000000000007"/>
    <n v="13.2"/>
    <n v="14.9"/>
    <n v="10.6"/>
  </r>
  <r>
    <x v="2"/>
    <x v="18"/>
    <x v="18"/>
    <x v="1"/>
    <x v="169"/>
    <x v="170"/>
    <n v="1096.5"/>
    <n v="1011"/>
    <n v="1236.9000000000001"/>
    <n v="1925.8"/>
    <n v="1900"/>
    <n v="1657.8"/>
    <n v="1917.3"/>
    <n v="1504"/>
    <n v="1531.4"/>
    <n v="973.8"/>
  </r>
  <r>
    <x v="2"/>
    <x v="18"/>
    <x v="18"/>
    <x v="2"/>
    <x v="60"/>
    <x v="171"/>
    <n v="77"/>
    <n v="62.4"/>
    <n v="58.5"/>
    <n v="82.3"/>
    <n v="99.7"/>
    <n v="83.9"/>
    <n v="89.3"/>
    <n v="76.7"/>
    <n v="89"/>
    <n v="59.2"/>
  </r>
  <r>
    <x v="2"/>
    <x v="19"/>
    <x v="19"/>
    <x v="1"/>
    <x v="0"/>
    <x v="0"/>
    <m/>
    <m/>
    <m/>
    <m/>
    <m/>
    <m/>
    <m/>
    <m/>
    <m/>
    <n v="15.4"/>
  </r>
  <r>
    <x v="2"/>
    <x v="19"/>
    <x v="19"/>
    <x v="2"/>
    <x v="0"/>
    <x v="0"/>
    <m/>
    <m/>
    <m/>
    <m/>
    <m/>
    <m/>
    <m/>
    <m/>
    <m/>
    <n v="19"/>
  </r>
  <r>
    <x v="2"/>
    <x v="19"/>
    <x v="19"/>
    <x v="3"/>
    <x v="0"/>
    <x v="0"/>
    <m/>
    <m/>
    <m/>
    <m/>
    <m/>
    <m/>
    <m/>
    <m/>
    <m/>
    <n v="59.3"/>
  </r>
  <r>
    <x v="2"/>
    <x v="19"/>
    <x v="19"/>
    <x v="5"/>
    <x v="0"/>
    <x v="0"/>
    <m/>
    <m/>
    <m/>
    <m/>
    <m/>
    <m/>
    <m/>
    <m/>
    <m/>
    <n v="237.5"/>
  </r>
  <r>
    <x v="2"/>
    <x v="19"/>
    <x v="19"/>
    <x v="6"/>
    <x v="0"/>
    <x v="0"/>
    <m/>
    <m/>
    <m/>
    <m/>
    <m/>
    <m/>
    <m/>
    <m/>
    <m/>
    <n v="495.9"/>
  </r>
  <r>
    <x v="2"/>
    <x v="19"/>
    <x v="19"/>
    <x v="7"/>
    <x v="0"/>
    <x v="0"/>
    <m/>
    <m/>
    <m/>
    <m/>
    <m/>
    <m/>
    <m/>
    <m/>
    <m/>
    <n v="1603.7"/>
  </r>
  <r>
    <x v="2"/>
    <x v="19"/>
    <x v="19"/>
    <x v="8"/>
    <x v="0"/>
    <x v="0"/>
    <m/>
    <m/>
    <m/>
    <m/>
    <m/>
    <m/>
    <m/>
    <m/>
    <m/>
    <n v="267.7"/>
  </r>
  <r>
    <x v="3"/>
    <x v="0"/>
    <x v="0"/>
    <x v="0"/>
    <x v="0"/>
    <x v="0"/>
    <m/>
    <m/>
    <m/>
    <m/>
    <m/>
    <m/>
    <m/>
    <n v="0"/>
    <m/>
    <m/>
  </r>
  <r>
    <x v="3"/>
    <x v="0"/>
    <x v="0"/>
    <x v="1"/>
    <x v="170"/>
    <x v="172"/>
    <n v="406.8"/>
    <n v="327.8"/>
    <n v="413.3"/>
    <n v="446.8"/>
    <n v="349"/>
    <n v="276.89999999999998"/>
    <n v="494.7"/>
    <n v="603.6"/>
    <n v="689.9"/>
    <n v="461"/>
  </r>
  <r>
    <x v="3"/>
    <x v="0"/>
    <x v="0"/>
    <x v="2"/>
    <x v="171"/>
    <x v="173"/>
    <n v="164.7"/>
    <n v="229.6"/>
    <n v="219"/>
    <n v="281"/>
    <n v="196.3"/>
    <n v="219"/>
    <n v="196.8"/>
    <n v="184.5"/>
    <n v="176.4"/>
    <n v="114"/>
  </r>
  <r>
    <x v="3"/>
    <x v="0"/>
    <x v="0"/>
    <x v="3"/>
    <x v="172"/>
    <x v="174"/>
    <n v="231.5"/>
    <n v="209.4"/>
    <n v="281.39999999999998"/>
    <n v="323.89999999999998"/>
    <n v="263.2"/>
    <n v="252.4"/>
    <n v="237"/>
    <n v="199.2"/>
    <n v="238.6"/>
    <n v="151.19999999999999"/>
  </r>
  <r>
    <x v="3"/>
    <x v="0"/>
    <x v="0"/>
    <x v="4"/>
    <x v="1"/>
    <x v="1"/>
    <n v="0"/>
    <n v="0"/>
    <n v="0"/>
    <n v="0"/>
    <n v="0"/>
    <n v="0"/>
    <n v="0"/>
    <n v="0"/>
    <n v="0"/>
    <n v="0"/>
  </r>
  <r>
    <x v="3"/>
    <x v="0"/>
    <x v="0"/>
    <x v="5"/>
    <x v="173"/>
    <x v="175"/>
    <n v="191.5"/>
    <n v="143"/>
    <n v="222.3"/>
    <n v="302.3"/>
    <n v="210.2"/>
    <n v="224.2"/>
    <n v="358"/>
    <n v="262.39999999999998"/>
    <n v="208"/>
    <n v="118"/>
  </r>
  <r>
    <x v="3"/>
    <x v="0"/>
    <x v="0"/>
    <x v="6"/>
    <x v="174"/>
    <x v="176"/>
    <n v="1984.3"/>
    <n v="1422.8"/>
    <n v="2202.4"/>
    <n v="2377"/>
    <n v="2500.5"/>
    <n v="2393"/>
    <n v="2612"/>
    <n v="2176.4"/>
    <n v="2024.9"/>
    <n v="924.7"/>
  </r>
  <r>
    <x v="3"/>
    <x v="0"/>
    <x v="0"/>
    <x v="7"/>
    <x v="175"/>
    <x v="177"/>
    <n v="354.6"/>
    <n v="504.4"/>
    <n v="539.29999999999995"/>
    <n v="349.8"/>
    <n v="192.1"/>
    <n v="294.60000000000002"/>
    <n v="3846.3"/>
    <n v="654"/>
    <n v="6864.8"/>
    <n v="1122.8"/>
  </r>
  <r>
    <x v="3"/>
    <x v="0"/>
    <x v="0"/>
    <x v="8"/>
    <x v="176"/>
    <x v="178"/>
    <n v="23854.9"/>
    <n v="19170.2"/>
    <n v="19292.900000000001"/>
    <n v="13444.5"/>
    <n v="12779.1"/>
    <n v="20758.3"/>
    <n v="38160.400000000001"/>
    <n v="24585.4"/>
    <n v="60188.6"/>
    <n v="15650.8"/>
  </r>
  <r>
    <x v="3"/>
    <x v="0"/>
    <x v="0"/>
    <x v="9"/>
    <x v="177"/>
    <x v="179"/>
    <n v="8350.6"/>
    <n v="12491.9"/>
    <n v="14534.4"/>
    <n v="16378.5"/>
    <n v="8595.7000000000007"/>
    <n v="7245.1"/>
    <n v="17190.5"/>
    <n v="12450.9"/>
    <n v="12785.7"/>
    <n v="3520.6"/>
  </r>
  <r>
    <x v="3"/>
    <x v="1"/>
    <x v="1"/>
    <x v="0"/>
    <x v="1"/>
    <x v="1"/>
    <n v="0"/>
    <n v="0"/>
    <n v="0"/>
    <n v="0"/>
    <n v="0"/>
    <n v="0"/>
    <n v="0"/>
    <n v="0"/>
    <n v="0"/>
    <n v="0"/>
  </r>
  <r>
    <x v="3"/>
    <x v="1"/>
    <x v="1"/>
    <x v="1"/>
    <x v="178"/>
    <x v="180"/>
    <n v="6660.4"/>
    <n v="7203.1"/>
    <n v="7025.5"/>
    <n v="7398.4"/>
    <n v="7376"/>
    <n v="7603.6"/>
    <n v="7408.2"/>
    <n v="7648.56"/>
    <n v="7238.1"/>
    <n v="6346.8"/>
  </r>
  <r>
    <x v="3"/>
    <x v="1"/>
    <x v="1"/>
    <x v="2"/>
    <x v="179"/>
    <x v="181"/>
    <n v="7918.5"/>
    <n v="8289.4"/>
    <n v="8838.2000000000007"/>
    <n v="9564.2000000000007"/>
    <n v="9960"/>
    <n v="9473.2000000000007"/>
    <n v="9566.6"/>
    <n v="9538"/>
    <n v="9173.2000000000007"/>
    <n v="7443"/>
  </r>
  <r>
    <x v="3"/>
    <x v="1"/>
    <x v="1"/>
    <x v="3"/>
    <x v="180"/>
    <x v="182"/>
    <n v="17813.900000000001"/>
    <n v="30552.2"/>
    <n v="28956.7"/>
    <n v="27826.7"/>
    <n v="30264.7"/>
    <n v="24676.7"/>
    <n v="27271.599999999999"/>
    <n v="22158.2"/>
    <n v="22683.5"/>
    <n v="43401.8"/>
  </r>
  <r>
    <x v="3"/>
    <x v="1"/>
    <x v="1"/>
    <x v="4"/>
    <x v="181"/>
    <x v="183"/>
    <n v="58"/>
    <n v="36"/>
    <n v="29"/>
    <n v="29"/>
    <n v="18"/>
    <n v="41"/>
    <n v="29"/>
    <n v="30"/>
    <n v="35"/>
    <n v="34"/>
  </r>
  <r>
    <x v="3"/>
    <x v="1"/>
    <x v="1"/>
    <x v="5"/>
    <x v="182"/>
    <x v="184"/>
    <n v="36969"/>
    <n v="46418.9"/>
    <n v="45791.1"/>
    <n v="46445.9"/>
    <n v="50039.1"/>
    <n v="49101.2"/>
    <n v="47116.6"/>
    <n v="43251.9"/>
    <n v="39616.6"/>
    <n v="34820.19"/>
  </r>
  <r>
    <x v="3"/>
    <x v="1"/>
    <x v="1"/>
    <x v="6"/>
    <x v="183"/>
    <x v="185"/>
    <n v="20065.3"/>
    <n v="29327.3"/>
    <n v="31672.6"/>
    <n v="27655.4"/>
    <n v="36841.199999999997"/>
    <n v="28841.200000000001"/>
    <n v="30434.2"/>
    <n v="51013.599999999999"/>
    <n v="24542.799999999999"/>
    <n v="23845.1"/>
  </r>
  <r>
    <x v="3"/>
    <x v="1"/>
    <x v="1"/>
    <x v="7"/>
    <x v="184"/>
    <x v="186"/>
    <n v="10911.9"/>
    <n v="10815.4"/>
    <n v="12026.3"/>
    <n v="13988.8"/>
    <n v="12696.5"/>
    <n v="13551.5"/>
    <n v="13108.6"/>
    <n v="13702.7"/>
    <n v="13717.2"/>
    <n v="11619.6"/>
  </r>
  <r>
    <x v="3"/>
    <x v="1"/>
    <x v="1"/>
    <x v="8"/>
    <x v="185"/>
    <x v="187"/>
    <n v="71.5"/>
    <n v="102.4"/>
    <n v="131"/>
    <n v="68.099999999999994"/>
    <n v="109"/>
    <n v="76.099999999999994"/>
    <n v="60"/>
    <n v="129"/>
    <n v="153.19999999999999"/>
    <n v="58.9"/>
  </r>
  <r>
    <x v="3"/>
    <x v="1"/>
    <x v="1"/>
    <x v="9"/>
    <x v="186"/>
    <x v="188"/>
    <n v="1993.9"/>
    <n v="1965.4"/>
    <n v="1990.5"/>
    <n v="1765.5"/>
    <n v="2404.6"/>
    <n v="3321.3"/>
    <n v="3249.6"/>
    <n v="3007"/>
    <n v="3310"/>
    <n v="2918.6"/>
  </r>
  <r>
    <x v="3"/>
    <x v="2"/>
    <x v="2"/>
    <x v="5"/>
    <x v="187"/>
    <x v="189"/>
    <n v="1239.4000000000001"/>
    <n v="1050.7"/>
    <n v="1010.2"/>
    <n v="933.3"/>
    <n v="738.6"/>
    <n v="761.3"/>
    <n v="702"/>
    <n v="696.5"/>
    <n v="813.5"/>
    <n v="752.8"/>
  </r>
  <r>
    <x v="3"/>
    <x v="2"/>
    <x v="2"/>
    <x v="7"/>
    <x v="188"/>
    <x v="190"/>
    <n v="1443"/>
    <n v="2166"/>
    <n v="1798"/>
    <n v="1262"/>
    <n v="1518"/>
    <n v="1142"/>
    <n v="1377"/>
    <n v="1275"/>
    <n v="1271"/>
    <n v="1355"/>
  </r>
  <r>
    <x v="3"/>
    <x v="2"/>
    <x v="2"/>
    <x v="8"/>
    <x v="189"/>
    <x v="191"/>
    <n v="156"/>
    <n v="764"/>
    <n v="805"/>
    <n v="933"/>
    <n v="1234"/>
    <n v="844"/>
    <n v="1361"/>
    <n v="932"/>
    <n v="806"/>
    <n v="959"/>
  </r>
  <r>
    <x v="3"/>
    <x v="3"/>
    <x v="3"/>
    <x v="0"/>
    <x v="0"/>
    <x v="0"/>
    <m/>
    <n v="0"/>
    <n v="0"/>
    <n v="0"/>
    <m/>
    <m/>
    <m/>
    <n v="0"/>
    <m/>
    <n v="0"/>
  </r>
  <r>
    <x v="3"/>
    <x v="3"/>
    <x v="3"/>
    <x v="1"/>
    <x v="190"/>
    <x v="192"/>
    <n v="1497.6"/>
    <n v="1515.4"/>
    <n v="1551.4"/>
    <n v="1557.8"/>
    <n v="1549"/>
    <n v="1626.3"/>
    <n v="1533.6"/>
    <n v="1601.8"/>
    <n v="1470.8"/>
    <n v="1408.2"/>
  </r>
  <r>
    <x v="3"/>
    <x v="3"/>
    <x v="3"/>
    <x v="2"/>
    <x v="191"/>
    <x v="193"/>
    <n v="1183"/>
    <n v="1209.3"/>
    <n v="1280.8"/>
    <n v="1308.4000000000001"/>
    <n v="1294.7"/>
    <n v="1272.0999999999999"/>
    <n v="1200.9000000000001"/>
    <n v="1237.5999999999999"/>
    <n v="1254.4000000000001"/>
    <n v="1159.5"/>
  </r>
  <r>
    <x v="3"/>
    <x v="3"/>
    <x v="3"/>
    <x v="3"/>
    <x v="192"/>
    <x v="194"/>
    <n v="1700.2"/>
    <n v="1709.4"/>
    <n v="1721.7"/>
    <n v="1941.1"/>
    <n v="1973.6"/>
    <n v="2076.6"/>
    <n v="1931.7"/>
    <n v="1723"/>
    <n v="1627.5"/>
    <n v="1498.8"/>
  </r>
  <r>
    <x v="3"/>
    <x v="3"/>
    <x v="3"/>
    <x v="5"/>
    <x v="193"/>
    <x v="195"/>
    <n v="2655.6"/>
    <n v="2545.1"/>
    <n v="2359.8000000000002"/>
    <n v="2403.8000000000002"/>
    <n v="2383"/>
    <n v="2633.1"/>
    <n v="2219.5"/>
    <n v="2350.3000000000002"/>
    <n v="2314.1999999999998"/>
    <n v="2031"/>
  </r>
  <r>
    <x v="3"/>
    <x v="3"/>
    <x v="3"/>
    <x v="6"/>
    <x v="194"/>
    <x v="196"/>
    <n v="182.9"/>
    <n v="176.4"/>
    <n v="204.8"/>
    <n v="176.3"/>
    <n v="189.7"/>
    <n v="275.39999999999998"/>
    <n v="176.7"/>
    <n v="213"/>
    <n v="206.5"/>
    <n v="163.30000000000001"/>
  </r>
  <r>
    <x v="3"/>
    <x v="3"/>
    <x v="3"/>
    <x v="7"/>
    <x v="195"/>
    <x v="197"/>
    <n v="286.60000000000002"/>
    <n v="245.6"/>
    <n v="280"/>
    <n v="302.8"/>
    <n v="282.10000000000002"/>
    <n v="410"/>
    <n v="248.1"/>
    <n v="271.8"/>
    <n v="290.39999999999998"/>
    <n v="222.2"/>
  </r>
  <r>
    <x v="3"/>
    <x v="4"/>
    <x v="4"/>
    <x v="0"/>
    <x v="1"/>
    <x v="1"/>
    <n v="0"/>
    <m/>
    <n v="0"/>
    <n v="0"/>
    <n v="0"/>
    <n v="0"/>
    <n v="0"/>
    <m/>
    <m/>
    <n v="0"/>
  </r>
  <r>
    <x v="3"/>
    <x v="4"/>
    <x v="4"/>
    <x v="1"/>
    <x v="196"/>
    <x v="198"/>
    <n v="674.9"/>
    <n v="858.8"/>
    <n v="1047.2"/>
    <n v="1133.5999999999999"/>
    <n v="1293.8"/>
    <n v="1271.4000000000001"/>
    <n v="1241.3"/>
    <n v="1111.0999999999999"/>
    <n v="1084.5999999999999"/>
    <n v="843.4"/>
  </r>
  <r>
    <x v="3"/>
    <x v="4"/>
    <x v="4"/>
    <x v="2"/>
    <x v="197"/>
    <x v="199"/>
    <n v="4656.6000000000004"/>
    <n v="5351.7"/>
    <n v="5935.8"/>
    <n v="6832.6"/>
    <n v="7113.6"/>
    <n v="6878.5"/>
    <n v="7015.5"/>
    <n v="7039.6"/>
    <n v="6380.8"/>
    <n v="4857.3"/>
  </r>
  <r>
    <x v="3"/>
    <x v="4"/>
    <x v="4"/>
    <x v="3"/>
    <x v="198"/>
    <x v="200"/>
    <n v="13497.3"/>
    <n v="15230.7"/>
    <n v="18007.3"/>
    <n v="21539.4"/>
    <n v="22617.8"/>
    <n v="23979.9"/>
    <n v="22141.200000000001"/>
    <n v="23286.400000000001"/>
    <n v="20355.599999999999"/>
    <n v="14072.6"/>
  </r>
  <r>
    <x v="3"/>
    <x v="4"/>
    <x v="4"/>
    <x v="5"/>
    <x v="199"/>
    <x v="201"/>
    <n v="26408.7"/>
    <n v="32367.200000000001"/>
    <n v="38014.199999999997"/>
    <n v="47628.6"/>
    <n v="48801"/>
    <n v="49757.1"/>
    <n v="46793"/>
    <n v="47833.2"/>
    <n v="38126.9"/>
    <n v="26438.9"/>
  </r>
  <r>
    <x v="3"/>
    <x v="4"/>
    <x v="4"/>
    <x v="6"/>
    <x v="200"/>
    <x v="202"/>
    <n v="7069.4"/>
    <n v="9333.2999999999993"/>
    <n v="11666.7"/>
    <n v="13692.4"/>
    <n v="12831.8"/>
    <n v="15092.4"/>
    <n v="14595"/>
    <n v="13479.6"/>
    <n v="12363"/>
    <n v="7318"/>
  </r>
  <r>
    <x v="3"/>
    <x v="4"/>
    <x v="4"/>
    <x v="7"/>
    <x v="201"/>
    <x v="203"/>
    <n v="7860.1"/>
    <n v="10357.5"/>
    <n v="13061.6"/>
    <n v="20236"/>
    <n v="20778.5"/>
    <n v="19171.3"/>
    <n v="16489.599999999999"/>
    <n v="14305.4"/>
    <n v="12276.3"/>
    <n v="9491.5"/>
  </r>
  <r>
    <x v="3"/>
    <x v="4"/>
    <x v="4"/>
    <x v="8"/>
    <x v="202"/>
    <x v="204"/>
    <n v="1536.3"/>
    <n v="2544.1999999999998"/>
    <n v="2917.7"/>
    <n v="3620.6"/>
    <n v="3304.1"/>
    <n v="3296.5"/>
    <n v="4107.2"/>
    <n v="4047.5"/>
    <n v="3361.9"/>
    <n v="1982.7"/>
  </r>
  <r>
    <x v="3"/>
    <x v="5"/>
    <x v="5"/>
    <x v="0"/>
    <x v="0"/>
    <x v="0"/>
    <n v="0"/>
    <m/>
    <m/>
    <m/>
    <m/>
    <m/>
    <m/>
    <m/>
    <m/>
    <m/>
  </r>
  <r>
    <x v="3"/>
    <x v="5"/>
    <x v="5"/>
    <x v="5"/>
    <x v="203"/>
    <x v="205"/>
    <n v="236.1"/>
    <n v="271.89999999999998"/>
    <n v="355"/>
    <n v="284.7"/>
    <n v="276.3"/>
    <n v="307.3"/>
    <n v="311.60000000000002"/>
    <n v="416.3"/>
    <n v="365.7"/>
    <n v="354.9"/>
  </r>
  <r>
    <x v="3"/>
    <x v="6"/>
    <x v="6"/>
    <x v="6"/>
    <x v="204"/>
    <x v="206"/>
    <n v="341.4"/>
    <n v="452.8"/>
    <n v="507.5"/>
    <n v="822.7"/>
    <n v="665"/>
    <n v="833"/>
    <n v="574.4"/>
    <n v="450.4"/>
    <n v="418.9"/>
    <n v="297.39999999999998"/>
  </r>
  <r>
    <x v="3"/>
    <x v="7"/>
    <x v="7"/>
    <x v="0"/>
    <x v="1"/>
    <x v="1"/>
    <n v="0"/>
    <n v="0"/>
    <n v="0"/>
    <n v="0"/>
    <n v="0"/>
    <n v="0"/>
    <n v="0"/>
    <n v="0"/>
    <n v="0"/>
    <n v="0"/>
  </r>
  <r>
    <x v="3"/>
    <x v="8"/>
    <x v="8"/>
    <x v="1"/>
    <x v="205"/>
    <x v="207"/>
    <n v="235.7"/>
    <n v="279.8"/>
    <n v="257.89999999999998"/>
    <n v="242.8"/>
    <n v="166.1"/>
    <n v="131.19999999999999"/>
    <n v="110.9"/>
    <n v="96.9"/>
    <n v="85.8"/>
    <n v="70.3"/>
  </r>
  <r>
    <x v="3"/>
    <x v="8"/>
    <x v="8"/>
    <x v="2"/>
    <x v="206"/>
    <x v="208"/>
    <n v="63.3"/>
    <n v="86.7"/>
    <n v="92.8"/>
    <n v="77.099999999999994"/>
    <n v="90.3"/>
    <n v="381.2"/>
    <n v="505.3"/>
    <n v="466.7"/>
    <n v="448.8"/>
    <n v="376.7"/>
  </r>
  <r>
    <x v="3"/>
    <x v="8"/>
    <x v="8"/>
    <x v="3"/>
    <x v="207"/>
    <x v="209"/>
    <n v="190.4"/>
    <n v="217.2"/>
    <n v="263"/>
    <n v="267.3"/>
    <n v="306.7"/>
    <n v="269.3"/>
    <n v="242.2"/>
    <n v="357.3"/>
    <n v="237.5"/>
    <n v="206.4"/>
  </r>
  <r>
    <x v="3"/>
    <x v="8"/>
    <x v="8"/>
    <x v="5"/>
    <x v="208"/>
    <x v="210"/>
    <n v="797.8"/>
    <n v="946.9"/>
    <n v="1129.5"/>
    <n v="1029.2"/>
    <n v="1116.5"/>
    <n v="1287.5999999999999"/>
    <n v="1003.4"/>
    <n v="1097.0999999999999"/>
    <n v="924.2"/>
    <n v="791.5"/>
  </r>
  <r>
    <x v="3"/>
    <x v="8"/>
    <x v="8"/>
    <x v="6"/>
    <x v="209"/>
    <x v="211"/>
    <n v="257.7"/>
    <n v="313.3"/>
    <n v="436.3"/>
    <n v="412.6"/>
    <n v="382.8"/>
    <n v="340.8"/>
    <n v="396.3"/>
    <n v="367.7"/>
    <n v="597.20000000000005"/>
    <n v="395.7"/>
  </r>
  <r>
    <x v="3"/>
    <x v="8"/>
    <x v="8"/>
    <x v="7"/>
    <x v="210"/>
    <x v="212"/>
    <n v="832.8"/>
    <n v="788"/>
    <n v="905"/>
    <n v="1119.0999999999999"/>
    <n v="986.2"/>
    <n v="1019.5"/>
    <n v="978.8"/>
    <n v="808.6"/>
    <n v="1013.8"/>
    <n v="893.2"/>
  </r>
  <r>
    <x v="3"/>
    <x v="8"/>
    <x v="8"/>
    <x v="8"/>
    <x v="211"/>
    <x v="213"/>
    <n v="84"/>
    <n v="88"/>
    <n v="84"/>
    <n v="107"/>
    <n v="92"/>
    <n v="100"/>
    <n v="100"/>
    <n v="90"/>
    <n v="98"/>
    <n v="59"/>
  </r>
  <r>
    <x v="3"/>
    <x v="9"/>
    <x v="9"/>
    <x v="1"/>
    <x v="212"/>
    <x v="214"/>
    <n v="129"/>
    <n v="146.4"/>
    <n v="329.6"/>
    <n v="412.3"/>
    <n v="591.4"/>
    <n v="550.9"/>
    <n v="605.70000000000005"/>
    <n v="597.70000000000005"/>
    <n v="549.29999999999995"/>
    <n v="389.4"/>
  </r>
  <r>
    <x v="3"/>
    <x v="9"/>
    <x v="9"/>
    <x v="2"/>
    <x v="213"/>
    <x v="215"/>
    <n v="740.4"/>
    <n v="1057.4000000000001"/>
    <n v="1698.9"/>
    <n v="1951.7"/>
    <n v="2447.8000000000002"/>
    <n v="2052"/>
    <n v="2046.9"/>
    <n v="2349.5"/>
    <n v="2003.9"/>
    <n v="1522.8"/>
  </r>
  <r>
    <x v="3"/>
    <x v="9"/>
    <x v="9"/>
    <x v="3"/>
    <x v="214"/>
    <x v="216"/>
    <n v="1332.6"/>
    <n v="1989.5"/>
    <n v="2819.1"/>
    <n v="4310.7"/>
    <n v="5013.8999999999996"/>
    <n v="5254.8"/>
    <n v="4399.5"/>
    <n v="5140"/>
    <n v="3642"/>
    <n v="3132.9"/>
  </r>
  <r>
    <x v="3"/>
    <x v="9"/>
    <x v="9"/>
    <x v="5"/>
    <x v="215"/>
    <x v="217"/>
    <n v="7659.3"/>
    <n v="12681.9"/>
    <n v="17476.2"/>
    <n v="24234.6"/>
    <n v="26575.599999999999"/>
    <n v="26517.9"/>
    <n v="31929.7"/>
    <n v="26810.799999999999"/>
    <n v="16788.7"/>
    <n v="12918.4"/>
  </r>
  <r>
    <x v="3"/>
    <x v="9"/>
    <x v="9"/>
    <x v="6"/>
    <x v="216"/>
    <x v="218"/>
    <n v="4939.1000000000004"/>
    <n v="10284"/>
    <n v="17074.400000000001"/>
    <n v="23922.3"/>
    <n v="25605.200000000001"/>
    <n v="29822.6"/>
    <n v="26729.9"/>
    <n v="26532.9"/>
    <n v="22134"/>
    <n v="11005.4"/>
  </r>
  <r>
    <x v="3"/>
    <x v="9"/>
    <x v="9"/>
    <x v="7"/>
    <x v="217"/>
    <x v="219"/>
    <n v="2788.9"/>
    <n v="4445.7"/>
    <n v="6477.4"/>
    <n v="7067.9"/>
    <n v="8035.1"/>
    <n v="8099.9"/>
    <n v="6892.8"/>
    <n v="8265.1"/>
    <n v="4427.6000000000004"/>
    <n v="2945.5"/>
  </r>
  <r>
    <x v="3"/>
    <x v="10"/>
    <x v="10"/>
    <x v="0"/>
    <x v="0"/>
    <x v="0"/>
    <m/>
    <n v="0"/>
    <m/>
    <n v="0"/>
    <n v="0"/>
    <n v="0"/>
    <n v="0"/>
    <m/>
    <m/>
    <n v="0"/>
  </r>
  <r>
    <x v="3"/>
    <x v="10"/>
    <x v="10"/>
    <x v="1"/>
    <x v="218"/>
    <x v="220"/>
    <n v="506.9"/>
    <n v="592.9"/>
    <n v="611"/>
    <n v="595.20000000000005"/>
    <n v="816.3"/>
    <n v="702.3"/>
    <n v="565.20000000000005"/>
    <n v="691.8"/>
    <n v="620"/>
    <n v="539.4"/>
  </r>
  <r>
    <x v="3"/>
    <x v="10"/>
    <x v="10"/>
    <x v="2"/>
    <x v="219"/>
    <x v="221"/>
    <n v="438.2"/>
    <n v="458.5"/>
    <n v="468.7"/>
    <n v="505.5"/>
    <n v="487.3"/>
    <n v="455.2"/>
    <n v="475.3"/>
    <n v="530.20000000000005"/>
    <n v="720.3"/>
    <n v="475.3"/>
  </r>
  <r>
    <x v="3"/>
    <x v="10"/>
    <x v="10"/>
    <x v="3"/>
    <x v="220"/>
    <x v="222"/>
    <n v="1865.8"/>
    <n v="2770.4"/>
    <n v="2643.4"/>
    <n v="2520.1"/>
    <n v="2271.6999999999998"/>
    <n v="1904"/>
    <n v="2262.1999999999998"/>
    <n v="2063.1999999999998"/>
    <n v="1876.8"/>
    <n v="2119.5"/>
  </r>
  <r>
    <x v="3"/>
    <x v="10"/>
    <x v="10"/>
    <x v="5"/>
    <x v="221"/>
    <x v="223"/>
    <n v="1812.1"/>
    <n v="5278.6"/>
    <n v="6805.7"/>
    <n v="5610"/>
    <n v="7067.8"/>
    <n v="4189.8"/>
    <n v="3506.6"/>
    <n v="3005.1"/>
    <n v="2429.1"/>
    <n v="1684.7"/>
  </r>
  <r>
    <x v="3"/>
    <x v="10"/>
    <x v="10"/>
    <x v="6"/>
    <x v="222"/>
    <x v="224"/>
    <n v="5573.8"/>
    <n v="15304.9"/>
    <n v="15908.9"/>
    <n v="14853.9"/>
    <n v="17037.7"/>
    <n v="6464"/>
    <n v="4851.2"/>
    <n v="3650.7"/>
    <n v="3984.6"/>
    <n v="4448"/>
  </r>
  <r>
    <x v="3"/>
    <x v="10"/>
    <x v="10"/>
    <x v="7"/>
    <x v="223"/>
    <x v="225"/>
    <n v="5756.4"/>
    <n v="26593.5"/>
    <n v="7240"/>
    <n v="8099.7"/>
    <n v="12373.3"/>
    <n v="12571.1"/>
    <n v="9856.6299999999992"/>
    <n v="11414.27"/>
    <n v="10359.299999999999"/>
    <n v="9389.2000000000007"/>
  </r>
  <r>
    <x v="3"/>
    <x v="10"/>
    <x v="10"/>
    <x v="8"/>
    <x v="224"/>
    <x v="226"/>
    <n v="19"/>
    <n v="20.9"/>
    <n v="51.1"/>
    <n v="64.400000000000006"/>
    <n v="63.9"/>
    <n v="51.3"/>
    <n v="85.8"/>
    <n v="84"/>
    <n v="75.8"/>
    <n v="40.6"/>
  </r>
  <r>
    <x v="3"/>
    <x v="10"/>
    <x v="10"/>
    <x v="9"/>
    <x v="225"/>
    <x v="227"/>
    <n v="295"/>
    <n v="277"/>
    <n v="281"/>
    <n v="368"/>
    <n v="269"/>
    <n v="376"/>
    <n v="512"/>
    <n v="489"/>
    <n v="489"/>
    <n v="259"/>
  </r>
  <r>
    <x v="3"/>
    <x v="20"/>
    <x v="20"/>
    <x v="7"/>
    <x v="226"/>
    <x v="228"/>
    <n v="2799.5"/>
    <n v="3325.1"/>
    <n v="5286.8"/>
    <n v="2778.5"/>
    <n v="4286"/>
    <n v="2092.3000000000002"/>
    <n v="1970"/>
    <n v="2882.7"/>
    <n v="3253.4"/>
    <m/>
  </r>
  <r>
    <x v="3"/>
    <x v="20"/>
    <x v="20"/>
    <x v="9"/>
    <x v="227"/>
    <x v="229"/>
    <n v="4100"/>
    <n v="6788"/>
    <n v="11247.2"/>
    <n v="7560.8"/>
    <n v="5804"/>
    <n v="4707"/>
    <n v="6697.3"/>
    <n v="3060.3"/>
    <n v="5220.3999999999996"/>
    <n v="6105"/>
  </r>
  <r>
    <x v="3"/>
    <x v="11"/>
    <x v="11"/>
    <x v="7"/>
    <x v="228"/>
    <x v="230"/>
    <n v="20992"/>
    <n v="27049.1"/>
    <n v="21856.2"/>
    <n v="20641.099999999999"/>
    <n v="30108.7"/>
    <n v="16334.3"/>
    <n v="24176.5"/>
    <n v="22540"/>
    <n v="23155.1"/>
    <n v="28341.5"/>
  </r>
  <r>
    <x v="3"/>
    <x v="11"/>
    <x v="11"/>
    <x v="8"/>
    <x v="229"/>
    <x v="231"/>
    <n v="24.4"/>
    <n v="375.8"/>
    <n v="356.2"/>
    <n v="194.9"/>
    <n v="268.89999999999998"/>
    <n v="66.099999999999994"/>
    <n v="14.4"/>
    <n v="0"/>
    <n v="0.1"/>
    <n v="0"/>
  </r>
  <r>
    <x v="3"/>
    <x v="12"/>
    <x v="12"/>
    <x v="0"/>
    <x v="0"/>
    <x v="0"/>
    <m/>
    <m/>
    <m/>
    <m/>
    <m/>
    <m/>
    <m/>
    <m/>
    <n v="0"/>
    <m/>
  </r>
  <r>
    <x v="3"/>
    <x v="12"/>
    <x v="12"/>
    <x v="1"/>
    <x v="230"/>
    <x v="232"/>
    <n v="9.5"/>
    <n v="9.1999999999999993"/>
    <n v="11.4"/>
    <n v="10.9"/>
    <n v="14.1"/>
    <n v="10.4"/>
    <n v="7.4"/>
    <n v="8"/>
    <n v="7.6"/>
    <n v="7.9"/>
  </r>
  <r>
    <x v="3"/>
    <x v="12"/>
    <x v="12"/>
    <x v="2"/>
    <x v="231"/>
    <x v="233"/>
    <n v="112.5"/>
    <n v="207.9"/>
    <n v="233.5"/>
    <n v="232.7"/>
    <n v="241.6"/>
    <n v="224.3"/>
    <n v="279.2"/>
    <n v="247.3"/>
    <n v="214.1"/>
    <n v="193"/>
  </r>
  <r>
    <x v="3"/>
    <x v="12"/>
    <x v="12"/>
    <x v="3"/>
    <x v="232"/>
    <x v="234"/>
    <n v="1065"/>
    <n v="1197.2"/>
    <n v="1250.3"/>
    <n v="1151.5"/>
    <n v="1197.8"/>
    <n v="1117.2"/>
    <n v="1132.2"/>
    <n v="1195.7"/>
    <n v="1035.2"/>
    <n v="935.4"/>
  </r>
  <r>
    <x v="3"/>
    <x v="12"/>
    <x v="12"/>
    <x v="5"/>
    <x v="233"/>
    <x v="235"/>
    <n v="778"/>
    <n v="966.7"/>
    <n v="1309.5999999999999"/>
    <n v="1128.5999999999999"/>
    <n v="1219.3"/>
    <n v="1182"/>
    <n v="1277.4000000000001"/>
    <n v="1486.8"/>
    <n v="1127.7"/>
    <n v="884.1"/>
  </r>
  <r>
    <x v="3"/>
    <x v="13"/>
    <x v="13"/>
    <x v="0"/>
    <x v="0"/>
    <x v="1"/>
    <m/>
    <n v="0"/>
    <n v="0"/>
    <n v="0"/>
    <n v="0"/>
    <n v="0"/>
    <n v="0"/>
    <m/>
    <n v="0"/>
    <n v="0"/>
  </r>
  <r>
    <x v="3"/>
    <x v="13"/>
    <x v="13"/>
    <x v="1"/>
    <x v="234"/>
    <x v="236"/>
    <n v="3231.9"/>
    <n v="3643.9"/>
    <n v="4318"/>
    <n v="4564.8"/>
    <n v="5056.6000000000004"/>
    <n v="4584.7"/>
    <n v="4555.5"/>
    <n v="4468.8"/>
    <n v="4017.6"/>
    <n v="3313.6"/>
  </r>
  <r>
    <x v="3"/>
    <x v="13"/>
    <x v="13"/>
    <x v="2"/>
    <x v="235"/>
    <x v="237"/>
    <n v="2283.6"/>
    <n v="2759.7"/>
    <n v="3469.1"/>
    <n v="3715.4"/>
    <n v="4074.1"/>
    <n v="3941.2"/>
    <n v="3823.4"/>
    <n v="3763.9"/>
    <n v="3197.2"/>
    <n v="2471.5"/>
  </r>
  <r>
    <x v="3"/>
    <x v="13"/>
    <x v="13"/>
    <x v="3"/>
    <x v="236"/>
    <x v="238"/>
    <n v="20.100000000000001"/>
    <n v="21.5"/>
    <n v="22.7"/>
    <n v="27"/>
    <n v="52.1"/>
    <n v="23.3"/>
    <n v="22.1"/>
    <n v="28.1"/>
    <n v="31.7"/>
    <n v="42.6"/>
  </r>
  <r>
    <x v="3"/>
    <x v="14"/>
    <x v="14"/>
    <x v="0"/>
    <x v="1"/>
    <x v="0"/>
    <n v="0"/>
    <n v="0"/>
    <n v="0"/>
    <n v="0"/>
    <m/>
    <n v="0"/>
    <n v="0"/>
    <n v="0"/>
    <n v="0"/>
    <m/>
  </r>
  <r>
    <x v="3"/>
    <x v="14"/>
    <x v="14"/>
    <x v="1"/>
    <x v="237"/>
    <x v="239"/>
    <n v="12482.4"/>
    <n v="13350.9"/>
    <n v="13659.5"/>
    <n v="14542.3"/>
    <n v="15090.4"/>
    <n v="14322"/>
    <n v="14651.6"/>
    <n v="13991.4"/>
    <n v="13083.1"/>
    <n v="12002.3"/>
  </r>
  <r>
    <x v="3"/>
    <x v="14"/>
    <x v="14"/>
    <x v="2"/>
    <x v="238"/>
    <x v="240"/>
    <n v="30335"/>
    <n v="31229.200000000001"/>
    <n v="30512.6"/>
    <n v="32685.8"/>
    <n v="33065.699999999997"/>
    <n v="31890.6"/>
    <n v="32888.400000000001"/>
    <n v="30909.1"/>
    <n v="31859.1"/>
    <n v="29395.3"/>
  </r>
  <r>
    <x v="3"/>
    <x v="14"/>
    <x v="14"/>
    <x v="3"/>
    <x v="239"/>
    <x v="241"/>
    <n v="28808.3"/>
    <n v="30266.6"/>
    <n v="29403.8"/>
    <n v="31450.6"/>
    <n v="32538.1"/>
    <n v="31467.7"/>
    <n v="32731.3"/>
    <n v="31349.8"/>
    <n v="32123"/>
    <n v="29289.9"/>
  </r>
  <r>
    <x v="3"/>
    <x v="14"/>
    <x v="14"/>
    <x v="5"/>
    <x v="240"/>
    <x v="242"/>
    <n v="30265.7"/>
    <n v="29465.4"/>
    <n v="30635.8"/>
    <n v="30879.4"/>
    <n v="31736.6"/>
    <n v="33443.699999999997"/>
    <n v="31251.8"/>
    <n v="32202.9"/>
    <n v="31771.1"/>
    <n v="29147"/>
  </r>
  <r>
    <x v="3"/>
    <x v="14"/>
    <x v="14"/>
    <x v="6"/>
    <x v="241"/>
    <x v="243"/>
    <n v="3257.5"/>
    <n v="5717.4"/>
    <n v="3640.8"/>
    <n v="3983.8"/>
    <n v="3890.9"/>
    <n v="3793.1"/>
    <n v="3631.4"/>
    <n v="3628.7"/>
    <n v="3332.1"/>
    <n v="3105.4"/>
  </r>
  <r>
    <x v="3"/>
    <x v="14"/>
    <x v="14"/>
    <x v="7"/>
    <x v="242"/>
    <x v="244"/>
    <n v="11875.9"/>
    <n v="12494"/>
    <n v="14180.7"/>
    <n v="13347.4"/>
    <n v="14440.1"/>
    <n v="14778.6"/>
    <n v="14847.3"/>
    <n v="15115.6"/>
    <n v="12989.9"/>
    <n v="11355.8"/>
  </r>
  <r>
    <x v="3"/>
    <x v="14"/>
    <x v="14"/>
    <x v="8"/>
    <x v="243"/>
    <x v="245"/>
    <n v="8873.9"/>
    <n v="9721.7999999999993"/>
    <n v="9668.6"/>
    <n v="10511.2"/>
    <n v="10731.3"/>
    <n v="10972"/>
    <n v="11252.5"/>
    <n v="10052.799999999999"/>
    <n v="10231"/>
    <n v="8201.9"/>
  </r>
  <r>
    <x v="3"/>
    <x v="14"/>
    <x v="14"/>
    <x v="9"/>
    <x v="244"/>
    <x v="246"/>
    <n v="2936"/>
    <n v="2688.6"/>
    <n v="3402.2"/>
    <n v="3249.6"/>
    <n v="3499.6"/>
    <n v="3545.9"/>
    <n v="3274.1"/>
    <n v="3527"/>
    <n v="2939.8"/>
    <n v="2464"/>
  </r>
  <r>
    <x v="3"/>
    <x v="15"/>
    <x v="15"/>
    <x v="1"/>
    <x v="245"/>
    <x v="247"/>
    <n v="2454.8000000000002"/>
    <n v="2825.5"/>
    <n v="3095.1"/>
    <n v="3563.3"/>
    <n v="3454.4"/>
    <n v="3831.8"/>
    <n v="3192.5"/>
    <n v="3412.8"/>
    <n v="2599.1999999999998"/>
    <n v="2095.8000000000002"/>
  </r>
  <r>
    <x v="3"/>
    <x v="15"/>
    <x v="15"/>
    <x v="2"/>
    <x v="246"/>
    <x v="248"/>
    <n v="1194.5999999999999"/>
    <n v="1407.6"/>
    <n v="1415"/>
    <n v="1645.9"/>
    <n v="1717"/>
    <n v="1757.7"/>
    <n v="1491.3"/>
    <n v="1590.6"/>
    <n v="1366"/>
    <n v="1205.0999999999999"/>
  </r>
  <r>
    <x v="3"/>
    <x v="15"/>
    <x v="15"/>
    <x v="3"/>
    <x v="247"/>
    <x v="249"/>
    <n v="1965"/>
    <n v="2252.5"/>
    <n v="2491"/>
    <n v="2721.6"/>
    <n v="2628.8"/>
    <n v="2917"/>
    <n v="2627.6"/>
    <n v="2671.3"/>
    <n v="2238.5"/>
    <n v="1955.6"/>
  </r>
  <r>
    <x v="3"/>
    <x v="15"/>
    <x v="15"/>
    <x v="5"/>
    <x v="248"/>
    <x v="250"/>
    <n v="605.5"/>
    <n v="686"/>
    <n v="669.8"/>
    <n v="784.3"/>
    <n v="823.4"/>
    <n v="743.2"/>
    <n v="787.7"/>
    <n v="1162.5"/>
    <n v="869.3"/>
    <n v="796.2"/>
  </r>
  <r>
    <x v="3"/>
    <x v="15"/>
    <x v="15"/>
    <x v="6"/>
    <x v="249"/>
    <x v="251"/>
    <n v="444.2"/>
    <n v="451.8"/>
    <n v="526.6"/>
    <n v="486.5"/>
    <n v="500.4"/>
    <n v="563.79999999999995"/>
    <n v="469.3"/>
    <n v="578"/>
    <n v="465"/>
    <n v="490.6"/>
  </r>
  <r>
    <x v="3"/>
    <x v="15"/>
    <x v="15"/>
    <x v="7"/>
    <x v="250"/>
    <x v="252"/>
    <n v="197.5"/>
    <n v="148.69999999999999"/>
    <n v="198.1"/>
    <n v="153.69999999999999"/>
    <n v="152.69999999999999"/>
    <n v="166.9"/>
    <n v="169.3"/>
    <n v="208.6"/>
    <n v="156.69999999999999"/>
    <n v="156.5"/>
  </r>
  <r>
    <x v="3"/>
    <x v="17"/>
    <x v="17"/>
    <x v="0"/>
    <x v="1"/>
    <x v="1"/>
    <n v="0"/>
    <n v="0"/>
    <n v="0"/>
    <n v="0"/>
    <n v="0"/>
    <n v="0"/>
    <n v="0"/>
    <n v="0"/>
    <n v="0"/>
    <n v="0"/>
  </r>
  <r>
    <x v="3"/>
    <x v="17"/>
    <x v="17"/>
    <x v="1"/>
    <x v="251"/>
    <x v="253"/>
    <n v="246099.8"/>
    <n v="260455.6"/>
    <n v="272904.8"/>
    <n v="303034.5"/>
    <n v="305965.2"/>
    <n v="306093.03999999998"/>
    <n v="297147.15999999997"/>
    <n v="288047.53999999998"/>
    <n v="280105.7"/>
    <n v="228535.7"/>
  </r>
  <r>
    <x v="3"/>
    <x v="17"/>
    <x v="17"/>
    <x v="2"/>
    <x v="252"/>
    <x v="254"/>
    <n v="81275.600000000006"/>
    <n v="95435.6"/>
    <n v="95992.8"/>
    <n v="106732.8"/>
    <n v="116254.3"/>
    <n v="107422.2"/>
    <n v="104340.3"/>
    <n v="105275.5"/>
    <n v="89436.5"/>
    <n v="78779"/>
  </r>
  <r>
    <x v="3"/>
    <x v="17"/>
    <x v="17"/>
    <x v="3"/>
    <x v="253"/>
    <x v="255"/>
    <n v="442.3"/>
    <n v="627.5"/>
    <n v="674.7"/>
    <n v="738.3"/>
    <n v="841.7"/>
    <n v="702.1"/>
    <n v="745.3"/>
    <n v="558.20000000000005"/>
    <n v="435.6"/>
    <n v="435.5"/>
  </r>
  <r>
    <x v="3"/>
    <x v="17"/>
    <x v="17"/>
    <x v="5"/>
    <x v="254"/>
    <x v="256"/>
    <n v="195.8"/>
    <n v="230.9"/>
    <n v="205.7"/>
    <n v="203.9"/>
    <n v="248"/>
    <n v="215.2"/>
    <n v="274.7"/>
    <n v="243.2"/>
    <n v="187.8"/>
    <n v="197.3"/>
  </r>
  <r>
    <x v="3"/>
    <x v="18"/>
    <x v="18"/>
    <x v="1"/>
    <x v="255"/>
    <x v="257"/>
    <n v="1265.0999999999999"/>
    <n v="1363.7"/>
    <n v="1574"/>
    <n v="1872.4"/>
    <n v="1770.8"/>
    <n v="1969.2"/>
    <n v="1502.7"/>
    <n v="1765.9"/>
    <n v="1311.4"/>
    <n v="1099.2"/>
  </r>
  <r>
    <x v="3"/>
    <x v="18"/>
    <x v="18"/>
    <x v="2"/>
    <x v="256"/>
    <x v="258"/>
    <n v="75.5"/>
    <n v="78"/>
    <n v="81.900000000000006"/>
    <n v="120.7"/>
    <n v="116.2"/>
    <n v="92.8"/>
    <n v="92.3"/>
    <n v="94.4"/>
    <n v="88.9"/>
    <n v="77.7"/>
  </r>
  <r>
    <x v="3"/>
    <x v="19"/>
    <x v="19"/>
    <x v="1"/>
    <x v="257"/>
    <x v="259"/>
    <n v="10.4"/>
    <n v="10.6"/>
    <n v="11.2"/>
    <n v="32.700000000000003"/>
    <n v="19.399999999999999"/>
    <n v="10.6"/>
    <n v="14.7"/>
    <n v="15.3"/>
    <n v="24"/>
    <n v="13.9"/>
  </r>
  <r>
    <x v="3"/>
    <x v="19"/>
    <x v="19"/>
    <x v="2"/>
    <x v="258"/>
    <x v="260"/>
    <n v="37.200000000000003"/>
    <n v="31.8"/>
    <n v="42.9"/>
    <n v="54.9"/>
    <n v="70.8"/>
    <n v="25"/>
    <n v="30.8"/>
    <n v="36.299999999999997"/>
    <n v="40.299999999999997"/>
    <n v="31.4"/>
  </r>
  <r>
    <x v="3"/>
    <x v="19"/>
    <x v="19"/>
    <x v="3"/>
    <x v="259"/>
    <x v="261"/>
    <n v="128.69999999999999"/>
    <n v="116.5"/>
    <n v="147"/>
    <n v="227.3"/>
    <n v="196.9"/>
    <n v="202.5"/>
    <n v="160.30000000000001"/>
    <n v="181.5"/>
    <n v="182.4"/>
    <n v="104"/>
  </r>
  <r>
    <x v="3"/>
    <x v="19"/>
    <x v="19"/>
    <x v="5"/>
    <x v="260"/>
    <x v="262"/>
    <n v="930.6"/>
    <n v="867.4"/>
    <n v="1310.3"/>
    <n v="1478.4"/>
    <n v="1771.3"/>
    <n v="1786"/>
    <n v="1769"/>
    <n v="1627.1"/>
    <n v="1393.6"/>
    <n v="1078.9000000000001"/>
  </r>
  <r>
    <x v="3"/>
    <x v="19"/>
    <x v="19"/>
    <x v="6"/>
    <x v="261"/>
    <x v="263"/>
    <n v="1254.5"/>
    <n v="1255"/>
    <n v="1587"/>
    <n v="1667.7"/>
    <n v="1069.2"/>
    <n v="910.6"/>
    <n v="1311.9"/>
    <n v="1834.1"/>
    <n v="1710.2"/>
    <n v="1199"/>
  </r>
  <r>
    <x v="3"/>
    <x v="19"/>
    <x v="19"/>
    <x v="7"/>
    <x v="262"/>
    <x v="264"/>
    <n v="2923.1"/>
    <n v="3162.4"/>
    <n v="3943.5"/>
    <n v="4553.2"/>
    <n v="2864.8"/>
    <n v="3031.9"/>
    <n v="3513.8"/>
    <n v="3510.9"/>
    <n v="3571.9"/>
    <n v="2502"/>
  </r>
  <r>
    <x v="3"/>
    <x v="19"/>
    <x v="19"/>
    <x v="8"/>
    <x v="263"/>
    <x v="78"/>
    <n v="515.20000000000005"/>
    <n v="527.6"/>
    <n v="497.8"/>
    <n v="425"/>
    <n v="236.1"/>
    <n v="143.9"/>
    <n v="721"/>
    <n v="596.9"/>
    <n v="566.70000000000005"/>
    <n v="361.8"/>
  </r>
  <r>
    <x v="4"/>
    <x v="0"/>
    <x v="0"/>
    <x v="0"/>
    <x v="0"/>
    <x v="0"/>
    <m/>
    <n v="0"/>
    <m/>
    <m/>
    <m/>
    <m/>
    <n v="0"/>
    <n v="0"/>
    <m/>
    <m/>
  </r>
  <r>
    <x v="4"/>
    <x v="0"/>
    <x v="0"/>
    <x v="1"/>
    <x v="264"/>
    <x v="265"/>
    <n v="763.2"/>
    <n v="1035.9000000000001"/>
    <n v="1059.0999999999999"/>
    <n v="1083.3"/>
    <n v="592"/>
    <n v="514.5"/>
    <n v="642"/>
    <n v="677"/>
    <n v="635.4"/>
    <n v="688.6"/>
  </r>
  <r>
    <x v="4"/>
    <x v="0"/>
    <x v="0"/>
    <x v="2"/>
    <x v="265"/>
    <x v="266"/>
    <n v="135.6"/>
    <n v="179.3"/>
    <n v="197.5"/>
    <n v="235.1"/>
    <n v="225"/>
    <n v="254.3"/>
    <n v="211.7"/>
    <n v="184.5"/>
    <n v="177"/>
    <n v="148.80000000000001"/>
  </r>
  <r>
    <x v="4"/>
    <x v="0"/>
    <x v="0"/>
    <x v="3"/>
    <x v="266"/>
    <x v="267"/>
    <n v="157.19999999999999"/>
    <n v="183.8"/>
    <n v="234.5"/>
    <n v="262.7"/>
    <n v="213.7"/>
    <n v="257.3"/>
    <n v="255.1"/>
    <n v="169"/>
    <n v="173.2"/>
    <n v="156.5"/>
  </r>
  <r>
    <x v="4"/>
    <x v="0"/>
    <x v="0"/>
    <x v="4"/>
    <x v="1"/>
    <x v="1"/>
    <n v="0"/>
    <n v="0"/>
    <n v="0"/>
    <n v="0"/>
    <n v="0"/>
    <n v="0"/>
    <n v="0"/>
    <n v="0"/>
    <n v="0"/>
    <n v="0"/>
  </r>
  <r>
    <x v="4"/>
    <x v="0"/>
    <x v="0"/>
    <x v="5"/>
    <x v="267"/>
    <x v="268"/>
    <n v="34.799999999999997"/>
    <n v="119.4"/>
    <n v="178.1"/>
    <n v="457.3"/>
    <n v="185.8"/>
    <n v="282.8"/>
    <n v="225.1"/>
    <n v="177.4"/>
    <n v="153"/>
    <n v="137.19999999999999"/>
  </r>
  <r>
    <x v="4"/>
    <x v="0"/>
    <x v="0"/>
    <x v="6"/>
    <x v="268"/>
    <x v="269"/>
    <n v="831.1"/>
    <n v="1657"/>
    <n v="1660.2"/>
    <n v="2419.4"/>
    <n v="2104.5"/>
    <n v="2944.6"/>
    <n v="2881.2"/>
    <n v="2983.3"/>
    <n v="1783.6"/>
    <n v="1550"/>
  </r>
  <r>
    <x v="4"/>
    <x v="0"/>
    <x v="0"/>
    <x v="7"/>
    <x v="269"/>
    <x v="270"/>
    <n v="793.9"/>
    <n v="2125.6"/>
    <n v="3709.5"/>
    <n v="2134.3000000000002"/>
    <n v="1153.7"/>
    <n v="1918.3"/>
    <n v="5563.5"/>
    <n v="1993.6"/>
    <n v="1296.8"/>
    <n v="922.4"/>
  </r>
  <r>
    <x v="4"/>
    <x v="0"/>
    <x v="0"/>
    <x v="8"/>
    <x v="270"/>
    <x v="271"/>
    <n v="13339.5"/>
    <n v="17516.3"/>
    <n v="34448.699999999997"/>
    <n v="37612"/>
    <n v="9499.2999999999993"/>
    <n v="25334.5"/>
    <n v="16416.7"/>
    <n v="26130.5"/>
    <n v="38245.4"/>
    <n v="15504"/>
  </r>
  <r>
    <x v="4"/>
    <x v="0"/>
    <x v="0"/>
    <x v="9"/>
    <x v="271"/>
    <x v="272"/>
    <n v="7176.9"/>
    <n v="4830"/>
    <n v="10884.2"/>
    <n v="11481.2"/>
    <n v="8318.7999999999993"/>
    <n v="9516.2000000000007"/>
    <n v="4636.6000000000004"/>
    <n v="7429.9"/>
    <n v="5993.1"/>
    <n v="4954.3"/>
  </r>
  <r>
    <x v="4"/>
    <x v="1"/>
    <x v="1"/>
    <x v="0"/>
    <x v="1"/>
    <x v="1"/>
    <n v="0"/>
    <n v="0"/>
    <n v="0"/>
    <n v="0"/>
    <n v="0"/>
    <n v="0"/>
    <n v="0"/>
    <n v="346.7"/>
    <n v="0"/>
    <n v="0"/>
  </r>
  <r>
    <x v="4"/>
    <x v="1"/>
    <x v="1"/>
    <x v="1"/>
    <x v="272"/>
    <x v="273"/>
    <n v="6028.1"/>
    <n v="6843.1"/>
    <n v="6985.3"/>
    <n v="7456.1"/>
    <n v="7380"/>
    <n v="6937.63"/>
    <n v="6562.3"/>
    <n v="6780.1"/>
    <n v="6390.4"/>
    <n v="5909.07"/>
  </r>
  <r>
    <x v="4"/>
    <x v="1"/>
    <x v="1"/>
    <x v="2"/>
    <x v="273"/>
    <x v="274"/>
    <n v="7195.7"/>
    <n v="8735.7999999999993"/>
    <n v="9086.2000000000007"/>
    <n v="10915.9"/>
    <n v="10838.6"/>
    <n v="10000.299999999999"/>
    <n v="9295.9"/>
    <n v="8851.5"/>
    <n v="7921"/>
    <n v="6723.5"/>
  </r>
  <r>
    <x v="4"/>
    <x v="1"/>
    <x v="1"/>
    <x v="3"/>
    <x v="274"/>
    <x v="275"/>
    <n v="18714"/>
    <n v="23957.5"/>
    <n v="30188"/>
    <n v="41146.300000000003"/>
    <n v="30840.400000000001"/>
    <n v="28071.5"/>
    <n v="22047.4"/>
    <n v="20205.400000000001"/>
    <n v="17084.7"/>
    <n v="15538.7"/>
  </r>
  <r>
    <x v="4"/>
    <x v="1"/>
    <x v="1"/>
    <x v="4"/>
    <x v="275"/>
    <x v="276"/>
    <n v="22"/>
    <n v="42"/>
    <n v="47"/>
    <n v="50"/>
    <n v="29"/>
    <n v="54"/>
    <n v="20"/>
    <n v="50"/>
    <n v="32"/>
    <n v="45.3"/>
  </r>
  <r>
    <x v="4"/>
    <x v="1"/>
    <x v="1"/>
    <x v="5"/>
    <x v="276"/>
    <x v="277"/>
    <n v="35313.1"/>
    <n v="44752.5"/>
    <n v="47524.3"/>
    <n v="54533.599999999999"/>
    <n v="49631.5"/>
    <n v="45248.6"/>
    <n v="40373.4"/>
    <n v="38925.699999999997"/>
    <n v="37441.1"/>
    <n v="37508.400000000001"/>
  </r>
  <r>
    <x v="4"/>
    <x v="1"/>
    <x v="1"/>
    <x v="6"/>
    <x v="277"/>
    <x v="278"/>
    <n v="29040.5"/>
    <n v="25254.5"/>
    <n v="31247.4"/>
    <n v="41212.6"/>
    <n v="37742.1"/>
    <n v="33228.300000000003"/>
    <n v="30156.400000000001"/>
    <n v="25705.8"/>
    <n v="22158.2"/>
    <n v="26183.599999999999"/>
  </r>
  <r>
    <x v="4"/>
    <x v="1"/>
    <x v="1"/>
    <x v="7"/>
    <x v="278"/>
    <x v="279"/>
    <n v="11406.8"/>
    <n v="14069.8"/>
    <n v="13169"/>
    <n v="20093.2"/>
    <n v="15666.2"/>
    <n v="14459.3"/>
    <n v="13541.5"/>
    <n v="12997"/>
    <n v="11524.1"/>
    <n v="10326.200000000001"/>
  </r>
  <r>
    <x v="4"/>
    <x v="1"/>
    <x v="1"/>
    <x v="8"/>
    <x v="279"/>
    <x v="280"/>
    <n v="155.19999999999999"/>
    <n v="136.5"/>
    <n v="112.8"/>
    <n v="132.69999999999999"/>
    <n v="116.2"/>
    <n v="92"/>
    <n v="110.3"/>
    <n v="106.05"/>
    <n v="97.7"/>
    <n v="111.9"/>
  </r>
  <r>
    <x v="4"/>
    <x v="1"/>
    <x v="1"/>
    <x v="9"/>
    <x v="280"/>
    <x v="281"/>
    <n v="2962.2"/>
    <n v="3749.3"/>
    <n v="3463.5"/>
    <n v="3933.8"/>
    <n v="3488.9"/>
    <n v="3080.8"/>
    <n v="3229.4"/>
    <n v="3007.6"/>
    <n v="2829.3"/>
    <n v="5814.1"/>
  </r>
  <r>
    <x v="4"/>
    <x v="2"/>
    <x v="2"/>
    <x v="5"/>
    <x v="281"/>
    <x v="282"/>
    <n v="837.3"/>
    <n v="864.7"/>
    <n v="868.3"/>
    <n v="949.1"/>
    <n v="945.2"/>
    <n v="786.4"/>
    <n v="844.2"/>
    <n v="970.6"/>
    <n v="914.9"/>
    <n v="928"/>
  </r>
  <r>
    <x v="4"/>
    <x v="2"/>
    <x v="2"/>
    <x v="7"/>
    <x v="282"/>
    <x v="283"/>
    <n v="1245"/>
    <n v="1292"/>
    <n v="1188"/>
    <n v="1679"/>
    <n v="1100"/>
    <n v="1148"/>
    <n v="1265"/>
    <n v="1126"/>
    <n v="1066"/>
    <n v="1364"/>
  </r>
  <r>
    <x v="4"/>
    <x v="2"/>
    <x v="2"/>
    <x v="8"/>
    <x v="283"/>
    <x v="284"/>
    <n v="830"/>
    <n v="1018"/>
    <n v="43"/>
    <n v="36"/>
    <n v="915"/>
    <n v="802"/>
    <n v="532"/>
    <n v="345"/>
    <n v="450"/>
    <n v="521"/>
  </r>
  <r>
    <x v="4"/>
    <x v="2"/>
    <x v="2"/>
    <x v="9"/>
    <x v="284"/>
    <x v="285"/>
    <n v="1338.7"/>
    <n v="1942.2"/>
    <n v="2819.1"/>
    <n v="4033.2"/>
    <n v="1234.7"/>
    <n v="2432"/>
    <n v="929"/>
    <n v="3427"/>
    <n v="3199.1"/>
    <n v="589.9"/>
  </r>
  <r>
    <x v="4"/>
    <x v="3"/>
    <x v="3"/>
    <x v="0"/>
    <x v="1"/>
    <x v="0"/>
    <n v="0"/>
    <n v="0"/>
    <m/>
    <m/>
    <n v="0"/>
    <m/>
    <m/>
    <m/>
    <n v="0"/>
    <m/>
  </r>
  <r>
    <x v="4"/>
    <x v="3"/>
    <x v="3"/>
    <x v="1"/>
    <x v="285"/>
    <x v="286"/>
    <n v="1302.9000000000001"/>
    <n v="1584.7"/>
    <n v="1595.1"/>
    <n v="1675.5"/>
    <n v="1714.4"/>
    <n v="1457.5"/>
    <n v="1497"/>
    <n v="1484.1"/>
    <n v="1348.3"/>
    <n v="1387.9"/>
  </r>
  <r>
    <x v="4"/>
    <x v="3"/>
    <x v="3"/>
    <x v="2"/>
    <x v="286"/>
    <x v="287"/>
    <n v="1115.7"/>
    <n v="1277.3"/>
    <n v="1202.2"/>
    <n v="1384.3"/>
    <n v="1289.5999999999999"/>
    <n v="1146.4000000000001"/>
    <n v="1173.8"/>
    <n v="1142.3"/>
    <n v="1095.4000000000001"/>
    <n v="1311.7"/>
  </r>
  <r>
    <x v="4"/>
    <x v="3"/>
    <x v="3"/>
    <x v="3"/>
    <x v="287"/>
    <x v="288"/>
    <n v="1628.9"/>
    <n v="1923.1"/>
    <n v="1785.7"/>
    <n v="1994.9"/>
    <n v="1835.8"/>
    <n v="1639.7"/>
    <n v="1665.8"/>
    <n v="1596.9"/>
    <n v="1486.1"/>
    <n v="1543.2"/>
  </r>
  <r>
    <x v="4"/>
    <x v="3"/>
    <x v="3"/>
    <x v="5"/>
    <x v="288"/>
    <x v="289"/>
    <n v="2084.5"/>
    <n v="2110.1999999999998"/>
    <n v="2134.1"/>
    <n v="2456.8000000000002"/>
    <n v="2277.6"/>
    <n v="1988"/>
    <n v="1887.6"/>
    <n v="1929"/>
    <n v="1742.6"/>
    <n v="1933.6"/>
  </r>
  <r>
    <x v="4"/>
    <x v="3"/>
    <x v="3"/>
    <x v="6"/>
    <x v="289"/>
    <x v="290"/>
    <n v="186.3"/>
    <n v="203.8"/>
    <n v="209.7"/>
    <n v="189.2"/>
    <n v="196.6"/>
    <n v="172.3"/>
    <n v="159.5"/>
    <n v="189.8"/>
    <n v="162.6"/>
    <n v="149.5"/>
  </r>
  <r>
    <x v="4"/>
    <x v="3"/>
    <x v="3"/>
    <x v="7"/>
    <x v="290"/>
    <x v="291"/>
    <n v="219.7"/>
    <n v="262.3"/>
    <n v="274.3"/>
    <n v="315.60000000000002"/>
    <n v="283.60000000000002"/>
    <n v="393.3"/>
    <n v="338.7"/>
    <n v="327"/>
    <n v="357.1"/>
    <n v="305.10000000000002"/>
  </r>
  <r>
    <x v="4"/>
    <x v="4"/>
    <x v="4"/>
    <x v="0"/>
    <x v="1"/>
    <x v="1"/>
    <n v="0"/>
    <m/>
    <m/>
    <n v="0"/>
    <m/>
    <n v="0"/>
    <n v="0"/>
    <n v="0"/>
    <n v="0"/>
    <m/>
  </r>
  <r>
    <x v="4"/>
    <x v="4"/>
    <x v="4"/>
    <x v="1"/>
    <x v="291"/>
    <x v="292"/>
    <n v="717.3"/>
    <n v="918.3"/>
    <n v="1093.0999999999999"/>
    <n v="1260.5999999999999"/>
    <n v="1249.0999999999999"/>
    <n v="1177.3"/>
    <n v="1007.5"/>
    <n v="923.2"/>
    <n v="767.1"/>
    <n v="710.5"/>
  </r>
  <r>
    <x v="4"/>
    <x v="4"/>
    <x v="4"/>
    <x v="2"/>
    <x v="292"/>
    <x v="293"/>
    <n v="3453.5"/>
    <n v="4895.3999999999996"/>
    <n v="5856.8"/>
    <n v="6800.9"/>
    <n v="7363.8"/>
    <n v="6502.1"/>
    <n v="6297.7"/>
    <n v="5831.9"/>
    <n v="4689.32"/>
    <n v="3534.78"/>
  </r>
  <r>
    <x v="4"/>
    <x v="4"/>
    <x v="4"/>
    <x v="3"/>
    <x v="293"/>
    <x v="294"/>
    <n v="9399.4"/>
    <n v="15226.2"/>
    <n v="19567.62"/>
    <n v="24473.68"/>
    <n v="24407.200000000001"/>
    <n v="20963.3"/>
    <n v="18397.400000000001"/>
    <n v="17223.5"/>
    <n v="14095.6"/>
    <n v="9851.9"/>
  </r>
  <r>
    <x v="4"/>
    <x v="4"/>
    <x v="4"/>
    <x v="5"/>
    <x v="294"/>
    <x v="295"/>
    <n v="17867"/>
    <n v="31091"/>
    <n v="39367"/>
    <n v="53840.1"/>
    <n v="50982"/>
    <n v="42173.9"/>
    <n v="36776.6"/>
    <n v="33580"/>
    <n v="25949.1"/>
    <n v="15987"/>
  </r>
  <r>
    <x v="4"/>
    <x v="4"/>
    <x v="4"/>
    <x v="6"/>
    <x v="295"/>
    <x v="296"/>
    <n v="4382.8999999999996"/>
    <n v="8050.4"/>
    <n v="12709.6"/>
    <n v="16304.1"/>
    <n v="17388.900000000001"/>
    <n v="16180.6"/>
    <n v="11980.2"/>
    <n v="8780.2999999999993"/>
    <n v="8269.7000000000007"/>
    <n v="4825.1000000000004"/>
  </r>
  <r>
    <x v="4"/>
    <x v="4"/>
    <x v="4"/>
    <x v="7"/>
    <x v="296"/>
    <x v="297"/>
    <n v="5306.7"/>
    <n v="10241.799999999999"/>
    <n v="14572.7"/>
    <n v="16170.9"/>
    <n v="15426.4"/>
    <n v="14772.4"/>
    <n v="12425.4"/>
    <n v="9412.7000000000007"/>
    <n v="7872.5"/>
    <n v="4352.1000000000004"/>
  </r>
  <r>
    <x v="4"/>
    <x v="4"/>
    <x v="4"/>
    <x v="8"/>
    <x v="297"/>
    <x v="298"/>
    <n v="1158.5999999999999"/>
    <n v="3230.5"/>
    <n v="4277"/>
    <n v="4746.7"/>
    <n v="4492.3999999999996"/>
    <n v="3717.8"/>
    <n v="2944"/>
    <n v="2457.9"/>
    <n v="1877.4"/>
    <n v="800.8"/>
  </r>
  <r>
    <x v="4"/>
    <x v="5"/>
    <x v="5"/>
    <x v="5"/>
    <x v="298"/>
    <x v="299"/>
    <n v="297.60000000000002"/>
    <n v="329.3"/>
    <n v="477"/>
    <n v="559"/>
    <n v="517.29999999999995"/>
    <n v="351.2"/>
    <n v="352.1"/>
    <n v="363.8"/>
    <n v="332.5"/>
    <n v="316.5"/>
  </r>
  <r>
    <x v="4"/>
    <x v="6"/>
    <x v="6"/>
    <x v="6"/>
    <x v="299"/>
    <x v="300"/>
    <n v="299.2"/>
    <n v="437.6"/>
    <n v="870.3"/>
    <n v="841.3"/>
    <n v="855.7"/>
    <n v="589.4"/>
    <n v="421.9"/>
    <n v="427.3"/>
    <n v="255.8"/>
    <n v="120.8"/>
  </r>
  <r>
    <x v="4"/>
    <x v="7"/>
    <x v="7"/>
    <x v="0"/>
    <x v="1"/>
    <x v="1"/>
    <n v="0"/>
    <n v="0"/>
    <n v="0"/>
    <n v="0"/>
    <n v="0"/>
    <n v="0"/>
    <n v="0"/>
    <n v="0"/>
    <n v="0"/>
    <n v="0"/>
  </r>
  <r>
    <x v="4"/>
    <x v="8"/>
    <x v="8"/>
    <x v="1"/>
    <x v="300"/>
    <x v="301"/>
    <n v="43.9"/>
    <n v="59"/>
    <n v="113.5"/>
    <n v="55.8"/>
    <n v="86.2"/>
    <n v="87.4"/>
    <n v="76.8"/>
    <n v="58.2"/>
    <n v="59.3"/>
    <n v="43.6"/>
  </r>
  <r>
    <x v="4"/>
    <x v="8"/>
    <x v="8"/>
    <x v="2"/>
    <x v="301"/>
    <x v="302"/>
    <n v="411.9"/>
    <n v="390"/>
    <n v="85"/>
    <n v="101.6"/>
    <n v="85.4"/>
    <n v="62.8"/>
    <n v="73.099999999999994"/>
    <n v="105"/>
    <n v="94.7"/>
    <n v="93.1"/>
  </r>
  <r>
    <x v="4"/>
    <x v="8"/>
    <x v="8"/>
    <x v="3"/>
    <x v="302"/>
    <x v="303"/>
    <n v="188.4"/>
    <n v="226.4"/>
    <n v="226.5"/>
    <n v="265.10000000000002"/>
    <n v="365.7"/>
    <n v="251.6"/>
    <n v="254.4"/>
    <n v="243.1"/>
    <n v="215.6"/>
    <n v="160.9"/>
  </r>
  <r>
    <x v="4"/>
    <x v="8"/>
    <x v="8"/>
    <x v="5"/>
    <x v="303"/>
    <x v="304"/>
    <n v="563"/>
    <n v="918.1"/>
    <n v="834.6"/>
    <n v="1195.2"/>
    <n v="2220.1"/>
    <n v="1420.8"/>
    <n v="1324.8"/>
    <n v="1286.5999999999999"/>
    <n v="1102.3"/>
    <n v="919.8"/>
  </r>
  <r>
    <x v="4"/>
    <x v="8"/>
    <x v="8"/>
    <x v="6"/>
    <x v="304"/>
    <x v="305"/>
    <n v="455.7"/>
    <n v="496.1"/>
    <n v="587.79999999999995"/>
    <n v="841.4"/>
    <n v="637.6"/>
    <n v="671.5"/>
    <n v="762.6"/>
    <n v="523.70000000000005"/>
    <n v="423.3"/>
    <n v="374.5"/>
  </r>
  <r>
    <x v="4"/>
    <x v="8"/>
    <x v="8"/>
    <x v="7"/>
    <x v="305"/>
    <x v="306"/>
    <n v="728.6"/>
    <n v="687.7"/>
    <n v="704.4"/>
    <n v="890.7"/>
    <n v="835.5"/>
    <n v="879.7"/>
    <n v="844.9"/>
    <n v="802.4"/>
    <n v="799"/>
    <n v="1019.7"/>
  </r>
  <r>
    <x v="4"/>
    <x v="8"/>
    <x v="8"/>
    <x v="8"/>
    <x v="225"/>
    <x v="307"/>
    <n v="37"/>
    <n v="85"/>
    <n v="92"/>
    <n v="95"/>
    <n v="89"/>
    <n v="110"/>
    <n v="87"/>
    <n v="97"/>
    <n v="75"/>
    <n v="57"/>
  </r>
  <r>
    <x v="4"/>
    <x v="9"/>
    <x v="9"/>
    <x v="0"/>
    <x v="0"/>
    <x v="0"/>
    <m/>
    <m/>
    <m/>
    <m/>
    <m/>
    <m/>
    <m/>
    <n v="0"/>
    <m/>
    <m/>
  </r>
  <r>
    <x v="4"/>
    <x v="9"/>
    <x v="9"/>
    <x v="1"/>
    <x v="306"/>
    <x v="308"/>
    <n v="143.9"/>
    <n v="329.9"/>
    <n v="349.4"/>
    <n v="587.20000000000005"/>
    <n v="632.29999999999995"/>
    <n v="440.8"/>
    <n v="354.9"/>
    <n v="333.1"/>
    <n v="321.10000000000002"/>
    <n v="146.80000000000001"/>
  </r>
  <r>
    <x v="4"/>
    <x v="9"/>
    <x v="9"/>
    <x v="2"/>
    <x v="307"/>
    <x v="309"/>
    <n v="750.1"/>
    <n v="1802.5"/>
    <n v="2061.8000000000002"/>
    <n v="2235.1999999999998"/>
    <n v="2282.3000000000002"/>
    <n v="1727.5"/>
    <n v="1348.1"/>
    <n v="1133"/>
    <n v="1198.8"/>
    <n v="513.6"/>
  </r>
  <r>
    <x v="4"/>
    <x v="9"/>
    <x v="9"/>
    <x v="3"/>
    <x v="308"/>
    <x v="310"/>
    <n v="1468.9"/>
    <n v="3202.6"/>
    <n v="3569.5"/>
    <n v="5060.8"/>
    <n v="5221.8999999999996"/>
    <n v="3553"/>
    <n v="2355.6999999999998"/>
    <n v="2350"/>
    <n v="2244.9"/>
    <n v="880.8"/>
  </r>
  <r>
    <x v="4"/>
    <x v="9"/>
    <x v="9"/>
    <x v="5"/>
    <x v="309"/>
    <x v="311"/>
    <n v="6699.6"/>
    <n v="15358.8"/>
    <n v="20251"/>
    <n v="25076"/>
    <n v="25798.3"/>
    <n v="18584"/>
    <n v="13163"/>
    <n v="14074.7"/>
    <n v="9099.9"/>
    <n v="5163.7"/>
  </r>
  <r>
    <x v="4"/>
    <x v="9"/>
    <x v="9"/>
    <x v="6"/>
    <x v="310"/>
    <x v="312"/>
    <n v="4648.7"/>
    <n v="8664.6"/>
    <n v="20052.3"/>
    <n v="27089.3"/>
    <n v="24509.200000000001"/>
    <n v="19457.099999999999"/>
    <n v="13971.9"/>
    <n v="17009.3"/>
    <n v="16419.599999999999"/>
    <n v="7016.6"/>
  </r>
  <r>
    <x v="4"/>
    <x v="9"/>
    <x v="9"/>
    <x v="7"/>
    <x v="311"/>
    <x v="313"/>
    <n v="1664.3"/>
    <n v="4010.3"/>
    <n v="6634.2"/>
    <n v="7513.3"/>
    <n v="7748.8"/>
    <n v="5592"/>
    <n v="5220.3"/>
    <n v="4747.7"/>
    <n v="2660.3"/>
    <n v="1080.0999999999999"/>
  </r>
  <r>
    <x v="4"/>
    <x v="10"/>
    <x v="10"/>
    <x v="0"/>
    <x v="0"/>
    <x v="1"/>
    <n v="0"/>
    <n v="0"/>
    <n v="0"/>
    <n v="0"/>
    <m/>
    <m/>
    <m/>
    <m/>
    <n v="0"/>
    <n v="0"/>
  </r>
  <r>
    <x v="4"/>
    <x v="10"/>
    <x v="10"/>
    <x v="1"/>
    <x v="312"/>
    <x v="314"/>
    <n v="561.70000000000005"/>
    <n v="664.2"/>
    <n v="611.70000000000005"/>
    <n v="623.70000000000005"/>
    <n v="660.1"/>
    <n v="536.70000000000005"/>
    <n v="595.1"/>
    <n v="631.29999999999995"/>
    <n v="547.6"/>
    <n v="522.20000000000005"/>
  </r>
  <r>
    <x v="4"/>
    <x v="10"/>
    <x v="10"/>
    <x v="2"/>
    <x v="313"/>
    <x v="315"/>
    <n v="457.6"/>
    <n v="623.9"/>
    <n v="604.29999999999995"/>
    <n v="583.1"/>
    <n v="549.29999999999995"/>
    <n v="733.6"/>
    <n v="784.1"/>
    <n v="592.4"/>
    <n v="606.29999999999995"/>
    <n v="566"/>
  </r>
  <r>
    <x v="4"/>
    <x v="10"/>
    <x v="10"/>
    <x v="3"/>
    <x v="314"/>
    <x v="316"/>
    <n v="2057.8000000000002"/>
    <n v="2644.9"/>
    <n v="2640.7"/>
    <n v="2859.3"/>
    <n v="2344.4"/>
    <n v="1968.1"/>
    <n v="2183.4"/>
    <n v="1931.3"/>
    <n v="1972.9"/>
    <n v="2365.8000000000002"/>
  </r>
  <r>
    <x v="4"/>
    <x v="10"/>
    <x v="10"/>
    <x v="5"/>
    <x v="315"/>
    <x v="317"/>
    <n v="1577.9"/>
    <n v="2246.3000000000002"/>
    <n v="2219.6999999999998"/>
    <n v="8791.2000000000007"/>
    <n v="2291.6999999999998"/>
    <n v="1792.2"/>
    <n v="1772.9"/>
    <n v="1990.5"/>
    <n v="2267"/>
    <n v="1466.8"/>
  </r>
  <r>
    <x v="4"/>
    <x v="10"/>
    <x v="10"/>
    <x v="6"/>
    <x v="316"/>
    <x v="318"/>
    <n v="6420.6"/>
    <n v="12976.3"/>
    <n v="12630.4"/>
    <n v="22125.5"/>
    <n v="13791.7"/>
    <n v="11156.7"/>
    <n v="5474.7"/>
    <n v="5682.7"/>
    <n v="5349.5"/>
    <n v="5204.6000000000004"/>
  </r>
  <r>
    <x v="4"/>
    <x v="10"/>
    <x v="10"/>
    <x v="7"/>
    <x v="317"/>
    <x v="319"/>
    <n v="4661.2"/>
    <n v="9215.7000000000007"/>
    <n v="8301.2999999999993"/>
    <n v="13509.5"/>
    <n v="6705.8"/>
    <n v="7144.7"/>
    <n v="7218.1"/>
    <n v="9318.6"/>
    <n v="7328.5"/>
    <n v="11657.7"/>
  </r>
  <r>
    <x v="4"/>
    <x v="10"/>
    <x v="10"/>
    <x v="8"/>
    <x v="318"/>
    <x v="320"/>
    <n v="20.3"/>
    <n v="20.2"/>
    <n v="19.899999999999999"/>
    <n v="66.2"/>
    <n v="64.2"/>
    <n v="34.9"/>
    <n v="35.1"/>
    <n v="26.3"/>
    <n v="35.299999999999997"/>
    <n v="47.2"/>
  </r>
  <r>
    <x v="4"/>
    <x v="10"/>
    <x v="10"/>
    <x v="9"/>
    <x v="319"/>
    <x v="321"/>
    <n v="232"/>
    <n v="327"/>
    <n v="354"/>
    <n v="358"/>
    <n v="352"/>
    <n v="555"/>
    <n v="377"/>
    <n v="292"/>
    <n v="266"/>
    <n v="231"/>
  </r>
  <r>
    <x v="4"/>
    <x v="11"/>
    <x v="11"/>
    <x v="7"/>
    <x v="320"/>
    <x v="322"/>
    <n v="21803.3"/>
    <n v="30759.9"/>
    <n v="29324.5"/>
    <n v="29426"/>
    <n v="25321.3"/>
    <n v="25223.5"/>
    <n v="27249.5"/>
    <n v="44986"/>
    <n v="24924"/>
    <n v="29162.3"/>
  </r>
  <r>
    <x v="4"/>
    <x v="11"/>
    <x v="11"/>
    <x v="8"/>
    <x v="1"/>
    <x v="1"/>
    <n v="0"/>
    <n v="0"/>
    <n v="0"/>
    <n v="36.200000000000003"/>
    <n v="71.400000000000006"/>
    <n v="132.6"/>
    <n v="80.5"/>
    <n v="19.3"/>
    <n v="32.5"/>
    <n v="56.7"/>
  </r>
  <r>
    <x v="4"/>
    <x v="12"/>
    <x v="12"/>
    <x v="0"/>
    <x v="0"/>
    <x v="0"/>
    <m/>
    <m/>
    <m/>
    <m/>
    <m/>
    <m/>
    <m/>
    <m/>
    <m/>
    <n v="0"/>
  </r>
  <r>
    <x v="4"/>
    <x v="12"/>
    <x v="12"/>
    <x v="1"/>
    <x v="146"/>
    <x v="323"/>
    <n v="7.1"/>
    <n v="8.6999999999999993"/>
    <n v="8.1"/>
    <n v="8.3000000000000007"/>
    <n v="8.3000000000000007"/>
    <n v="7.3"/>
    <n v="7.9"/>
    <n v="8.5"/>
    <n v="6.5"/>
    <n v="3.5"/>
  </r>
  <r>
    <x v="4"/>
    <x v="12"/>
    <x v="12"/>
    <x v="2"/>
    <x v="321"/>
    <x v="267"/>
    <n v="164.1"/>
    <n v="241.5"/>
    <n v="208.5"/>
    <n v="210.5"/>
    <n v="247.9"/>
    <n v="207.3"/>
    <n v="222.8"/>
    <n v="230.3"/>
    <n v="167"/>
    <n v="101.4"/>
  </r>
  <r>
    <x v="4"/>
    <x v="12"/>
    <x v="12"/>
    <x v="3"/>
    <x v="322"/>
    <x v="324"/>
    <n v="813.1"/>
    <n v="1103.4000000000001"/>
    <n v="1000.1"/>
    <n v="1215"/>
    <n v="1286.8"/>
    <n v="1123.0999999999999"/>
    <n v="1114.5"/>
    <n v="1051.9000000000001"/>
    <n v="880.6"/>
    <n v="728"/>
  </r>
  <r>
    <x v="4"/>
    <x v="12"/>
    <x v="12"/>
    <x v="5"/>
    <x v="323"/>
    <x v="325"/>
    <n v="413.2"/>
    <n v="1094.5"/>
    <n v="1180"/>
    <n v="1689.8"/>
    <n v="1773"/>
    <n v="1352.3"/>
    <n v="1220"/>
    <n v="1090.9000000000001"/>
    <n v="838.4"/>
    <n v="486.4"/>
  </r>
  <r>
    <x v="4"/>
    <x v="13"/>
    <x v="13"/>
    <x v="0"/>
    <x v="1"/>
    <x v="0"/>
    <n v="0"/>
    <m/>
    <m/>
    <m/>
    <n v="0"/>
    <m/>
    <m/>
    <n v="0"/>
    <m/>
    <n v="0"/>
  </r>
  <r>
    <x v="4"/>
    <x v="13"/>
    <x v="13"/>
    <x v="1"/>
    <x v="324"/>
    <x v="326"/>
    <n v="2721.7"/>
    <n v="3641.9"/>
    <n v="4215.7"/>
    <n v="4804.6000000000004"/>
    <n v="4865.7"/>
    <n v="3961.6"/>
    <n v="4062.9"/>
    <n v="3778.2"/>
    <n v="3239.2"/>
    <n v="2713"/>
  </r>
  <r>
    <x v="4"/>
    <x v="13"/>
    <x v="13"/>
    <x v="2"/>
    <x v="325"/>
    <x v="327"/>
    <n v="1991.5"/>
    <n v="3016.3"/>
    <n v="3597.1"/>
    <n v="4244.2"/>
    <n v="4080.5"/>
    <n v="3629.5"/>
    <n v="3614.5"/>
    <n v="3019"/>
    <n v="2613.9"/>
    <n v="2070.6"/>
  </r>
  <r>
    <x v="4"/>
    <x v="13"/>
    <x v="13"/>
    <x v="3"/>
    <x v="326"/>
    <x v="328"/>
    <n v="21.5"/>
    <n v="22.7"/>
    <n v="24.4"/>
    <n v="16.399999999999999"/>
    <n v="39.799999999999997"/>
    <n v="19"/>
    <n v="20"/>
    <n v="21.6"/>
    <n v="37.299999999999997"/>
    <n v="31.1"/>
  </r>
  <r>
    <x v="4"/>
    <x v="14"/>
    <x v="14"/>
    <x v="0"/>
    <x v="1"/>
    <x v="1"/>
    <m/>
    <m/>
    <m/>
    <n v="0"/>
    <n v="0"/>
    <n v="0"/>
    <n v="0"/>
    <n v="0"/>
    <n v="0"/>
    <n v="0"/>
  </r>
  <r>
    <x v="4"/>
    <x v="14"/>
    <x v="14"/>
    <x v="1"/>
    <x v="327"/>
    <x v="329"/>
    <n v="10948.5"/>
    <n v="12926"/>
    <n v="12637.8"/>
    <n v="14525.3"/>
    <n v="14644.3"/>
    <n v="13107.5"/>
    <n v="13162.9"/>
    <n v="12447.7"/>
    <n v="11349.2"/>
    <n v="11333.4"/>
  </r>
  <r>
    <x v="4"/>
    <x v="14"/>
    <x v="14"/>
    <x v="2"/>
    <x v="328"/>
    <x v="330"/>
    <n v="27643.5"/>
    <n v="29987.4"/>
    <n v="29700.2"/>
    <n v="31847.599999999999"/>
    <n v="30964.3"/>
    <n v="30442.3"/>
    <n v="30038.6"/>
    <n v="28697.5"/>
    <n v="28317.9"/>
    <n v="27649.21"/>
  </r>
  <r>
    <x v="4"/>
    <x v="14"/>
    <x v="14"/>
    <x v="3"/>
    <x v="329"/>
    <x v="331"/>
    <n v="28494"/>
    <n v="30293.9"/>
    <n v="29546.1"/>
    <n v="32598"/>
    <n v="31516"/>
    <n v="30372.6"/>
    <n v="30937.4"/>
    <n v="27942.799999999999"/>
    <n v="27597.4"/>
    <n v="27070.7"/>
  </r>
  <r>
    <x v="4"/>
    <x v="14"/>
    <x v="14"/>
    <x v="5"/>
    <x v="330"/>
    <x v="332"/>
    <n v="27366.3"/>
    <n v="31118"/>
    <n v="31749.9"/>
    <n v="33812.1"/>
    <n v="34291"/>
    <n v="30865"/>
    <n v="30874.7"/>
    <n v="31987.1"/>
    <n v="28848.400000000001"/>
    <n v="29580.7"/>
  </r>
  <r>
    <x v="4"/>
    <x v="14"/>
    <x v="14"/>
    <x v="6"/>
    <x v="331"/>
    <x v="333"/>
    <n v="3346.7"/>
    <n v="3501.6"/>
    <n v="3695.6"/>
    <n v="3978.2"/>
    <n v="4057.7"/>
    <n v="3818.5"/>
    <n v="3615.9"/>
    <n v="3677"/>
    <n v="3198.1"/>
    <n v="3526.2"/>
  </r>
  <r>
    <x v="4"/>
    <x v="14"/>
    <x v="14"/>
    <x v="7"/>
    <x v="332"/>
    <x v="334"/>
    <n v="10230.1"/>
    <n v="12443.8"/>
    <n v="13314.7"/>
    <n v="14762.2"/>
    <n v="15156.7"/>
    <n v="12445.9"/>
    <n v="12219.6"/>
    <n v="12248.8"/>
    <n v="9712.5"/>
    <n v="9864.5"/>
  </r>
  <r>
    <x v="4"/>
    <x v="14"/>
    <x v="14"/>
    <x v="8"/>
    <x v="333"/>
    <x v="335"/>
    <n v="7660.3"/>
    <n v="9233.7999999999993"/>
    <n v="10156.6"/>
    <n v="10458.700000000001"/>
    <n v="10345.6"/>
    <n v="10508.6"/>
    <n v="9822.2000000000007"/>
    <n v="8927.6"/>
    <n v="8335.2999999999993"/>
    <n v="8255.1"/>
  </r>
  <r>
    <x v="4"/>
    <x v="14"/>
    <x v="14"/>
    <x v="9"/>
    <x v="334"/>
    <x v="336"/>
    <n v="2139.1999999999998"/>
    <n v="2563.4"/>
    <n v="3282.7"/>
    <n v="3929.7"/>
    <n v="3952.7"/>
    <n v="3335.3"/>
    <n v="2645.9"/>
    <n v="3020.1"/>
    <n v="2465.5"/>
    <n v="1796.7"/>
  </r>
  <r>
    <x v="4"/>
    <x v="15"/>
    <x v="15"/>
    <x v="1"/>
    <x v="335"/>
    <x v="337"/>
    <n v="1829.5"/>
    <n v="2240.6999999999998"/>
    <n v="2386.9"/>
    <n v="2587.6"/>
    <n v="2414.5"/>
    <n v="1260.3"/>
    <n v="1296.8"/>
    <n v="1483.7"/>
    <n v="1040.4000000000001"/>
    <n v="1118.8"/>
  </r>
  <r>
    <x v="4"/>
    <x v="15"/>
    <x v="15"/>
    <x v="2"/>
    <x v="336"/>
    <x v="338"/>
    <n v="1076.5"/>
    <n v="1333.1"/>
    <n v="1356.6"/>
    <n v="1603.8"/>
    <n v="1529.2"/>
    <n v="1172.9000000000001"/>
    <n v="1072.0999999999999"/>
    <n v="1114.5"/>
    <n v="931.4"/>
    <n v="1025.7"/>
  </r>
  <r>
    <x v="4"/>
    <x v="15"/>
    <x v="15"/>
    <x v="3"/>
    <x v="337"/>
    <x v="339"/>
    <n v="1874.7"/>
    <n v="2344.9"/>
    <n v="2449.5"/>
    <n v="2843.6"/>
    <n v="2790.7"/>
    <n v="2260.4"/>
    <n v="2314.1"/>
    <n v="2454.6999999999998"/>
    <n v="1985.4"/>
    <n v="2263.3000000000002"/>
  </r>
  <r>
    <x v="4"/>
    <x v="15"/>
    <x v="15"/>
    <x v="5"/>
    <x v="338"/>
    <x v="340"/>
    <n v="739.2"/>
    <n v="867.6"/>
    <n v="941.3"/>
    <n v="899.7"/>
    <n v="995.1"/>
    <n v="818"/>
    <n v="812.9"/>
    <n v="932.5"/>
    <n v="858.8"/>
    <n v="869.1"/>
  </r>
  <r>
    <x v="4"/>
    <x v="15"/>
    <x v="15"/>
    <x v="6"/>
    <x v="339"/>
    <x v="341"/>
    <n v="535.79999999999995"/>
    <n v="666.3"/>
    <n v="683.3"/>
    <n v="770"/>
    <n v="838.4"/>
    <n v="652.5"/>
    <n v="677"/>
    <n v="901.5"/>
    <n v="732.2"/>
    <n v="505.4"/>
  </r>
  <r>
    <x v="4"/>
    <x v="15"/>
    <x v="15"/>
    <x v="7"/>
    <x v="340"/>
    <x v="342"/>
    <n v="127.6"/>
    <n v="146.6"/>
    <n v="131.1"/>
    <n v="141.6"/>
    <n v="177"/>
    <n v="86.9"/>
    <n v="126.8"/>
    <n v="131.69999999999999"/>
    <n v="121.2"/>
    <n v="109"/>
  </r>
  <r>
    <x v="4"/>
    <x v="17"/>
    <x v="17"/>
    <x v="0"/>
    <x v="1"/>
    <x v="1"/>
    <n v="0"/>
    <n v="0"/>
    <n v="0"/>
    <n v="0"/>
    <n v="0"/>
    <n v="710.62"/>
    <n v="0"/>
    <n v="0"/>
    <n v="0"/>
    <n v="0"/>
  </r>
  <r>
    <x v="4"/>
    <x v="17"/>
    <x v="17"/>
    <x v="1"/>
    <x v="341"/>
    <x v="343"/>
    <n v="212390.24"/>
    <n v="248765.8"/>
    <n v="269718.5"/>
    <n v="293784.59999999998"/>
    <n v="296951.5"/>
    <n v="269937.13"/>
    <n v="262806.65000000002"/>
    <n v="246339.5"/>
    <n v="232741.49"/>
    <n v="214339.72"/>
  </r>
  <r>
    <x v="4"/>
    <x v="17"/>
    <x v="17"/>
    <x v="2"/>
    <x v="342"/>
    <x v="344"/>
    <n v="68458.100000000006"/>
    <n v="91136"/>
    <n v="96995.12"/>
    <n v="108610.18"/>
    <n v="112214.2"/>
    <n v="93558.8"/>
    <n v="96304.1"/>
    <n v="86448"/>
    <n v="74327.899999999994"/>
    <n v="74247"/>
  </r>
  <r>
    <x v="4"/>
    <x v="17"/>
    <x v="17"/>
    <x v="3"/>
    <x v="343"/>
    <x v="345"/>
    <n v="440.1"/>
    <n v="539.79999999999995"/>
    <n v="465.1"/>
    <n v="488.6"/>
    <n v="718.7"/>
    <n v="630.79999999999995"/>
    <n v="652.20000000000005"/>
    <n v="705.8"/>
    <n v="446.1"/>
    <n v="550.20000000000005"/>
  </r>
  <r>
    <x v="4"/>
    <x v="17"/>
    <x v="17"/>
    <x v="5"/>
    <x v="344"/>
    <x v="346"/>
    <n v="162.80000000000001"/>
    <n v="205.4"/>
    <n v="161.5"/>
    <n v="212.6"/>
    <n v="201.5"/>
    <n v="163.80000000000001"/>
    <n v="190.3"/>
    <n v="176.5"/>
    <n v="178.2"/>
    <n v="214.9"/>
  </r>
  <r>
    <x v="4"/>
    <x v="18"/>
    <x v="18"/>
    <x v="1"/>
    <x v="345"/>
    <x v="347"/>
    <n v="951.5"/>
    <n v="1111.9000000000001"/>
    <n v="1171.4000000000001"/>
    <n v="1453.1"/>
    <n v="1290"/>
    <n v="983"/>
    <n v="941.7"/>
    <n v="986.5"/>
    <n v="638.9"/>
    <n v="739.9"/>
  </r>
  <r>
    <x v="4"/>
    <x v="18"/>
    <x v="18"/>
    <x v="2"/>
    <x v="21"/>
    <x v="348"/>
    <n v="66.599999999999994"/>
    <n v="86.8"/>
    <n v="94.9"/>
    <n v="101.6"/>
    <n v="117.2"/>
    <n v="81.3"/>
    <n v="78.599999999999994"/>
    <n v="88.8"/>
    <n v="75.599999999999994"/>
    <n v="60"/>
  </r>
  <r>
    <x v="4"/>
    <x v="19"/>
    <x v="19"/>
    <x v="1"/>
    <x v="346"/>
    <x v="84"/>
    <n v="13.6"/>
    <n v="11.8"/>
    <n v="7.9"/>
    <n v="8.8000000000000007"/>
    <n v="9.4"/>
    <n v="8.8000000000000007"/>
    <n v="10.4"/>
    <n v="8"/>
    <n v="9.6"/>
    <n v="6.3"/>
  </r>
  <r>
    <x v="4"/>
    <x v="19"/>
    <x v="19"/>
    <x v="2"/>
    <x v="347"/>
    <x v="349"/>
    <n v="31.4"/>
    <n v="61"/>
    <n v="45"/>
    <n v="38.1"/>
    <n v="27.1"/>
    <n v="20.3"/>
    <n v="34.299999999999997"/>
    <n v="37.9"/>
    <n v="48.5"/>
    <n v="36.6"/>
  </r>
  <r>
    <x v="4"/>
    <x v="19"/>
    <x v="19"/>
    <x v="3"/>
    <x v="348"/>
    <x v="350"/>
    <n v="111"/>
    <n v="123"/>
    <n v="120.7"/>
    <n v="127.1"/>
    <n v="124.6"/>
    <n v="91.7"/>
    <n v="127.7"/>
    <n v="137.19999999999999"/>
    <n v="183.5"/>
    <n v="121.2"/>
  </r>
  <r>
    <x v="4"/>
    <x v="19"/>
    <x v="19"/>
    <x v="5"/>
    <x v="349"/>
    <x v="351"/>
    <n v="1018.8"/>
    <n v="972.2"/>
    <n v="1117.0999999999999"/>
    <n v="1282.8"/>
    <n v="1139.4000000000001"/>
    <n v="1586.4"/>
    <n v="1329.7"/>
    <n v="1209.5999999999999"/>
    <n v="1181"/>
    <n v="921.1"/>
  </r>
  <r>
    <x v="4"/>
    <x v="19"/>
    <x v="19"/>
    <x v="6"/>
    <x v="350"/>
    <x v="352"/>
    <n v="1261.8"/>
    <n v="1150.5999999999999"/>
    <n v="1398.1"/>
    <n v="1672.9"/>
    <n v="1266.5"/>
    <n v="958.2"/>
    <n v="1399.5"/>
    <n v="2099.9"/>
    <n v="1707"/>
    <n v="1031.5999999999999"/>
  </r>
  <r>
    <x v="4"/>
    <x v="19"/>
    <x v="19"/>
    <x v="7"/>
    <x v="351"/>
    <x v="353"/>
    <n v="2014.9"/>
    <n v="2414.5"/>
    <n v="3100.4"/>
    <n v="4588.7"/>
    <n v="2986.3"/>
    <n v="3833"/>
    <n v="3470.1"/>
    <n v="3405"/>
    <n v="3116.4"/>
    <n v="2941"/>
  </r>
  <r>
    <x v="4"/>
    <x v="19"/>
    <x v="19"/>
    <x v="8"/>
    <x v="306"/>
    <x v="354"/>
    <n v="441.2"/>
    <n v="563.79999999999995"/>
    <n v="518.9"/>
    <n v="453.9"/>
    <n v="285"/>
    <n v="117.7"/>
    <n v="391.9"/>
    <n v="484"/>
    <n v="492.8"/>
    <n v="356.1"/>
  </r>
  <r>
    <x v="0"/>
    <x v="0"/>
    <x v="0"/>
    <x v="1"/>
    <x v="352"/>
    <x v="355"/>
    <n v="574.79999999999995"/>
    <m/>
    <m/>
    <m/>
    <m/>
    <m/>
    <m/>
    <m/>
    <m/>
    <m/>
  </r>
  <r>
    <x v="0"/>
    <x v="0"/>
    <x v="0"/>
    <x v="2"/>
    <x v="353"/>
    <x v="356"/>
    <n v="133.5"/>
    <m/>
    <m/>
    <m/>
    <m/>
    <m/>
    <m/>
    <m/>
    <m/>
    <m/>
  </r>
  <r>
    <x v="0"/>
    <x v="0"/>
    <x v="0"/>
    <x v="3"/>
    <x v="354"/>
    <x v="357"/>
    <n v="205"/>
    <m/>
    <m/>
    <m/>
    <m/>
    <m/>
    <m/>
    <m/>
    <m/>
    <m/>
  </r>
  <r>
    <x v="0"/>
    <x v="0"/>
    <x v="0"/>
    <x v="4"/>
    <x v="1"/>
    <x v="1"/>
    <n v="0"/>
    <m/>
    <m/>
    <m/>
    <m/>
    <m/>
    <m/>
    <m/>
    <m/>
    <m/>
  </r>
  <r>
    <x v="0"/>
    <x v="0"/>
    <x v="0"/>
    <x v="5"/>
    <x v="355"/>
    <x v="358"/>
    <n v="54"/>
    <m/>
    <m/>
    <m/>
    <m/>
    <m/>
    <m/>
    <m/>
    <m/>
    <m/>
  </r>
  <r>
    <x v="0"/>
    <x v="0"/>
    <x v="0"/>
    <x v="6"/>
    <x v="356"/>
    <x v="359"/>
    <n v="1394.9"/>
    <m/>
    <m/>
    <m/>
    <m/>
    <m/>
    <m/>
    <m/>
    <m/>
    <m/>
  </r>
  <r>
    <x v="0"/>
    <x v="0"/>
    <x v="0"/>
    <x v="7"/>
    <x v="357"/>
    <x v="360"/>
    <n v="1648.3"/>
    <m/>
    <m/>
    <m/>
    <m/>
    <m/>
    <m/>
    <m/>
    <m/>
    <m/>
  </r>
  <r>
    <x v="0"/>
    <x v="0"/>
    <x v="0"/>
    <x v="8"/>
    <x v="358"/>
    <x v="361"/>
    <n v="17723.8"/>
    <m/>
    <m/>
    <m/>
    <m/>
    <m/>
    <m/>
    <m/>
    <m/>
    <m/>
  </r>
  <r>
    <x v="0"/>
    <x v="0"/>
    <x v="0"/>
    <x v="9"/>
    <x v="359"/>
    <x v="362"/>
    <n v="3348.2"/>
    <m/>
    <m/>
    <m/>
    <m/>
    <m/>
    <m/>
    <m/>
    <m/>
    <m/>
  </r>
  <r>
    <x v="0"/>
    <x v="1"/>
    <x v="1"/>
    <x v="0"/>
    <x v="1"/>
    <x v="1"/>
    <n v="0"/>
    <m/>
    <m/>
    <m/>
    <m/>
    <m/>
    <m/>
    <m/>
    <m/>
    <m/>
  </r>
  <r>
    <x v="0"/>
    <x v="1"/>
    <x v="1"/>
    <x v="1"/>
    <x v="360"/>
    <x v="363"/>
    <n v="6644.39"/>
    <m/>
    <m/>
    <m/>
    <m/>
    <m/>
    <m/>
    <m/>
    <m/>
    <m/>
  </r>
  <r>
    <x v="0"/>
    <x v="1"/>
    <x v="1"/>
    <x v="2"/>
    <x v="361"/>
    <x v="364"/>
    <n v="6754.5"/>
    <m/>
    <m/>
    <m/>
    <m/>
    <m/>
    <m/>
    <m/>
    <m/>
    <m/>
  </r>
  <r>
    <x v="0"/>
    <x v="1"/>
    <x v="1"/>
    <x v="3"/>
    <x v="362"/>
    <x v="365"/>
    <n v="17056.3"/>
    <m/>
    <m/>
    <m/>
    <m/>
    <m/>
    <m/>
    <m/>
    <m/>
    <m/>
  </r>
  <r>
    <x v="0"/>
    <x v="1"/>
    <x v="1"/>
    <x v="4"/>
    <x v="363"/>
    <x v="366"/>
    <n v="0"/>
    <m/>
    <m/>
    <m/>
    <m/>
    <m/>
    <m/>
    <m/>
    <m/>
    <m/>
  </r>
  <r>
    <x v="0"/>
    <x v="1"/>
    <x v="1"/>
    <x v="5"/>
    <x v="364"/>
    <x v="367"/>
    <n v="39465.4"/>
    <m/>
    <m/>
    <m/>
    <m/>
    <m/>
    <m/>
    <m/>
    <m/>
    <m/>
  </r>
  <r>
    <x v="0"/>
    <x v="1"/>
    <x v="1"/>
    <x v="6"/>
    <x v="365"/>
    <x v="368"/>
    <n v="26504.12"/>
    <m/>
    <m/>
    <m/>
    <m/>
    <m/>
    <m/>
    <m/>
    <m/>
    <m/>
  </r>
  <r>
    <x v="0"/>
    <x v="1"/>
    <x v="1"/>
    <x v="7"/>
    <x v="366"/>
    <x v="369"/>
    <n v="7124.8"/>
    <m/>
    <m/>
    <m/>
    <m/>
    <m/>
    <m/>
    <m/>
    <m/>
    <m/>
  </r>
  <r>
    <x v="0"/>
    <x v="1"/>
    <x v="1"/>
    <x v="8"/>
    <x v="367"/>
    <x v="370"/>
    <n v="59.8"/>
    <m/>
    <m/>
    <m/>
    <m/>
    <m/>
    <m/>
    <m/>
    <m/>
    <m/>
  </r>
  <r>
    <x v="0"/>
    <x v="1"/>
    <x v="1"/>
    <x v="9"/>
    <x v="368"/>
    <x v="371"/>
    <n v="1640.5"/>
    <m/>
    <m/>
    <m/>
    <m/>
    <m/>
    <m/>
    <m/>
    <m/>
    <m/>
  </r>
  <r>
    <x v="0"/>
    <x v="2"/>
    <x v="2"/>
    <x v="5"/>
    <x v="369"/>
    <x v="372"/>
    <n v="978.9"/>
    <m/>
    <m/>
    <m/>
    <m/>
    <m/>
    <m/>
    <m/>
    <m/>
    <m/>
  </r>
  <r>
    <x v="0"/>
    <x v="2"/>
    <x v="2"/>
    <x v="7"/>
    <x v="370"/>
    <x v="373"/>
    <m/>
    <m/>
    <m/>
    <m/>
    <m/>
    <m/>
    <m/>
    <m/>
    <m/>
    <m/>
  </r>
  <r>
    <x v="0"/>
    <x v="2"/>
    <x v="2"/>
    <x v="8"/>
    <x v="371"/>
    <x v="374"/>
    <m/>
    <m/>
    <m/>
    <m/>
    <m/>
    <m/>
    <m/>
    <m/>
    <m/>
    <m/>
  </r>
  <r>
    <x v="0"/>
    <x v="2"/>
    <x v="2"/>
    <x v="9"/>
    <x v="372"/>
    <x v="375"/>
    <n v="398"/>
    <m/>
    <m/>
    <m/>
    <m/>
    <m/>
    <m/>
    <m/>
    <m/>
    <m/>
  </r>
  <r>
    <x v="0"/>
    <x v="3"/>
    <x v="3"/>
    <x v="0"/>
    <x v="0"/>
    <x v="1"/>
    <n v="0"/>
    <m/>
    <m/>
    <m/>
    <m/>
    <m/>
    <m/>
    <m/>
    <m/>
    <m/>
  </r>
  <r>
    <x v="0"/>
    <x v="3"/>
    <x v="3"/>
    <x v="1"/>
    <x v="373"/>
    <x v="376"/>
    <n v="1350.7"/>
    <m/>
    <m/>
    <m/>
    <m/>
    <m/>
    <m/>
    <m/>
    <m/>
    <m/>
  </r>
  <r>
    <x v="0"/>
    <x v="3"/>
    <x v="3"/>
    <x v="2"/>
    <x v="374"/>
    <x v="377"/>
    <n v="1247.2"/>
    <m/>
    <m/>
    <m/>
    <m/>
    <m/>
    <m/>
    <m/>
    <m/>
    <m/>
  </r>
  <r>
    <x v="0"/>
    <x v="3"/>
    <x v="3"/>
    <x v="3"/>
    <x v="375"/>
    <x v="378"/>
    <n v="1429"/>
    <m/>
    <m/>
    <m/>
    <m/>
    <m/>
    <m/>
    <m/>
    <m/>
    <m/>
  </r>
  <r>
    <x v="0"/>
    <x v="3"/>
    <x v="3"/>
    <x v="5"/>
    <x v="376"/>
    <x v="379"/>
    <n v="1989.2"/>
    <m/>
    <m/>
    <m/>
    <m/>
    <m/>
    <m/>
    <m/>
    <m/>
    <m/>
  </r>
  <r>
    <x v="0"/>
    <x v="3"/>
    <x v="3"/>
    <x v="6"/>
    <x v="377"/>
    <x v="380"/>
    <n v="174.9"/>
    <m/>
    <m/>
    <m/>
    <m/>
    <m/>
    <m/>
    <m/>
    <m/>
    <m/>
  </r>
  <r>
    <x v="0"/>
    <x v="3"/>
    <x v="3"/>
    <x v="7"/>
    <x v="378"/>
    <x v="381"/>
    <n v="250.8"/>
    <m/>
    <m/>
    <m/>
    <m/>
    <m/>
    <m/>
    <m/>
    <m/>
    <m/>
  </r>
  <r>
    <x v="0"/>
    <x v="4"/>
    <x v="4"/>
    <x v="0"/>
    <x v="0"/>
    <x v="1"/>
    <n v="0"/>
    <m/>
    <m/>
    <m/>
    <m/>
    <m/>
    <m/>
    <m/>
    <m/>
    <m/>
  </r>
  <r>
    <x v="0"/>
    <x v="4"/>
    <x v="4"/>
    <x v="1"/>
    <x v="379"/>
    <x v="382"/>
    <n v="533.1"/>
    <m/>
    <m/>
    <m/>
    <m/>
    <m/>
    <m/>
    <m/>
    <m/>
    <m/>
  </r>
  <r>
    <x v="0"/>
    <x v="4"/>
    <x v="4"/>
    <x v="2"/>
    <x v="380"/>
    <x v="383"/>
    <n v="3729.7"/>
    <m/>
    <m/>
    <m/>
    <m/>
    <m/>
    <m/>
    <m/>
    <m/>
    <m/>
  </r>
  <r>
    <x v="0"/>
    <x v="4"/>
    <x v="4"/>
    <x v="3"/>
    <x v="381"/>
    <x v="384"/>
    <n v="11150.9"/>
    <m/>
    <m/>
    <m/>
    <m/>
    <m/>
    <m/>
    <m/>
    <m/>
    <m/>
  </r>
  <r>
    <x v="0"/>
    <x v="4"/>
    <x v="4"/>
    <x v="5"/>
    <x v="382"/>
    <x v="385"/>
    <n v="23412.1"/>
    <m/>
    <m/>
    <m/>
    <m/>
    <m/>
    <m/>
    <m/>
    <m/>
    <m/>
  </r>
  <r>
    <x v="0"/>
    <x v="4"/>
    <x v="4"/>
    <x v="6"/>
    <x v="383"/>
    <x v="386"/>
    <n v="4766.3"/>
    <m/>
    <m/>
    <m/>
    <m/>
    <m/>
    <m/>
    <m/>
    <m/>
    <m/>
  </r>
  <r>
    <x v="0"/>
    <x v="4"/>
    <x v="4"/>
    <x v="7"/>
    <x v="384"/>
    <x v="387"/>
    <n v="4678.2"/>
    <m/>
    <m/>
    <m/>
    <m/>
    <m/>
    <m/>
    <m/>
    <m/>
    <m/>
  </r>
  <r>
    <x v="0"/>
    <x v="4"/>
    <x v="4"/>
    <x v="8"/>
    <x v="385"/>
    <x v="388"/>
    <n v="1445.3"/>
    <m/>
    <m/>
    <m/>
    <m/>
    <m/>
    <m/>
    <m/>
    <m/>
    <m/>
  </r>
  <r>
    <x v="0"/>
    <x v="5"/>
    <x v="5"/>
    <x v="5"/>
    <x v="386"/>
    <x v="389"/>
    <n v="358.3"/>
    <m/>
    <m/>
    <m/>
    <m/>
    <m/>
    <m/>
    <m/>
    <m/>
    <m/>
  </r>
  <r>
    <x v="0"/>
    <x v="6"/>
    <x v="6"/>
    <x v="6"/>
    <x v="387"/>
    <x v="390"/>
    <n v="284.60000000000002"/>
    <m/>
    <m/>
    <m/>
    <m/>
    <m/>
    <m/>
    <m/>
    <m/>
    <m/>
  </r>
  <r>
    <x v="0"/>
    <x v="7"/>
    <x v="7"/>
    <x v="0"/>
    <x v="1"/>
    <x v="1"/>
    <n v="0"/>
    <m/>
    <m/>
    <m/>
    <m/>
    <m/>
    <m/>
    <m/>
    <m/>
    <m/>
  </r>
  <r>
    <x v="0"/>
    <x v="8"/>
    <x v="8"/>
    <x v="1"/>
    <x v="388"/>
    <x v="391"/>
    <n v="47"/>
    <m/>
    <m/>
    <m/>
    <m/>
    <m/>
    <m/>
    <m/>
    <m/>
    <m/>
  </r>
  <r>
    <x v="0"/>
    <x v="8"/>
    <x v="8"/>
    <x v="2"/>
    <x v="389"/>
    <x v="392"/>
    <n v="78.2"/>
    <m/>
    <m/>
    <m/>
    <m/>
    <m/>
    <m/>
    <m/>
    <m/>
    <m/>
  </r>
  <r>
    <x v="0"/>
    <x v="8"/>
    <x v="8"/>
    <x v="3"/>
    <x v="390"/>
    <x v="393"/>
    <n v="158.9"/>
    <m/>
    <m/>
    <m/>
    <m/>
    <m/>
    <m/>
    <m/>
    <m/>
    <m/>
  </r>
  <r>
    <x v="0"/>
    <x v="8"/>
    <x v="8"/>
    <x v="5"/>
    <x v="391"/>
    <x v="394"/>
    <n v="942"/>
    <m/>
    <m/>
    <m/>
    <m/>
    <m/>
    <m/>
    <m/>
    <m/>
    <m/>
  </r>
  <r>
    <x v="0"/>
    <x v="8"/>
    <x v="8"/>
    <x v="6"/>
    <x v="392"/>
    <x v="395"/>
    <n v="379.5"/>
    <m/>
    <m/>
    <m/>
    <m/>
    <m/>
    <m/>
    <m/>
    <m/>
    <m/>
  </r>
  <r>
    <x v="0"/>
    <x v="8"/>
    <x v="8"/>
    <x v="7"/>
    <x v="393"/>
    <x v="396"/>
    <n v="804.9"/>
    <m/>
    <m/>
    <m/>
    <m/>
    <m/>
    <m/>
    <m/>
    <m/>
    <m/>
  </r>
  <r>
    <x v="0"/>
    <x v="8"/>
    <x v="8"/>
    <x v="8"/>
    <x v="394"/>
    <x v="397"/>
    <n v="33"/>
    <m/>
    <m/>
    <m/>
    <m/>
    <m/>
    <m/>
    <m/>
    <m/>
    <m/>
  </r>
  <r>
    <x v="0"/>
    <x v="9"/>
    <x v="9"/>
    <x v="1"/>
    <x v="395"/>
    <x v="398"/>
    <n v="381.9"/>
    <m/>
    <m/>
    <m/>
    <m/>
    <m/>
    <m/>
    <m/>
    <m/>
    <m/>
  </r>
  <r>
    <x v="0"/>
    <x v="9"/>
    <x v="9"/>
    <x v="2"/>
    <x v="396"/>
    <x v="399"/>
    <n v="834.3"/>
    <m/>
    <m/>
    <m/>
    <m/>
    <m/>
    <m/>
    <m/>
    <m/>
    <m/>
  </r>
  <r>
    <x v="0"/>
    <x v="9"/>
    <x v="9"/>
    <x v="3"/>
    <x v="397"/>
    <x v="400"/>
    <n v="1408.1"/>
    <m/>
    <m/>
    <m/>
    <m/>
    <m/>
    <m/>
    <m/>
    <m/>
    <m/>
  </r>
  <r>
    <x v="0"/>
    <x v="9"/>
    <x v="9"/>
    <x v="5"/>
    <x v="398"/>
    <x v="401"/>
    <n v="8240.6"/>
    <m/>
    <m/>
    <m/>
    <m/>
    <m/>
    <m/>
    <m/>
    <m/>
    <m/>
  </r>
  <r>
    <x v="0"/>
    <x v="9"/>
    <x v="9"/>
    <x v="6"/>
    <x v="399"/>
    <x v="402"/>
    <n v="4507.3"/>
    <m/>
    <m/>
    <m/>
    <m/>
    <m/>
    <m/>
    <m/>
    <m/>
    <m/>
  </r>
  <r>
    <x v="0"/>
    <x v="9"/>
    <x v="9"/>
    <x v="7"/>
    <x v="400"/>
    <x v="403"/>
    <n v="1645.9"/>
    <m/>
    <m/>
    <m/>
    <m/>
    <m/>
    <m/>
    <m/>
    <m/>
    <m/>
  </r>
  <r>
    <x v="0"/>
    <x v="10"/>
    <x v="10"/>
    <x v="0"/>
    <x v="0"/>
    <x v="0"/>
    <n v="0"/>
    <m/>
    <m/>
    <m/>
    <m/>
    <m/>
    <m/>
    <m/>
    <m/>
    <m/>
  </r>
  <r>
    <x v="0"/>
    <x v="10"/>
    <x v="10"/>
    <x v="1"/>
    <x v="401"/>
    <x v="404"/>
    <n v="504.1"/>
    <m/>
    <m/>
    <m/>
    <m/>
    <m/>
    <m/>
    <m/>
    <m/>
    <m/>
  </r>
  <r>
    <x v="0"/>
    <x v="10"/>
    <x v="10"/>
    <x v="2"/>
    <x v="402"/>
    <x v="405"/>
    <n v="567.5"/>
    <m/>
    <m/>
    <m/>
    <m/>
    <m/>
    <m/>
    <m/>
    <m/>
    <m/>
  </r>
  <r>
    <x v="0"/>
    <x v="10"/>
    <x v="10"/>
    <x v="3"/>
    <x v="403"/>
    <x v="406"/>
    <n v="1462.8"/>
    <m/>
    <m/>
    <m/>
    <m/>
    <m/>
    <m/>
    <m/>
    <m/>
    <m/>
  </r>
  <r>
    <x v="0"/>
    <x v="10"/>
    <x v="10"/>
    <x v="5"/>
    <x v="404"/>
    <x v="407"/>
    <n v="740.9"/>
    <m/>
    <m/>
    <m/>
    <m/>
    <m/>
    <m/>
    <m/>
    <m/>
    <m/>
  </r>
  <r>
    <x v="0"/>
    <x v="10"/>
    <x v="10"/>
    <x v="6"/>
    <x v="405"/>
    <x v="408"/>
    <n v="816.8"/>
    <m/>
    <m/>
    <m/>
    <m/>
    <m/>
    <m/>
    <m/>
    <m/>
    <m/>
  </r>
  <r>
    <x v="0"/>
    <x v="10"/>
    <x v="10"/>
    <x v="7"/>
    <x v="406"/>
    <x v="409"/>
    <n v="563.16999999999996"/>
    <m/>
    <m/>
    <m/>
    <m/>
    <m/>
    <m/>
    <m/>
    <m/>
    <m/>
  </r>
  <r>
    <x v="0"/>
    <x v="10"/>
    <x v="10"/>
    <x v="8"/>
    <x v="407"/>
    <x v="410"/>
    <n v="8.5"/>
    <m/>
    <m/>
    <m/>
    <m/>
    <m/>
    <m/>
    <m/>
    <m/>
    <m/>
  </r>
  <r>
    <x v="0"/>
    <x v="10"/>
    <x v="10"/>
    <x v="9"/>
    <x v="408"/>
    <x v="411"/>
    <n v="250"/>
    <m/>
    <m/>
    <m/>
    <m/>
    <m/>
    <m/>
    <m/>
    <m/>
    <m/>
  </r>
  <r>
    <x v="0"/>
    <x v="11"/>
    <x v="11"/>
    <x v="7"/>
    <x v="409"/>
    <x v="412"/>
    <n v="3014.9"/>
    <m/>
    <m/>
    <m/>
    <m/>
    <m/>
    <m/>
    <m/>
    <m/>
    <m/>
  </r>
  <r>
    <x v="0"/>
    <x v="11"/>
    <x v="11"/>
    <x v="8"/>
    <x v="410"/>
    <x v="413"/>
    <m/>
    <m/>
    <m/>
    <m/>
    <m/>
    <m/>
    <m/>
    <m/>
    <m/>
    <m/>
  </r>
  <r>
    <x v="0"/>
    <x v="12"/>
    <x v="12"/>
    <x v="1"/>
    <x v="411"/>
    <x v="414"/>
    <n v="2.4"/>
    <m/>
    <m/>
    <m/>
    <m/>
    <m/>
    <m/>
    <m/>
    <m/>
    <m/>
  </r>
  <r>
    <x v="0"/>
    <x v="12"/>
    <x v="12"/>
    <x v="2"/>
    <x v="412"/>
    <x v="415"/>
    <n v="159.6"/>
    <m/>
    <m/>
    <m/>
    <m/>
    <m/>
    <m/>
    <m/>
    <m/>
    <m/>
  </r>
  <r>
    <x v="0"/>
    <x v="12"/>
    <x v="12"/>
    <x v="3"/>
    <x v="413"/>
    <x v="416"/>
    <n v="740.7"/>
    <m/>
    <m/>
    <m/>
    <m/>
    <m/>
    <m/>
    <m/>
    <m/>
    <m/>
  </r>
  <r>
    <x v="0"/>
    <x v="12"/>
    <x v="12"/>
    <x v="5"/>
    <x v="414"/>
    <x v="417"/>
    <n v="713"/>
    <m/>
    <m/>
    <m/>
    <m/>
    <m/>
    <m/>
    <m/>
    <m/>
    <m/>
  </r>
  <r>
    <x v="0"/>
    <x v="13"/>
    <x v="13"/>
    <x v="0"/>
    <x v="1"/>
    <x v="0"/>
    <m/>
    <m/>
    <m/>
    <m/>
    <m/>
    <m/>
    <m/>
    <m/>
    <m/>
    <m/>
  </r>
  <r>
    <x v="0"/>
    <x v="13"/>
    <x v="13"/>
    <x v="1"/>
    <x v="415"/>
    <x v="418"/>
    <n v="2845.2"/>
    <m/>
    <m/>
    <m/>
    <m/>
    <m/>
    <m/>
    <m/>
    <m/>
    <m/>
  </r>
  <r>
    <x v="0"/>
    <x v="13"/>
    <x v="13"/>
    <x v="2"/>
    <x v="416"/>
    <x v="419"/>
    <n v="2283"/>
    <m/>
    <m/>
    <m/>
    <m/>
    <m/>
    <m/>
    <m/>
    <m/>
    <m/>
  </r>
  <r>
    <x v="0"/>
    <x v="13"/>
    <x v="13"/>
    <x v="3"/>
    <x v="417"/>
    <x v="420"/>
    <n v="18.7"/>
    <m/>
    <m/>
    <m/>
    <m/>
    <m/>
    <m/>
    <m/>
    <m/>
    <m/>
  </r>
  <r>
    <x v="0"/>
    <x v="14"/>
    <x v="14"/>
    <x v="0"/>
    <x v="1"/>
    <x v="1"/>
    <n v="0"/>
    <m/>
    <m/>
    <m/>
    <m/>
    <m/>
    <m/>
    <m/>
    <m/>
    <m/>
  </r>
  <r>
    <x v="0"/>
    <x v="14"/>
    <x v="14"/>
    <x v="1"/>
    <x v="418"/>
    <x v="421"/>
    <n v="11582"/>
    <m/>
    <m/>
    <m/>
    <m/>
    <m/>
    <m/>
    <m/>
    <m/>
    <m/>
  </r>
  <r>
    <x v="0"/>
    <x v="14"/>
    <x v="14"/>
    <x v="2"/>
    <x v="419"/>
    <x v="422"/>
    <n v="28493.599999999999"/>
    <m/>
    <m/>
    <m/>
    <m/>
    <m/>
    <m/>
    <m/>
    <m/>
    <m/>
  </r>
  <r>
    <x v="0"/>
    <x v="14"/>
    <x v="14"/>
    <x v="3"/>
    <x v="420"/>
    <x v="423"/>
    <n v="28230.1"/>
    <m/>
    <m/>
    <m/>
    <m/>
    <m/>
    <m/>
    <m/>
    <m/>
    <m/>
  </r>
  <r>
    <x v="0"/>
    <x v="14"/>
    <x v="14"/>
    <x v="5"/>
    <x v="421"/>
    <x v="424"/>
    <n v="28098.2"/>
    <m/>
    <m/>
    <m/>
    <m/>
    <m/>
    <m/>
    <m/>
    <m/>
    <m/>
  </r>
  <r>
    <x v="0"/>
    <x v="14"/>
    <x v="14"/>
    <x v="6"/>
    <x v="422"/>
    <x v="425"/>
    <n v="6870.9"/>
    <m/>
    <m/>
    <m/>
    <m/>
    <m/>
    <m/>
    <m/>
    <m/>
    <m/>
  </r>
  <r>
    <x v="0"/>
    <x v="14"/>
    <x v="14"/>
    <x v="7"/>
    <x v="423"/>
    <x v="426"/>
    <n v="10488.7"/>
    <m/>
    <m/>
    <m/>
    <m/>
    <m/>
    <m/>
    <m/>
    <m/>
    <m/>
  </r>
  <r>
    <x v="0"/>
    <x v="14"/>
    <x v="14"/>
    <x v="8"/>
    <x v="424"/>
    <x v="427"/>
    <n v="7444.4"/>
    <m/>
    <m/>
    <m/>
    <m/>
    <m/>
    <m/>
    <m/>
    <m/>
    <m/>
  </r>
  <r>
    <x v="0"/>
    <x v="14"/>
    <x v="14"/>
    <x v="9"/>
    <x v="425"/>
    <x v="428"/>
    <n v="1742.5"/>
    <m/>
    <m/>
    <m/>
    <m/>
    <m/>
    <m/>
    <m/>
    <m/>
    <m/>
  </r>
  <r>
    <x v="0"/>
    <x v="15"/>
    <x v="15"/>
    <x v="1"/>
    <x v="426"/>
    <x v="429"/>
    <n v="1058.8"/>
    <m/>
    <m/>
    <m/>
    <m/>
    <m/>
    <m/>
    <m/>
    <m/>
    <m/>
  </r>
  <r>
    <x v="0"/>
    <x v="15"/>
    <x v="15"/>
    <x v="2"/>
    <x v="427"/>
    <x v="430"/>
    <n v="987.3"/>
    <m/>
    <m/>
    <m/>
    <m/>
    <m/>
    <m/>
    <m/>
    <m/>
    <m/>
  </r>
  <r>
    <x v="0"/>
    <x v="15"/>
    <x v="15"/>
    <x v="3"/>
    <x v="428"/>
    <x v="431"/>
    <n v="2391"/>
    <m/>
    <m/>
    <m/>
    <m/>
    <m/>
    <m/>
    <m/>
    <m/>
    <m/>
  </r>
  <r>
    <x v="0"/>
    <x v="15"/>
    <x v="15"/>
    <x v="5"/>
    <x v="429"/>
    <x v="432"/>
    <n v="696.8"/>
    <m/>
    <m/>
    <m/>
    <m/>
    <m/>
    <m/>
    <m/>
    <m/>
    <m/>
  </r>
  <r>
    <x v="0"/>
    <x v="15"/>
    <x v="15"/>
    <x v="6"/>
    <x v="430"/>
    <x v="433"/>
    <n v="403.9"/>
    <m/>
    <m/>
    <m/>
    <m/>
    <m/>
    <m/>
    <m/>
    <m/>
    <m/>
  </r>
  <r>
    <x v="0"/>
    <x v="15"/>
    <x v="15"/>
    <x v="7"/>
    <x v="431"/>
    <x v="434"/>
    <n v="106.6"/>
    <m/>
    <m/>
    <m/>
    <m/>
    <m/>
    <m/>
    <m/>
    <m/>
    <m/>
  </r>
  <r>
    <x v="0"/>
    <x v="17"/>
    <x v="17"/>
    <x v="0"/>
    <x v="1"/>
    <x v="1"/>
    <n v="0"/>
    <m/>
    <m/>
    <m/>
    <m/>
    <m/>
    <m/>
    <m/>
    <m/>
    <m/>
  </r>
  <r>
    <x v="0"/>
    <x v="17"/>
    <x v="17"/>
    <x v="1"/>
    <x v="432"/>
    <x v="435"/>
    <n v="219225.32"/>
    <m/>
    <m/>
    <m/>
    <m/>
    <m/>
    <m/>
    <m/>
    <m/>
    <m/>
  </r>
  <r>
    <x v="0"/>
    <x v="17"/>
    <x v="17"/>
    <x v="2"/>
    <x v="433"/>
    <x v="436"/>
    <n v="75984.600000000006"/>
    <m/>
    <m/>
    <m/>
    <m/>
    <m/>
    <m/>
    <m/>
    <m/>
    <m/>
  </r>
  <r>
    <x v="0"/>
    <x v="17"/>
    <x v="17"/>
    <x v="3"/>
    <x v="434"/>
    <x v="437"/>
    <n v="496.2"/>
    <m/>
    <m/>
    <m/>
    <m/>
    <m/>
    <m/>
    <m/>
    <m/>
    <m/>
  </r>
  <r>
    <x v="0"/>
    <x v="17"/>
    <x v="17"/>
    <x v="5"/>
    <x v="435"/>
    <x v="438"/>
    <n v="212.6"/>
    <m/>
    <m/>
    <m/>
    <m/>
    <m/>
    <m/>
    <m/>
    <m/>
    <m/>
  </r>
  <r>
    <x v="0"/>
    <x v="18"/>
    <x v="18"/>
    <x v="1"/>
    <x v="436"/>
    <x v="439"/>
    <n v="729.1"/>
    <m/>
    <m/>
    <m/>
    <m/>
    <m/>
    <m/>
    <m/>
    <m/>
    <m/>
  </r>
  <r>
    <x v="0"/>
    <x v="18"/>
    <x v="18"/>
    <x v="2"/>
    <x v="437"/>
    <x v="440"/>
    <n v="65.7"/>
    <m/>
    <m/>
    <m/>
    <m/>
    <m/>
    <m/>
    <m/>
    <m/>
    <m/>
  </r>
  <r>
    <x v="0"/>
    <x v="19"/>
    <x v="19"/>
    <x v="1"/>
    <x v="411"/>
    <x v="441"/>
    <n v="10.4"/>
    <m/>
    <m/>
    <m/>
    <m/>
    <m/>
    <m/>
    <m/>
    <m/>
    <m/>
  </r>
  <r>
    <x v="0"/>
    <x v="19"/>
    <x v="19"/>
    <x v="2"/>
    <x v="438"/>
    <x v="442"/>
    <n v="49"/>
    <m/>
    <m/>
    <m/>
    <m/>
    <m/>
    <m/>
    <m/>
    <m/>
    <m/>
  </r>
  <r>
    <x v="0"/>
    <x v="19"/>
    <x v="19"/>
    <x v="3"/>
    <x v="439"/>
    <x v="443"/>
    <n v="112.6"/>
    <m/>
    <m/>
    <m/>
    <m/>
    <m/>
    <m/>
    <m/>
    <m/>
    <m/>
  </r>
  <r>
    <x v="0"/>
    <x v="19"/>
    <x v="19"/>
    <x v="5"/>
    <x v="63"/>
    <x v="444"/>
    <n v="1008"/>
    <m/>
    <m/>
    <m/>
    <m/>
    <m/>
    <m/>
    <m/>
    <m/>
    <m/>
  </r>
  <r>
    <x v="0"/>
    <x v="19"/>
    <x v="19"/>
    <x v="6"/>
    <x v="440"/>
    <x v="445"/>
    <n v="1165.7"/>
    <m/>
    <m/>
    <m/>
    <m/>
    <m/>
    <m/>
    <m/>
    <m/>
    <m/>
  </r>
  <r>
    <x v="0"/>
    <x v="19"/>
    <x v="19"/>
    <x v="7"/>
    <x v="441"/>
    <x v="446"/>
    <n v="2731.4"/>
    <m/>
    <m/>
    <m/>
    <m/>
    <m/>
    <m/>
    <m/>
    <m/>
    <m/>
  </r>
  <r>
    <x v="0"/>
    <x v="19"/>
    <x v="19"/>
    <x v="8"/>
    <x v="442"/>
    <x v="447"/>
    <n v="510.8"/>
    <m/>
    <m/>
    <m/>
    <m/>
    <m/>
    <m/>
    <m/>
    <m/>
    <m/>
  </r>
  <r>
    <x v="5"/>
    <x v="17"/>
    <x v="17"/>
    <x v="2"/>
    <x v="0"/>
    <x v="0"/>
    <m/>
    <m/>
    <m/>
    <m/>
    <m/>
    <m/>
    <m/>
    <m/>
    <m/>
    <m/>
  </r>
  <r>
    <x v="6"/>
    <x v="17"/>
    <x v="17"/>
    <x v="0"/>
    <x v="0"/>
    <x v="0"/>
    <m/>
    <m/>
    <m/>
    <m/>
    <m/>
    <m/>
    <m/>
    <m/>
    <m/>
    <m/>
  </r>
  <r>
    <x v="7"/>
    <x v="5"/>
    <x v="5"/>
    <x v="0"/>
    <x v="0"/>
    <x v="0"/>
    <m/>
    <m/>
    <m/>
    <m/>
    <m/>
    <m/>
    <m/>
    <m/>
    <m/>
    <m/>
  </r>
  <r>
    <x v="8"/>
    <x v="21"/>
    <x v="21"/>
    <x v="10"/>
    <x v="0"/>
    <x v="0"/>
    <m/>
    <m/>
    <m/>
    <m/>
    <m/>
    <m/>
    <m/>
    <m/>
    <m/>
    <m/>
  </r>
  <r>
    <x v="8"/>
    <x v="21"/>
    <x v="21"/>
    <x v="10"/>
    <x v="0"/>
    <x v="0"/>
    <m/>
    <m/>
    <m/>
    <m/>
    <m/>
    <m/>
    <m/>
    <m/>
    <m/>
    <m/>
  </r>
  <r>
    <x v="8"/>
    <x v="21"/>
    <x v="21"/>
    <x v="10"/>
    <x v="0"/>
    <x v="0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5">
  <r>
    <x v="0"/>
    <x v="0"/>
    <x v="0"/>
    <x v="0"/>
    <m/>
    <m/>
    <m/>
    <m/>
    <n v="205"/>
    <m/>
    <n v="205"/>
    <m/>
    <m/>
    <m/>
    <m/>
    <m/>
  </r>
  <r>
    <x v="0"/>
    <x v="0"/>
    <x v="0"/>
    <x v="1"/>
    <m/>
    <m/>
    <m/>
    <n v="1023.04"/>
    <n v="1114.99"/>
    <n v="1086.1400000000001"/>
    <n v="936.18"/>
    <n v="1051.46"/>
    <n v="2135.09"/>
    <m/>
    <m/>
    <m/>
  </r>
  <r>
    <x v="0"/>
    <x v="0"/>
    <x v="0"/>
    <x v="2"/>
    <m/>
    <m/>
    <m/>
    <n v="622.49"/>
    <n v="637.47"/>
    <n v="653.29999999999995"/>
    <n v="627.66999999999996"/>
    <n v="701.47"/>
    <n v="744.5"/>
    <m/>
    <m/>
    <m/>
  </r>
  <r>
    <x v="0"/>
    <x v="0"/>
    <x v="0"/>
    <x v="3"/>
    <m/>
    <m/>
    <m/>
    <n v="1033.06"/>
    <n v="1054.78"/>
    <n v="1005.57"/>
    <n v="1254.6400000000001"/>
    <n v="1058.83"/>
    <n v="1173.27"/>
    <m/>
    <m/>
    <m/>
  </r>
  <r>
    <x v="0"/>
    <x v="0"/>
    <x v="0"/>
    <x v="4"/>
    <m/>
    <m/>
    <m/>
    <n v="175.15"/>
    <n v="175.15"/>
    <n v="175.15"/>
    <n v="175.15"/>
    <n v="175.15"/>
    <n v="175.15"/>
    <m/>
    <m/>
    <m/>
  </r>
  <r>
    <x v="0"/>
    <x v="0"/>
    <x v="0"/>
    <x v="5"/>
    <m/>
    <m/>
    <m/>
    <n v="391.28"/>
    <n v="341.36"/>
    <n v="413.17"/>
    <n v="609.39"/>
    <n v="558.70000000000005"/>
    <n v="692.72"/>
    <m/>
    <m/>
    <m/>
  </r>
  <r>
    <x v="0"/>
    <x v="0"/>
    <x v="0"/>
    <x v="6"/>
    <m/>
    <m/>
    <m/>
    <n v="2965.78"/>
    <n v="2955.18"/>
    <n v="2733.08"/>
    <n v="2608.84"/>
    <n v="2802.87"/>
    <n v="2962.97"/>
    <m/>
    <m/>
    <m/>
  </r>
  <r>
    <x v="0"/>
    <x v="0"/>
    <x v="0"/>
    <x v="7"/>
    <m/>
    <m/>
    <m/>
    <n v="2691.69"/>
    <n v="2692.09"/>
    <n v="2244.15"/>
    <n v="2632.8"/>
    <n v="3676.74"/>
    <n v="4262.24"/>
    <m/>
    <m/>
    <m/>
  </r>
  <r>
    <x v="0"/>
    <x v="0"/>
    <x v="0"/>
    <x v="8"/>
    <m/>
    <m/>
    <m/>
    <n v="33081.01"/>
    <n v="38183.97"/>
    <n v="30616.78"/>
    <n v="25421.89"/>
    <n v="25703.41"/>
    <n v="43774.05"/>
    <m/>
    <m/>
    <m/>
  </r>
  <r>
    <x v="0"/>
    <x v="0"/>
    <x v="0"/>
    <x v="9"/>
    <m/>
    <m/>
    <m/>
    <n v="7441.85"/>
    <n v="13530.45"/>
    <n v="10875.96"/>
    <n v="4929.49"/>
    <n v="3724.65"/>
    <n v="5028.5200000000004"/>
    <m/>
    <m/>
    <m/>
  </r>
  <r>
    <x v="0"/>
    <x v="1"/>
    <x v="1"/>
    <x v="0"/>
    <m/>
    <m/>
    <m/>
    <n v="4896.2299999999996"/>
    <n v="6181.23"/>
    <n v="4257.2299999999996"/>
    <n v="5378.23"/>
    <n v="3546.19"/>
    <n v="4908.07"/>
    <m/>
    <m/>
    <m/>
  </r>
  <r>
    <x v="0"/>
    <x v="1"/>
    <x v="1"/>
    <x v="1"/>
    <m/>
    <m/>
    <m/>
    <n v="29814.39"/>
    <n v="27460.85"/>
    <n v="29393.279999999999"/>
    <n v="30105.82"/>
    <n v="27230.75"/>
    <n v="30594.83"/>
    <m/>
    <m/>
    <m/>
  </r>
  <r>
    <x v="0"/>
    <x v="1"/>
    <x v="1"/>
    <x v="2"/>
    <m/>
    <m/>
    <m/>
    <n v="32361.35"/>
    <n v="30681.66"/>
    <n v="32359.78"/>
    <n v="33304.97"/>
    <n v="32398.95"/>
    <n v="32401.13"/>
    <m/>
    <m/>
    <m/>
  </r>
  <r>
    <x v="0"/>
    <x v="1"/>
    <x v="1"/>
    <x v="3"/>
    <m/>
    <m/>
    <m/>
    <n v="93628.06"/>
    <n v="86774.95"/>
    <n v="108944.82"/>
    <n v="105862.14"/>
    <n v="81550.740000000005"/>
    <n v="79156.289999999994"/>
    <m/>
    <m/>
    <m/>
  </r>
  <r>
    <x v="0"/>
    <x v="1"/>
    <x v="1"/>
    <x v="4"/>
    <m/>
    <m/>
    <m/>
    <n v="5800.83"/>
    <n v="5805.47"/>
    <n v="6061.61"/>
    <n v="5805.47"/>
    <n v="5881.13"/>
    <n v="5842.61"/>
    <m/>
    <m/>
    <m/>
  </r>
  <r>
    <x v="0"/>
    <x v="1"/>
    <x v="1"/>
    <x v="5"/>
    <m/>
    <m/>
    <m/>
    <n v="179095.37"/>
    <n v="174737.76"/>
    <n v="187520.68"/>
    <n v="178369.19"/>
    <n v="161016.59"/>
    <n v="167194.95000000001"/>
    <m/>
    <m/>
    <m/>
  </r>
  <r>
    <x v="0"/>
    <x v="1"/>
    <x v="1"/>
    <x v="6"/>
    <m/>
    <m/>
    <m/>
    <n v="140465.01"/>
    <n v="139820.88"/>
    <n v="107521.05"/>
    <n v="159191.62"/>
    <n v="146817.15"/>
    <n v="122906.98"/>
    <m/>
    <m/>
    <m/>
  </r>
  <r>
    <x v="0"/>
    <x v="1"/>
    <x v="1"/>
    <x v="7"/>
    <m/>
    <m/>
    <m/>
    <n v="65406.67"/>
    <n v="64599.6"/>
    <n v="85030.91"/>
    <n v="81297.38"/>
    <n v="88617.13"/>
    <n v="70690.92"/>
    <m/>
    <m/>
    <m/>
  </r>
  <r>
    <x v="0"/>
    <x v="1"/>
    <x v="1"/>
    <x v="8"/>
    <m/>
    <m/>
    <m/>
    <n v="29715.95"/>
    <n v="29685.57"/>
    <n v="29741.88"/>
    <n v="29604.05"/>
    <n v="29811.13"/>
    <n v="29797.99"/>
    <m/>
    <m/>
    <m/>
  </r>
  <r>
    <x v="0"/>
    <x v="1"/>
    <x v="1"/>
    <x v="9"/>
    <m/>
    <m/>
    <m/>
    <n v="34157"/>
    <n v="36387.040000000001"/>
    <n v="35299.69"/>
    <n v="35089.089999999997"/>
    <n v="34065"/>
    <n v="35750.82"/>
    <m/>
    <m/>
    <m/>
  </r>
  <r>
    <x v="0"/>
    <x v="2"/>
    <x v="2"/>
    <x v="5"/>
    <m/>
    <m/>
    <m/>
    <n v="4058.39"/>
    <n v="2770.45"/>
    <n v="3651.73"/>
    <n v="3448.98"/>
    <n v="3571.09"/>
    <n v="3216.28"/>
    <m/>
    <m/>
    <m/>
  </r>
  <r>
    <x v="0"/>
    <x v="2"/>
    <x v="2"/>
    <x v="7"/>
    <m/>
    <m/>
    <m/>
    <n v="5263.19"/>
    <n v="4829.2700000000004"/>
    <n v="4710.2299999999996"/>
    <n v="3803.99"/>
    <n v="4648.79"/>
    <n v="4195.67"/>
    <m/>
    <m/>
    <m/>
  </r>
  <r>
    <x v="0"/>
    <x v="2"/>
    <x v="2"/>
    <x v="8"/>
    <m/>
    <m/>
    <m/>
    <n v="2072.35"/>
    <n v="1423.39"/>
    <n v="2026.27"/>
    <n v="2460.19"/>
    <n v="2844.19"/>
    <n v="1354.27"/>
    <m/>
    <m/>
    <m/>
  </r>
  <r>
    <x v="0"/>
    <x v="2"/>
    <x v="2"/>
    <x v="9"/>
    <m/>
    <m/>
    <m/>
    <n v="6752.94"/>
    <n v="7136.94"/>
    <n v="2540.08"/>
    <n v="26325.040000000001"/>
    <n v="30120.49"/>
    <n v="38113.839999999997"/>
    <m/>
    <m/>
    <m/>
  </r>
  <r>
    <x v="0"/>
    <x v="3"/>
    <x v="3"/>
    <x v="0"/>
    <m/>
    <m/>
    <m/>
    <n v="109"/>
    <m/>
    <n v="132"/>
    <m/>
    <n v="44"/>
    <n v="181"/>
    <m/>
    <m/>
    <m/>
  </r>
  <r>
    <x v="0"/>
    <x v="3"/>
    <x v="3"/>
    <x v="1"/>
    <m/>
    <m/>
    <m/>
    <n v="4445.3999999999996"/>
    <n v="4626.01"/>
    <n v="5166.8"/>
    <n v="5257.67"/>
    <n v="4620.71"/>
    <n v="3953.6"/>
    <m/>
    <m/>
    <m/>
  </r>
  <r>
    <x v="0"/>
    <x v="3"/>
    <x v="3"/>
    <x v="2"/>
    <m/>
    <m/>
    <m/>
    <n v="4537.57"/>
    <n v="3890.81"/>
    <n v="3991.69"/>
    <n v="4260.42"/>
    <n v="3669.6"/>
    <n v="4228.4799999999996"/>
    <m/>
    <m/>
    <m/>
  </r>
  <r>
    <x v="0"/>
    <x v="3"/>
    <x v="3"/>
    <x v="3"/>
    <m/>
    <m/>
    <m/>
    <n v="6539.58"/>
    <n v="6238.8"/>
    <n v="6227.75"/>
    <n v="6798.91"/>
    <n v="6698.11"/>
    <n v="7164.66"/>
    <m/>
    <m/>
    <m/>
  </r>
  <r>
    <x v="0"/>
    <x v="3"/>
    <x v="3"/>
    <x v="5"/>
    <m/>
    <m/>
    <m/>
    <n v="7874.65"/>
    <n v="6826.69"/>
    <n v="7880.84"/>
    <n v="8539.34"/>
    <n v="7360.97"/>
    <n v="7291.33"/>
    <m/>
    <m/>
    <m/>
  </r>
  <r>
    <x v="0"/>
    <x v="3"/>
    <x v="3"/>
    <x v="6"/>
    <m/>
    <m/>
    <m/>
    <n v="830.81"/>
    <n v="799.52"/>
    <n v="1049.58"/>
    <n v="883.64"/>
    <n v="737.14"/>
    <n v="776.57"/>
    <m/>
    <m/>
    <m/>
  </r>
  <r>
    <x v="0"/>
    <x v="3"/>
    <x v="3"/>
    <x v="7"/>
    <m/>
    <m/>
    <m/>
    <n v="1127.8900000000001"/>
    <n v="1360.6"/>
    <n v="1102.55"/>
    <n v="1360.6"/>
    <n v="1369.81"/>
    <n v="1213.9100000000001"/>
    <m/>
    <m/>
    <m/>
  </r>
  <r>
    <x v="0"/>
    <x v="4"/>
    <x v="4"/>
    <x v="0"/>
    <m/>
    <m/>
    <m/>
    <m/>
    <n v="425"/>
    <m/>
    <n v="240"/>
    <n v="75.819999999999993"/>
    <n v="277.91000000000003"/>
    <m/>
    <m/>
    <m/>
  </r>
  <r>
    <x v="0"/>
    <x v="4"/>
    <x v="4"/>
    <x v="1"/>
    <m/>
    <m/>
    <m/>
    <n v="3592.6"/>
    <n v="3572"/>
    <n v="3681.94"/>
    <n v="3916.91"/>
    <n v="3858.62"/>
    <n v="3904.49"/>
    <m/>
    <m/>
    <m/>
  </r>
  <r>
    <x v="0"/>
    <x v="4"/>
    <x v="4"/>
    <x v="2"/>
    <m/>
    <m/>
    <m/>
    <n v="16519.080000000002"/>
    <n v="16667.68"/>
    <n v="17620.79"/>
    <n v="17163.41"/>
    <n v="16955.939999999999"/>
    <n v="17112.88"/>
    <m/>
    <m/>
    <m/>
  </r>
  <r>
    <x v="0"/>
    <x v="4"/>
    <x v="4"/>
    <x v="3"/>
    <m/>
    <m/>
    <m/>
    <n v="56233.62"/>
    <n v="55416.04"/>
    <n v="59878.14"/>
    <n v="64415.18"/>
    <n v="58227.31"/>
    <n v="60119.46"/>
    <m/>
    <m/>
    <m/>
  </r>
  <r>
    <x v="0"/>
    <x v="4"/>
    <x v="4"/>
    <x v="5"/>
    <m/>
    <m/>
    <m/>
    <n v="113587.48"/>
    <n v="107243.59"/>
    <n v="115372.12"/>
    <n v="127935.42"/>
    <n v="117499.83"/>
    <n v="124817.16"/>
    <m/>
    <m/>
    <m/>
  </r>
  <r>
    <x v="0"/>
    <x v="4"/>
    <x v="4"/>
    <x v="6"/>
    <m/>
    <m/>
    <m/>
    <n v="33009.199999999997"/>
    <n v="28475.8"/>
    <n v="45708.12"/>
    <n v="38301.19"/>
    <n v="35748.410000000003"/>
    <n v="43217.95"/>
    <m/>
    <m/>
    <m/>
  </r>
  <r>
    <x v="0"/>
    <x v="4"/>
    <x v="4"/>
    <x v="7"/>
    <m/>
    <m/>
    <m/>
    <n v="32513.22"/>
    <n v="36435.9"/>
    <n v="31075.77"/>
    <n v="40376.25"/>
    <n v="40742.18"/>
    <n v="44693.54"/>
    <m/>
    <m/>
    <m/>
  </r>
  <r>
    <x v="0"/>
    <x v="4"/>
    <x v="4"/>
    <x v="8"/>
    <m/>
    <m/>
    <m/>
    <n v="8469.5"/>
    <n v="8732.93"/>
    <n v="10634.89"/>
    <n v="11773.49"/>
    <n v="9405.7900000000009"/>
    <n v="11476.7"/>
    <m/>
    <m/>
    <m/>
  </r>
  <r>
    <x v="0"/>
    <x v="5"/>
    <x v="5"/>
    <x v="5"/>
    <m/>
    <m/>
    <m/>
    <n v="1449.88"/>
    <n v="1220.6300000000001"/>
    <n v="1240.98"/>
    <n v="1462.55"/>
    <n v="1407.64"/>
    <n v="1590.04"/>
    <m/>
    <m/>
    <m/>
  </r>
  <r>
    <x v="0"/>
    <x v="6"/>
    <x v="6"/>
    <x v="6"/>
    <m/>
    <m/>
    <m/>
    <n v="2477.81"/>
    <n v="1811.57"/>
    <n v="1550.45"/>
    <n v="1372.66"/>
    <n v="1100.79"/>
    <n v="1100.02"/>
    <m/>
    <m/>
    <m/>
  </r>
  <r>
    <x v="0"/>
    <x v="7"/>
    <x v="7"/>
    <x v="0"/>
    <m/>
    <m/>
    <m/>
    <n v="1528.91"/>
    <n v="1469.82"/>
    <n v="1891.5"/>
    <n v="1978.38"/>
    <n v="1929.36"/>
    <n v="1942.34"/>
    <m/>
    <m/>
    <m/>
  </r>
  <r>
    <x v="0"/>
    <x v="8"/>
    <x v="8"/>
    <x v="1"/>
    <m/>
    <m/>
    <m/>
    <n v="336.56"/>
    <n v="299.20999999999998"/>
    <n v="311.74"/>
    <n v="319.56"/>
    <n v="277.8"/>
    <n v="287.35000000000002"/>
    <m/>
    <m/>
    <m/>
  </r>
  <r>
    <x v="0"/>
    <x v="8"/>
    <x v="8"/>
    <x v="2"/>
    <m/>
    <m/>
    <m/>
    <n v="563.61"/>
    <n v="694.36"/>
    <n v="496.01"/>
    <n v="575.53"/>
    <n v="532.23"/>
    <n v="458.99"/>
    <m/>
    <m/>
    <m/>
  </r>
  <r>
    <x v="0"/>
    <x v="8"/>
    <x v="8"/>
    <x v="3"/>
    <m/>
    <m/>
    <m/>
    <n v="898.15"/>
    <n v="995.94"/>
    <n v="1674.07"/>
    <n v="1118.3599999999999"/>
    <n v="971.73"/>
    <n v="1017.38"/>
    <m/>
    <m/>
    <m/>
  </r>
  <r>
    <x v="0"/>
    <x v="8"/>
    <x v="8"/>
    <x v="5"/>
    <m/>
    <m/>
    <m/>
    <n v="5410.87"/>
    <n v="5388.12"/>
    <n v="5857.46"/>
    <n v="6903.98"/>
    <n v="7131.63"/>
    <n v="5295.8"/>
    <m/>
    <m/>
    <m/>
  </r>
  <r>
    <x v="0"/>
    <x v="8"/>
    <x v="8"/>
    <x v="6"/>
    <m/>
    <m/>
    <m/>
    <n v="2427.98"/>
    <n v="2073.16"/>
    <n v="2608.4899999999998"/>
    <n v="3343.77"/>
    <n v="2506.92"/>
    <n v="2685.43"/>
    <m/>
    <m/>
    <m/>
  </r>
  <r>
    <x v="0"/>
    <x v="8"/>
    <x v="8"/>
    <x v="7"/>
    <m/>
    <m/>
    <m/>
    <n v="3920.8"/>
    <n v="3770.65"/>
    <n v="3967.64"/>
    <n v="4244.13"/>
    <n v="5276.32"/>
    <n v="3664.66"/>
    <m/>
    <m/>
    <m/>
  </r>
  <r>
    <x v="0"/>
    <x v="8"/>
    <x v="8"/>
    <x v="8"/>
    <m/>
    <m/>
    <m/>
    <n v="551.71"/>
    <n v="547.87"/>
    <n v="601.63"/>
    <n v="559.39"/>
    <n v="601.63"/>
    <n v="555.54999999999995"/>
    <m/>
    <m/>
    <m/>
  </r>
  <r>
    <x v="0"/>
    <x v="9"/>
    <x v="9"/>
    <x v="1"/>
    <m/>
    <m/>
    <m/>
    <n v="2291.39"/>
    <n v="2504.75"/>
    <n v="2749.82"/>
    <n v="2550.34"/>
    <n v="2554.94"/>
    <n v="2767.99"/>
    <m/>
    <m/>
    <m/>
  </r>
  <r>
    <x v="0"/>
    <x v="9"/>
    <x v="9"/>
    <x v="2"/>
    <m/>
    <m/>
    <m/>
    <n v="5265.43"/>
    <n v="5219.76"/>
    <n v="5867.89"/>
    <n v="6111.77"/>
    <n v="5127.26"/>
    <n v="5300.9"/>
    <m/>
    <m/>
    <m/>
  </r>
  <r>
    <x v="0"/>
    <x v="9"/>
    <x v="9"/>
    <x v="3"/>
    <m/>
    <m/>
    <m/>
    <n v="10107.51"/>
    <n v="10426.77"/>
    <n v="11207.44"/>
    <n v="9907.76"/>
    <n v="8857.9"/>
    <n v="8207.27"/>
    <m/>
    <m/>
    <m/>
  </r>
  <r>
    <x v="0"/>
    <x v="9"/>
    <x v="9"/>
    <x v="5"/>
    <m/>
    <m/>
    <m/>
    <n v="52005.760000000002"/>
    <n v="55182.400000000001"/>
    <n v="63092.6"/>
    <n v="59869.95"/>
    <n v="52210.74"/>
    <n v="47391.3"/>
    <m/>
    <m/>
    <m/>
  </r>
  <r>
    <x v="0"/>
    <x v="9"/>
    <x v="9"/>
    <x v="6"/>
    <m/>
    <m/>
    <m/>
    <n v="34703.26"/>
    <n v="54279.19"/>
    <n v="51831.4"/>
    <n v="52015.28"/>
    <n v="43655.13"/>
    <n v="48490"/>
    <m/>
    <m/>
    <m/>
  </r>
  <r>
    <x v="0"/>
    <x v="9"/>
    <x v="9"/>
    <x v="7"/>
    <m/>
    <m/>
    <m/>
    <n v="12889.71"/>
    <n v="14044.55"/>
    <n v="19774.64"/>
    <n v="12051.55"/>
    <n v="18085.57"/>
    <n v="16395.02"/>
    <m/>
    <m/>
    <m/>
  </r>
  <r>
    <x v="0"/>
    <x v="10"/>
    <x v="10"/>
    <x v="0"/>
    <m/>
    <m/>
    <m/>
    <m/>
    <n v="120"/>
    <m/>
    <n v="120"/>
    <m/>
    <n v="88"/>
    <m/>
    <m/>
    <m/>
  </r>
  <r>
    <x v="0"/>
    <x v="10"/>
    <x v="10"/>
    <x v="1"/>
    <m/>
    <m/>
    <m/>
    <n v="2171.86"/>
    <n v="2075.1999999999998"/>
    <n v="1763.32"/>
    <n v="1798.24"/>
    <n v="1709.77"/>
    <n v="1674.89"/>
    <m/>
    <m/>
    <m/>
  </r>
  <r>
    <x v="0"/>
    <x v="10"/>
    <x v="10"/>
    <x v="2"/>
    <m/>
    <m/>
    <m/>
    <n v="2510.2199999999998"/>
    <n v="2374.5300000000002"/>
    <n v="2108.58"/>
    <n v="2002.77"/>
    <n v="2143.91"/>
    <n v="2143.4499999999998"/>
    <m/>
    <m/>
    <m/>
  </r>
  <r>
    <x v="0"/>
    <x v="10"/>
    <x v="10"/>
    <x v="3"/>
    <m/>
    <m/>
    <m/>
    <n v="10357.4"/>
    <n v="9674.83"/>
    <n v="9598.92"/>
    <n v="7026.4"/>
    <n v="6642.02"/>
    <n v="7080.81"/>
    <m/>
    <m/>
    <m/>
  </r>
  <r>
    <x v="0"/>
    <x v="10"/>
    <x v="10"/>
    <x v="5"/>
    <m/>
    <m/>
    <m/>
    <n v="21829.23"/>
    <n v="13865.5"/>
    <n v="32251.040000000001"/>
    <n v="14277.15"/>
    <n v="12183.34"/>
    <n v="11547.53"/>
    <m/>
    <m/>
    <m/>
  </r>
  <r>
    <x v="0"/>
    <x v="10"/>
    <x v="10"/>
    <x v="6"/>
    <m/>
    <m/>
    <m/>
    <n v="63901.7"/>
    <n v="59627.79"/>
    <n v="89211.9"/>
    <n v="47450.75"/>
    <n v="22893.57"/>
    <n v="22474.63"/>
    <m/>
    <m/>
    <m/>
  </r>
  <r>
    <x v="0"/>
    <x v="10"/>
    <x v="10"/>
    <x v="7"/>
    <m/>
    <m/>
    <m/>
    <n v="23952.02"/>
    <n v="18827.400000000001"/>
    <n v="39698.47"/>
    <n v="28301.47"/>
    <n v="34567.629999999997"/>
    <n v="28204.84"/>
    <m/>
    <m/>
    <m/>
  </r>
  <r>
    <x v="0"/>
    <x v="10"/>
    <x v="10"/>
    <x v="8"/>
    <m/>
    <m/>
    <m/>
    <n v="447.97"/>
    <n v="420.88"/>
    <n v="622.75"/>
    <n v="754.46"/>
    <n v="756"/>
    <n v="780.57"/>
    <m/>
    <m/>
    <m/>
  </r>
  <r>
    <x v="0"/>
    <x v="10"/>
    <x v="10"/>
    <x v="9"/>
    <m/>
    <m/>
    <m/>
    <n v="2160.3000000000002"/>
    <n v="2014.38"/>
    <n v="2014.38"/>
    <n v="3986.52"/>
    <n v="1419.18"/>
    <n v="1853.1"/>
    <m/>
    <m/>
    <m/>
  </r>
  <r>
    <x v="0"/>
    <x v="11"/>
    <x v="11"/>
    <x v="7"/>
    <m/>
    <m/>
    <m/>
    <n v="99570.78"/>
    <n v="102387.8"/>
    <n v="100782.29"/>
    <n v="88332.63"/>
    <n v="98226.4"/>
    <n v="97871.58"/>
    <m/>
    <m/>
    <m/>
  </r>
  <r>
    <x v="0"/>
    <x v="11"/>
    <x v="11"/>
    <x v="8"/>
    <m/>
    <m/>
    <m/>
    <n v="770.21"/>
    <n v="620.83000000000004"/>
    <n v="666.14"/>
    <n v="819.36"/>
    <n v="737.95"/>
    <n v="765.6"/>
    <m/>
    <m/>
    <m/>
  </r>
  <r>
    <x v="0"/>
    <x v="12"/>
    <x v="12"/>
    <x v="0"/>
    <m/>
    <m/>
    <m/>
    <m/>
    <m/>
    <m/>
    <n v="120"/>
    <m/>
    <m/>
    <m/>
    <m/>
    <m/>
  </r>
  <r>
    <x v="0"/>
    <x v="12"/>
    <x v="12"/>
    <x v="1"/>
    <m/>
    <m/>
    <m/>
    <n v="47.18"/>
    <n v="48.57"/>
    <n v="51.35"/>
    <n v="51.82"/>
    <n v="52.05"/>
    <n v="51.82"/>
    <m/>
    <m/>
    <m/>
  </r>
  <r>
    <x v="0"/>
    <x v="12"/>
    <x v="12"/>
    <x v="2"/>
    <m/>
    <m/>
    <m/>
    <n v="790.53"/>
    <n v="696.69"/>
    <n v="758.81"/>
    <n v="770.36"/>
    <n v="745.28"/>
    <n v="771.62"/>
    <m/>
    <m/>
    <m/>
  </r>
  <r>
    <x v="0"/>
    <x v="12"/>
    <x v="12"/>
    <x v="3"/>
    <m/>
    <m/>
    <m/>
    <n v="3682"/>
    <n v="3956.92"/>
    <n v="3852.53"/>
    <n v="4069.52"/>
    <n v="3995"/>
    <n v="3791.24"/>
    <m/>
    <m/>
    <m/>
  </r>
  <r>
    <x v="0"/>
    <x v="12"/>
    <x v="12"/>
    <x v="5"/>
    <m/>
    <m/>
    <m/>
    <n v="3716.61"/>
    <n v="3450.87"/>
    <n v="3508.76"/>
    <n v="3630.98"/>
    <n v="3963.19"/>
    <n v="3926.49"/>
    <m/>
    <m/>
    <m/>
  </r>
  <r>
    <x v="0"/>
    <x v="13"/>
    <x v="13"/>
    <x v="0"/>
    <m/>
    <m/>
    <m/>
    <n v="164"/>
    <n v="174"/>
    <m/>
    <n v="44"/>
    <n v="109"/>
    <n v="65"/>
    <m/>
    <m/>
    <m/>
  </r>
  <r>
    <x v="0"/>
    <x v="13"/>
    <x v="13"/>
    <x v="1"/>
    <m/>
    <m/>
    <m/>
    <n v="16058.47"/>
    <n v="15543.2"/>
    <n v="15953.81"/>
    <n v="18074.150000000001"/>
    <n v="16922.95"/>
    <n v="17470.919999999998"/>
    <m/>
    <m/>
    <m/>
  </r>
  <r>
    <x v="0"/>
    <x v="13"/>
    <x v="13"/>
    <x v="2"/>
    <m/>
    <m/>
    <m/>
    <n v="14810.71"/>
    <n v="14856.94"/>
    <n v="14297.05"/>
    <n v="16191.84"/>
    <n v="16489.72"/>
    <n v="15809.07"/>
    <m/>
    <m/>
    <m/>
  </r>
  <r>
    <x v="0"/>
    <x v="13"/>
    <x v="13"/>
    <x v="3"/>
    <m/>
    <m/>
    <m/>
    <n v="283.23"/>
    <n v="230.87"/>
    <n v="255.55"/>
    <n v="267.43"/>
    <n v="260.91000000000003"/>
    <n v="251.14"/>
    <m/>
    <m/>
    <m/>
  </r>
  <r>
    <x v="0"/>
    <x v="14"/>
    <x v="14"/>
    <x v="0"/>
    <m/>
    <m/>
    <m/>
    <n v="44"/>
    <n v="44"/>
    <n v="88"/>
    <n v="296"/>
    <n v="164"/>
    <n v="120"/>
    <m/>
    <m/>
    <m/>
  </r>
  <r>
    <x v="0"/>
    <x v="14"/>
    <x v="14"/>
    <x v="1"/>
    <m/>
    <m/>
    <m/>
    <n v="39432.720000000001"/>
    <n v="36823.68"/>
    <n v="38388"/>
    <n v="41458.43"/>
    <n v="38869.019999999997"/>
    <n v="40377.19"/>
    <m/>
    <m/>
    <m/>
  </r>
  <r>
    <x v="0"/>
    <x v="14"/>
    <x v="14"/>
    <x v="2"/>
    <m/>
    <m/>
    <m/>
    <n v="100898.28"/>
    <n v="94627.66"/>
    <n v="94327.360000000001"/>
    <n v="102345.94"/>
    <n v="98881.68"/>
    <n v="100506.21"/>
    <m/>
    <m/>
    <m/>
  </r>
  <r>
    <x v="0"/>
    <x v="14"/>
    <x v="14"/>
    <x v="3"/>
    <m/>
    <m/>
    <m/>
    <n v="109852.96"/>
    <n v="104382.01"/>
    <n v="105847.46"/>
    <n v="111906.87"/>
    <n v="103229.7"/>
    <n v="106263.96"/>
    <m/>
    <m/>
    <m/>
  </r>
  <r>
    <x v="0"/>
    <x v="14"/>
    <x v="14"/>
    <x v="5"/>
    <m/>
    <m/>
    <m/>
    <n v="121348.7"/>
    <n v="105239.75"/>
    <n v="115675.14"/>
    <n v="124918.94"/>
    <n v="114699.3"/>
    <n v="124459.44"/>
    <m/>
    <m/>
    <m/>
  </r>
  <r>
    <x v="0"/>
    <x v="14"/>
    <x v="14"/>
    <x v="6"/>
    <m/>
    <m/>
    <m/>
    <n v="17589.330000000002"/>
    <n v="15901.26"/>
    <n v="17357.759999999998"/>
    <n v="19098.82"/>
    <n v="17616.22"/>
    <n v="17851.97"/>
    <m/>
    <m/>
    <m/>
  </r>
  <r>
    <x v="0"/>
    <x v="14"/>
    <x v="14"/>
    <x v="7"/>
    <m/>
    <m/>
    <m/>
    <n v="43665.74"/>
    <n v="41268.07"/>
    <n v="45372.61"/>
    <n v="47838.28"/>
    <n v="44405.3"/>
    <n v="46427.46"/>
    <m/>
    <m/>
    <m/>
  </r>
  <r>
    <x v="0"/>
    <x v="14"/>
    <x v="14"/>
    <x v="8"/>
    <m/>
    <m/>
    <m/>
    <n v="39588.99"/>
    <n v="35105.019999999997"/>
    <n v="36181.379999999997"/>
    <n v="37860.22"/>
    <n v="35820.800000000003"/>
    <n v="39128.949999999997"/>
    <m/>
    <m/>
    <m/>
  </r>
  <r>
    <x v="0"/>
    <x v="14"/>
    <x v="14"/>
    <x v="9"/>
    <m/>
    <m/>
    <m/>
    <n v="10269.51"/>
    <n v="9959.34"/>
    <n v="10789.13"/>
    <n v="12605.01"/>
    <n v="11610.9"/>
    <n v="11975.24"/>
    <m/>
    <m/>
    <m/>
  </r>
  <r>
    <x v="0"/>
    <x v="15"/>
    <x v="15"/>
    <x v="1"/>
    <m/>
    <m/>
    <m/>
    <n v="3570.82"/>
    <n v="3418.04"/>
    <n v="4013.23"/>
    <n v="4310.9399999999996"/>
    <n v="3785.23"/>
    <n v="3819.36"/>
    <m/>
    <m/>
    <m/>
  </r>
  <r>
    <x v="0"/>
    <x v="15"/>
    <x v="15"/>
    <x v="2"/>
    <m/>
    <m/>
    <m/>
    <n v="3921.89"/>
    <n v="3883.1"/>
    <n v="4251.6899999999996"/>
    <n v="4425.28"/>
    <n v="4073.08"/>
    <n v="4265.1400000000003"/>
    <m/>
    <m/>
    <m/>
  </r>
  <r>
    <x v="0"/>
    <x v="15"/>
    <x v="15"/>
    <x v="3"/>
    <m/>
    <m/>
    <m/>
    <n v="10978.6"/>
    <n v="8691.81"/>
    <n v="9052.98"/>
    <n v="10196.540000000001"/>
    <n v="9486.5300000000007"/>
    <n v="10014.719999999999"/>
    <m/>
    <m/>
    <m/>
  </r>
  <r>
    <x v="0"/>
    <x v="15"/>
    <x v="15"/>
    <x v="5"/>
    <m/>
    <m/>
    <m/>
    <n v="3032.79"/>
    <n v="2566.62"/>
    <n v="2797.78"/>
    <n v="3140.31"/>
    <n v="2957.91"/>
    <n v="3544.28"/>
    <m/>
    <m/>
    <m/>
  </r>
  <r>
    <x v="0"/>
    <x v="15"/>
    <x v="15"/>
    <x v="6"/>
    <m/>
    <m/>
    <m/>
    <n v="2029.46"/>
    <n v="1761.04"/>
    <n v="1674.26"/>
    <n v="1878.93"/>
    <n v="1974.16"/>
    <n v="2107.0300000000002"/>
    <m/>
    <m/>
    <m/>
  </r>
  <r>
    <x v="0"/>
    <x v="15"/>
    <x v="15"/>
    <x v="7"/>
    <m/>
    <m/>
    <m/>
    <n v="676.84"/>
    <n v="622.70000000000005"/>
    <n v="937.96"/>
    <n v="1152.6199999999999"/>
    <n v="659.94"/>
    <n v="732.14"/>
    <m/>
    <m/>
    <m/>
  </r>
  <r>
    <x v="0"/>
    <x v="16"/>
    <x v="16"/>
    <x v="6"/>
    <m/>
    <m/>
    <m/>
    <m/>
    <m/>
    <m/>
    <m/>
    <n v="467.11"/>
    <n v="29.1"/>
    <m/>
    <m/>
    <m/>
  </r>
  <r>
    <x v="0"/>
    <x v="17"/>
    <x v="17"/>
    <x v="0"/>
    <m/>
    <m/>
    <m/>
    <n v="7923.44"/>
    <n v="8679.7999999999993"/>
    <n v="8810"/>
    <n v="9428"/>
    <n v="9590"/>
    <n v="10114.32"/>
    <m/>
    <m/>
    <m/>
  </r>
  <r>
    <x v="0"/>
    <x v="17"/>
    <x v="17"/>
    <x v="1"/>
    <m/>
    <m/>
    <m/>
    <n v="1220815.43"/>
    <n v="1175775.72"/>
    <n v="1199220.97"/>
    <n v="1276805.21"/>
    <n v="1215277.47"/>
    <n v="1263331.44"/>
    <m/>
    <m/>
    <m/>
  </r>
  <r>
    <x v="0"/>
    <x v="17"/>
    <x v="17"/>
    <x v="2"/>
    <m/>
    <m/>
    <m/>
    <n v="488267.73"/>
    <n v="473812.7"/>
    <n v="489719.51"/>
    <n v="516350.65"/>
    <n v="503447.78"/>
    <n v="505174.67"/>
    <m/>
    <m/>
    <m/>
  </r>
  <r>
    <x v="0"/>
    <x v="17"/>
    <x v="17"/>
    <x v="3"/>
    <m/>
    <m/>
    <m/>
    <n v="4630.74"/>
    <n v="4350.3"/>
    <n v="4392.6400000000003"/>
    <n v="4784.01"/>
    <n v="4594.1499999999996"/>
    <n v="4599.51"/>
    <m/>
    <m/>
    <m/>
  </r>
  <r>
    <x v="0"/>
    <x v="17"/>
    <x v="17"/>
    <x v="5"/>
    <m/>
    <m/>
    <m/>
    <n v="958.75"/>
    <n v="907.92"/>
    <n v="887.14"/>
    <n v="1062.6199999999999"/>
    <n v="1061.29"/>
    <n v="987.03"/>
    <m/>
    <m/>
    <m/>
  </r>
  <r>
    <x v="0"/>
    <x v="18"/>
    <x v="18"/>
    <x v="1"/>
    <m/>
    <m/>
    <m/>
    <n v="3962.84"/>
    <n v="3589.06"/>
    <n v="3828.69"/>
    <n v="4152.95"/>
    <n v="4224.8900000000003"/>
    <n v="3842.79"/>
    <m/>
    <m/>
    <m/>
  </r>
  <r>
    <x v="0"/>
    <x v="18"/>
    <x v="18"/>
    <x v="2"/>
    <m/>
    <m/>
    <m/>
    <n v="429.6"/>
    <n v="477.34"/>
    <n v="342.08"/>
    <n v="361.54"/>
    <n v="337.23"/>
    <n v="448.61"/>
    <m/>
    <m/>
    <m/>
  </r>
  <r>
    <x v="0"/>
    <x v="19"/>
    <x v="19"/>
    <x v="1"/>
    <m/>
    <m/>
    <m/>
    <n v="47.17"/>
    <n v="46.94"/>
    <n v="48.8"/>
    <n v="52.51"/>
    <n v="46.94"/>
    <n v="49.96"/>
    <m/>
    <m/>
    <m/>
  </r>
  <r>
    <x v="0"/>
    <x v="19"/>
    <x v="19"/>
    <x v="2"/>
    <m/>
    <m/>
    <m/>
    <n v="149.06"/>
    <n v="181.31"/>
    <n v="174.37"/>
    <n v="142.56"/>
    <n v="129.1"/>
    <n v="172.95"/>
    <m/>
    <m/>
    <m/>
  </r>
  <r>
    <x v="0"/>
    <x v="19"/>
    <x v="19"/>
    <x v="3"/>
    <m/>
    <m/>
    <m/>
    <n v="429.74"/>
    <n v="643.39"/>
    <n v="588.01"/>
    <n v="467.58"/>
    <n v="403.52"/>
    <n v="610.25"/>
    <m/>
    <m/>
    <m/>
  </r>
  <r>
    <x v="0"/>
    <x v="19"/>
    <x v="19"/>
    <x v="5"/>
    <m/>
    <m/>
    <m/>
    <n v="4760.4799999999996"/>
    <n v="4071.24"/>
    <n v="3969.19"/>
    <n v="4928.08"/>
    <n v="4931.29"/>
    <n v="5521.37"/>
    <m/>
    <m/>
    <m/>
  </r>
  <r>
    <x v="0"/>
    <x v="19"/>
    <x v="19"/>
    <x v="6"/>
    <m/>
    <m/>
    <m/>
    <n v="8018.78"/>
    <n v="7455.15"/>
    <n v="8302.7099999999991"/>
    <n v="5503.4"/>
    <n v="5532.5"/>
    <n v="6824.97"/>
    <m/>
    <m/>
    <m/>
  </r>
  <r>
    <x v="0"/>
    <x v="19"/>
    <x v="19"/>
    <x v="7"/>
    <m/>
    <m/>
    <m/>
    <n v="13913.49"/>
    <n v="13553.96"/>
    <n v="14193.52"/>
    <n v="9778.6"/>
    <n v="7429.17"/>
    <n v="14905.6"/>
    <m/>
    <m/>
    <m/>
  </r>
  <r>
    <x v="0"/>
    <x v="19"/>
    <x v="19"/>
    <x v="8"/>
    <m/>
    <m/>
    <m/>
    <n v="2535.7399999999998"/>
    <n v="2582.59"/>
    <n v="1926.34"/>
    <n v="1395.64"/>
    <n v="1326.99"/>
    <n v="1971.37"/>
    <m/>
    <m/>
    <m/>
  </r>
  <r>
    <x v="1"/>
    <x v="0"/>
    <x v="0"/>
    <x v="0"/>
    <n v="131.82"/>
    <n v="131.82"/>
    <n v="131.82"/>
    <n v="131.82"/>
    <n v="131.82"/>
    <n v="131.82"/>
    <n v="131.82"/>
    <n v="324.82"/>
    <n v="324.82"/>
    <n v="131.82"/>
    <n v="131.82"/>
    <n v="131.82"/>
  </r>
  <r>
    <x v="1"/>
    <x v="0"/>
    <x v="0"/>
    <x v="1"/>
    <n v="920.21"/>
    <n v="979.01"/>
    <n v="870.66"/>
    <n v="1091.1099999999999"/>
    <n v="1180.67"/>
    <n v="1566.22"/>
    <n v="1896.78"/>
    <n v="1424.56"/>
    <n v="2210.02"/>
    <n v="1448.82"/>
    <n v="1502.49"/>
    <n v="831.97"/>
  </r>
  <r>
    <x v="1"/>
    <x v="0"/>
    <x v="0"/>
    <x v="2"/>
    <n v="168.17"/>
    <n v="377.32"/>
    <n v="251.98"/>
    <n v="235.41"/>
    <n v="363.26"/>
    <n v="684.77"/>
    <n v="682.09"/>
    <n v="522.49"/>
    <n v="542.44000000000005"/>
    <n v="395.57"/>
    <n v="379.78"/>
    <n v="297.27999999999997"/>
  </r>
  <r>
    <x v="1"/>
    <x v="0"/>
    <x v="0"/>
    <x v="3"/>
    <n v="1366.88"/>
    <n v="1667.69"/>
    <n v="1028.8900000000001"/>
    <n v="1814.81"/>
    <n v="1633.67"/>
    <n v="2325.89"/>
    <n v="2381.98"/>
    <n v="1678.47"/>
    <n v="1764.08"/>
    <n v="1547.68"/>
    <n v="1872.96"/>
    <n v="1012.93"/>
  </r>
  <r>
    <x v="1"/>
    <x v="0"/>
    <x v="0"/>
    <x v="5"/>
    <n v="173.03"/>
    <n v="709.63"/>
    <n v="336.06"/>
    <n v="540.12"/>
    <n v="2007.83"/>
    <n v="1822.32"/>
    <n v="654.09"/>
    <n v="425.38"/>
    <n v="426.25"/>
    <n v="394.67"/>
    <n v="832.1"/>
    <n v="940.28"/>
  </r>
  <r>
    <x v="1"/>
    <x v="0"/>
    <x v="0"/>
    <x v="6"/>
    <n v="440.38"/>
    <n v="1242.3900000000001"/>
    <n v="812.18"/>
    <n v="1057.77"/>
    <n v="1984.42"/>
    <n v="2227.59"/>
    <n v="2352.98"/>
    <n v="2188.3000000000002"/>
    <n v="2316.4899999999998"/>
    <n v="1784.44"/>
    <n v="2310.42"/>
    <n v="1390.03"/>
  </r>
  <r>
    <x v="1"/>
    <x v="0"/>
    <x v="0"/>
    <x v="7"/>
    <n v="169.94"/>
    <n v="408.95"/>
    <n v="281.23"/>
    <n v="381.98"/>
    <n v="673"/>
    <n v="545.37"/>
    <n v="297.5"/>
    <n v="2310.9699999999998"/>
    <n v="180.23"/>
    <n v="401.29"/>
    <n v="170.55"/>
    <n v="230.57"/>
  </r>
  <r>
    <x v="1"/>
    <x v="0"/>
    <x v="0"/>
    <x v="8"/>
    <n v="12359.66"/>
    <n v="23429.15"/>
    <n v="21277.03"/>
    <n v="20652.45"/>
    <n v="33867.47"/>
    <n v="34925.660000000003"/>
    <n v="38519.449999999997"/>
    <n v="28669.759999999998"/>
    <n v="47293"/>
    <n v="27928.35"/>
    <n v="56737.61"/>
    <n v="26837.05"/>
  </r>
  <r>
    <x v="1"/>
    <x v="0"/>
    <x v="0"/>
    <x v="9"/>
    <n v="3511.92"/>
    <n v="6152.14"/>
    <n v="4464"/>
    <n v="5269.88"/>
    <n v="9643.3700000000008"/>
    <n v="4611.8900000000003"/>
    <n v="4985.47"/>
    <n v="6544.39"/>
    <n v="7471.52"/>
    <n v="5746.81"/>
    <n v="17993.68"/>
    <n v="7517.19"/>
  </r>
  <r>
    <x v="1"/>
    <x v="1"/>
    <x v="1"/>
    <x v="0"/>
    <n v="3933.05"/>
    <n v="3809.47"/>
    <n v="3845.59"/>
    <n v="2665.99"/>
    <n v="5885.54"/>
    <n v="3063.73"/>
    <n v="9059.77"/>
    <n v="3587.32"/>
    <n v="2483.4699999999998"/>
    <n v="2636.74"/>
    <n v="3950.65"/>
    <n v="2371.65"/>
  </r>
  <r>
    <x v="1"/>
    <x v="1"/>
    <x v="1"/>
    <x v="1"/>
    <n v="24781.62"/>
    <n v="24013.98"/>
    <n v="23000.880000000001"/>
    <n v="24211.39"/>
    <n v="25053.72"/>
    <n v="26192.38"/>
    <n v="26830.11"/>
    <n v="26112.52"/>
    <n v="27717.22"/>
    <n v="25625.73"/>
    <n v="25801.85"/>
    <n v="26040.82"/>
  </r>
  <r>
    <x v="1"/>
    <x v="1"/>
    <x v="1"/>
    <x v="2"/>
    <n v="26277.67"/>
    <n v="25376.95"/>
    <n v="23680.95"/>
    <n v="26706.91"/>
    <n v="29998.01"/>
    <n v="32007.27"/>
    <n v="31674.48"/>
    <n v="32208.47"/>
    <n v="35081.64"/>
    <n v="28591.42"/>
    <n v="28554.43"/>
    <n v="26340.77"/>
  </r>
  <r>
    <x v="1"/>
    <x v="1"/>
    <x v="1"/>
    <x v="3"/>
    <n v="51534.06"/>
    <n v="54063.48"/>
    <n v="55393.61"/>
    <n v="63505.53"/>
    <n v="92128.25"/>
    <n v="97184.7"/>
    <n v="86600.98"/>
    <n v="79857.77"/>
    <n v="75469.210000000006"/>
    <n v="62629.99"/>
    <n v="59758.26"/>
    <n v="51920.88"/>
  </r>
  <r>
    <x v="1"/>
    <x v="1"/>
    <x v="1"/>
    <x v="4"/>
    <n v="4243.01"/>
    <n v="4093.62"/>
    <n v="4000.99"/>
    <n v="3976.74"/>
    <n v="3970.05"/>
    <n v="4123.74"/>
    <n v="3990.88"/>
    <n v="4119.79"/>
    <n v="5600.3"/>
    <n v="4236.6899999999996"/>
    <n v="5091.97"/>
    <n v="4488.3999999999996"/>
  </r>
  <r>
    <x v="1"/>
    <x v="1"/>
    <x v="1"/>
    <x v="5"/>
    <n v="113329.08"/>
    <n v="111937.34"/>
    <n v="114490.7"/>
    <n v="122806.13"/>
    <n v="150333.15"/>
    <n v="165610.39000000001"/>
    <n v="167365.6"/>
    <n v="150226.53"/>
    <n v="145383.76"/>
    <n v="131612.26999999999"/>
    <n v="129074.56"/>
    <n v="122174.27"/>
  </r>
  <r>
    <x v="1"/>
    <x v="1"/>
    <x v="1"/>
    <x v="6"/>
    <n v="84682.41"/>
    <n v="106031.02"/>
    <n v="118673.16"/>
    <n v="110488.57"/>
    <n v="133533.66"/>
    <n v="151478.51999999999"/>
    <n v="129517.25"/>
    <n v="136691.28"/>
    <n v="132970.22"/>
    <n v="98055.64"/>
    <n v="106981.02"/>
    <n v="96427.86"/>
  </r>
  <r>
    <x v="1"/>
    <x v="1"/>
    <x v="1"/>
    <x v="7"/>
    <n v="38227.1"/>
    <n v="49547.040000000001"/>
    <n v="40823.83"/>
    <n v="41345.78"/>
    <n v="45876.33"/>
    <n v="50524.17"/>
    <n v="52901.31"/>
    <n v="49402.86"/>
    <n v="55540.82"/>
    <n v="62048.03"/>
    <n v="59900.42"/>
    <n v="55226.84"/>
  </r>
  <r>
    <x v="1"/>
    <x v="1"/>
    <x v="1"/>
    <x v="8"/>
    <n v="22757.64"/>
    <n v="23209.48"/>
    <n v="22970.16"/>
    <n v="22507.48"/>
    <n v="22944.639999999999"/>
    <n v="23711.08"/>
    <n v="23766.09"/>
    <n v="24147.15"/>
    <n v="24372.78"/>
    <n v="24742.47"/>
    <n v="25242.55"/>
    <n v="24904.51"/>
  </r>
  <r>
    <x v="1"/>
    <x v="1"/>
    <x v="1"/>
    <x v="9"/>
    <n v="21603.77"/>
    <n v="20056.18"/>
    <n v="21751.82"/>
    <n v="21127.66"/>
    <n v="22244.12"/>
    <n v="21244.76"/>
    <n v="18858.599999999999"/>
    <n v="20729.75"/>
    <n v="21066.98"/>
    <n v="21740.39"/>
    <n v="19963.830000000002"/>
    <n v="17978.400000000001"/>
  </r>
  <r>
    <x v="1"/>
    <x v="2"/>
    <x v="2"/>
    <x v="5"/>
    <n v="3656.36"/>
    <n v="2926.03"/>
    <n v="3205.12"/>
    <n v="3265.17"/>
    <n v="3562.77"/>
    <n v="3103.12"/>
    <n v="3363.85"/>
    <n v="2812.84"/>
    <n v="3314.44"/>
    <n v="2698.19"/>
    <n v="3045.5"/>
    <n v="3490.95"/>
  </r>
  <r>
    <x v="1"/>
    <x v="2"/>
    <x v="2"/>
    <x v="7"/>
    <n v="4451.82"/>
    <n v="4656.76"/>
    <n v="4459.7"/>
    <n v="4559.8999999999996"/>
    <n v="4299.38"/>
    <n v="4917.28"/>
    <n v="3919.66"/>
    <n v="5459.98"/>
    <n v="3882.82"/>
    <n v="4654.55"/>
    <n v="5756.54"/>
    <n v="4492.79"/>
  </r>
  <r>
    <x v="1"/>
    <x v="2"/>
    <x v="2"/>
    <x v="8"/>
    <n v="591.09"/>
    <n v="626.92999999999995"/>
    <n v="320.25"/>
    <n v="1532.07"/>
    <n v="3472.61"/>
    <n v="3993.65"/>
    <n v="3748.26"/>
    <n v="5188.33"/>
    <n v="2792.26"/>
    <n v="3715.64"/>
    <n v="3695.42"/>
    <n v="2809.11"/>
  </r>
  <r>
    <x v="1"/>
    <x v="3"/>
    <x v="3"/>
    <x v="0"/>
    <n v="122"/>
    <n v="122"/>
    <m/>
    <m/>
    <n v="61"/>
    <m/>
    <n v="61"/>
    <m/>
    <m/>
    <n v="91.5"/>
    <n v="30.5"/>
    <m/>
  </r>
  <r>
    <x v="1"/>
    <x v="3"/>
    <x v="3"/>
    <x v="1"/>
    <n v="4809.8900000000003"/>
    <n v="4152.62"/>
    <n v="4521.62"/>
    <n v="4687.72"/>
    <n v="4379.8999999999996"/>
    <n v="4554.0600000000004"/>
    <n v="4328.96"/>
    <n v="4205.99"/>
    <n v="4621.3999999999996"/>
    <n v="3956.97"/>
    <n v="4253.9799999999996"/>
    <n v="4340.46"/>
  </r>
  <r>
    <x v="1"/>
    <x v="3"/>
    <x v="3"/>
    <x v="2"/>
    <n v="4439.18"/>
    <n v="3866.54"/>
    <n v="4449.7299999999996"/>
    <n v="4042.81"/>
    <n v="4420.05"/>
    <n v="4479.9399999999996"/>
    <n v="4288.75"/>
    <n v="4299.43"/>
    <n v="4557.37"/>
    <n v="3846.12"/>
    <n v="3809.2"/>
    <n v="3940.8"/>
  </r>
  <r>
    <x v="1"/>
    <x v="3"/>
    <x v="3"/>
    <x v="3"/>
    <n v="5603.76"/>
    <n v="4554.4399999999996"/>
    <n v="4958.1000000000004"/>
    <n v="4785.21"/>
    <n v="5402.74"/>
    <n v="5391.06"/>
    <n v="6169.84"/>
    <n v="6086.78"/>
    <n v="5661.98"/>
    <n v="5277.17"/>
    <n v="5221.3999999999996"/>
    <n v="5583.58"/>
  </r>
  <r>
    <x v="1"/>
    <x v="3"/>
    <x v="3"/>
    <x v="5"/>
    <n v="9161.14"/>
    <n v="7261.51"/>
    <n v="8579.81"/>
    <n v="7261.26"/>
    <n v="9769.15"/>
    <n v="8409.06"/>
    <n v="8200.81"/>
    <n v="8171.52"/>
    <n v="7997.53"/>
    <n v="7777.5"/>
    <n v="7462.53"/>
    <n v="7379.53"/>
  </r>
  <r>
    <x v="1"/>
    <x v="3"/>
    <x v="3"/>
    <x v="6"/>
    <n v="640.84"/>
    <n v="635.66"/>
    <n v="606.13"/>
    <n v="656.48"/>
    <n v="691.65"/>
    <n v="695.64"/>
    <n v="690.74"/>
    <n v="662.91"/>
    <n v="673.1"/>
    <n v="601.36"/>
    <n v="651.70000000000005"/>
    <n v="563.57000000000005"/>
  </r>
  <r>
    <x v="1"/>
    <x v="3"/>
    <x v="3"/>
    <x v="7"/>
    <n v="960.85"/>
    <n v="918.63"/>
    <n v="928.43"/>
    <n v="894.25"/>
    <n v="817.1"/>
    <n v="1110.01"/>
    <n v="1090.1600000000001"/>
    <n v="1065.1600000000001"/>
    <n v="1245.8"/>
    <n v="1079.6500000000001"/>
    <n v="973.5"/>
    <n v="995.07"/>
  </r>
  <r>
    <x v="1"/>
    <x v="4"/>
    <x v="4"/>
    <x v="0"/>
    <n v="61"/>
    <m/>
    <m/>
    <m/>
    <m/>
    <m/>
    <m/>
    <n v="112"/>
    <m/>
    <m/>
    <m/>
    <m/>
  </r>
  <r>
    <x v="1"/>
    <x v="4"/>
    <x v="4"/>
    <x v="1"/>
    <n v="2659.37"/>
    <n v="2838.65"/>
    <n v="2437.6"/>
    <n v="2878.7"/>
    <n v="4164.45"/>
    <n v="4047.9"/>
    <n v="4468.5600000000004"/>
    <n v="4178.09"/>
    <n v="4255.74"/>
    <n v="3822.92"/>
    <n v="3631.46"/>
    <n v="3139.74"/>
  </r>
  <r>
    <x v="1"/>
    <x v="4"/>
    <x v="4"/>
    <x v="2"/>
    <n v="10007.06"/>
    <n v="18759.349999999999"/>
    <n v="10355.98"/>
    <n v="11831.04"/>
    <n v="15561.19"/>
    <n v="19377.400000000001"/>
    <n v="20500.86"/>
    <n v="20516.52"/>
    <n v="21629.58"/>
    <n v="18545.32"/>
    <n v="16600.84"/>
    <n v="12802.01"/>
  </r>
  <r>
    <x v="1"/>
    <x v="4"/>
    <x v="4"/>
    <x v="3"/>
    <n v="23602.17"/>
    <n v="37343.01"/>
    <n v="29884.21"/>
    <n v="33424.11"/>
    <n v="58155.360000000001"/>
    <n v="72371.789999999994"/>
    <n v="76941.19"/>
    <n v="80918.47"/>
    <n v="78360.31"/>
    <n v="57049.53"/>
    <n v="43058.35"/>
    <n v="33720.42"/>
  </r>
  <r>
    <x v="1"/>
    <x v="4"/>
    <x v="4"/>
    <x v="5"/>
    <n v="39253.980000000003"/>
    <n v="74414.87"/>
    <n v="47071.1"/>
    <n v="61909.25"/>
    <n v="118637.68"/>
    <n v="151521.35999999999"/>
    <n v="149818.49"/>
    <n v="159415.94"/>
    <n v="158554.23999999999"/>
    <n v="112421.7"/>
    <n v="81681.350000000006"/>
    <n v="67558.87"/>
  </r>
  <r>
    <x v="1"/>
    <x v="4"/>
    <x v="4"/>
    <x v="6"/>
    <n v="15211.2"/>
    <n v="19031.330000000002"/>
    <n v="13389.84"/>
    <n v="13020.06"/>
    <n v="29996.69"/>
    <n v="37930.480000000003"/>
    <n v="34229.82"/>
    <n v="32668.63"/>
    <n v="34500.51"/>
    <n v="29884.51"/>
    <n v="26202.6"/>
    <n v="20899.099999999999"/>
  </r>
  <r>
    <x v="1"/>
    <x v="4"/>
    <x v="4"/>
    <x v="7"/>
    <n v="10465.959999999999"/>
    <n v="47256.86"/>
    <n v="18107.71"/>
    <n v="17906.09"/>
    <n v="49375.12"/>
    <n v="56634.69"/>
    <n v="58577.81"/>
    <n v="62772.47"/>
    <n v="51751.74"/>
    <n v="38464.28"/>
    <n v="32665.65"/>
    <n v="20955.060000000001"/>
  </r>
  <r>
    <x v="1"/>
    <x v="4"/>
    <x v="4"/>
    <x v="8"/>
    <n v="3663.54"/>
    <n v="6963.78"/>
    <n v="3095.4"/>
    <n v="5527.26"/>
    <n v="13649.28"/>
    <n v="8616.6"/>
    <n v="12134.43"/>
    <n v="14823.26"/>
    <n v="11711.4"/>
    <n v="8149.98"/>
    <n v="4945.79"/>
    <n v="5668.65"/>
  </r>
  <r>
    <x v="1"/>
    <x v="5"/>
    <x v="5"/>
    <x v="0"/>
    <n v="170287.97"/>
    <m/>
    <m/>
    <m/>
    <m/>
    <m/>
    <m/>
    <m/>
    <m/>
    <m/>
    <m/>
    <m/>
  </r>
  <r>
    <x v="1"/>
    <x v="5"/>
    <x v="5"/>
    <x v="5"/>
    <n v="1083.8800000000001"/>
    <n v="711.01"/>
    <n v="747.08"/>
    <n v="935.46"/>
    <n v="1060.04"/>
    <n v="1390.7"/>
    <n v="1224.07"/>
    <n v="1235.3399999999999"/>
    <n v="991.36"/>
    <n v="952.94"/>
    <n v="929.35"/>
    <n v="998.77"/>
  </r>
  <r>
    <x v="1"/>
    <x v="6"/>
    <x v="6"/>
    <x v="6"/>
    <n v="83.71"/>
    <n v="84.89"/>
    <n v="86.1"/>
    <n v="85.29"/>
    <n v="1422.51"/>
    <n v="1733.8"/>
    <n v="2030.9"/>
    <n v="2208.9299999999998"/>
    <n v="1668.38"/>
    <n v="1460.12"/>
    <n v="1110.31"/>
    <n v="667.83"/>
  </r>
  <r>
    <x v="1"/>
    <x v="7"/>
    <x v="7"/>
    <x v="0"/>
    <n v="1733.3"/>
    <n v="1927.58"/>
    <n v="1830.35"/>
    <n v="2320.48"/>
    <n v="2809.29"/>
    <n v="2760.18"/>
    <n v="2413.39"/>
    <n v="2694.37"/>
    <n v="2405.8000000000002"/>
    <n v="2522.3000000000002"/>
    <n v="2429.86"/>
    <n v="2457.98"/>
  </r>
  <r>
    <x v="1"/>
    <x v="8"/>
    <x v="8"/>
    <x v="1"/>
    <n v="427.27"/>
    <n v="306.01"/>
    <n v="276.02999999999997"/>
    <n v="290.3"/>
    <n v="301.91000000000003"/>
    <n v="474.8"/>
    <n v="385.79"/>
    <n v="417.62"/>
    <n v="823.17"/>
    <n v="784.41"/>
    <n v="882.28"/>
    <n v="801.93"/>
  </r>
  <r>
    <x v="1"/>
    <x v="8"/>
    <x v="8"/>
    <x v="2"/>
    <n v="1436.75"/>
    <n v="1286.83"/>
    <n v="1265.67"/>
    <n v="1698.77"/>
    <n v="995.7"/>
    <n v="1810.52"/>
    <n v="1896.8"/>
    <n v="1460.6"/>
    <n v="1783.92"/>
    <n v="526.32000000000005"/>
    <n v="1092.93"/>
    <n v="1467.48"/>
  </r>
  <r>
    <x v="1"/>
    <x v="8"/>
    <x v="8"/>
    <x v="3"/>
    <n v="942.94"/>
    <n v="870.09"/>
    <n v="815.18"/>
    <n v="842.84"/>
    <n v="773.36"/>
    <n v="819.86"/>
    <n v="985.88"/>
    <n v="807.96"/>
    <n v="1135.8800000000001"/>
    <n v="815.71"/>
    <n v="796.6"/>
    <n v="777.82"/>
  </r>
  <r>
    <x v="1"/>
    <x v="8"/>
    <x v="8"/>
    <x v="5"/>
    <n v="3616.31"/>
    <n v="3454.2"/>
    <n v="2979.6"/>
    <n v="3363.6"/>
    <n v="4217.26"/>
    <n v="5144.5200000000004"/>
    <n v="5068.43"/>
    <n v="5275.01"/>
    <n v="5235.72"/>
    <n v="4556.75"/>
    <n v="4404.2299999999996"/>
    <n v="3652.01"/>
  </r>
  <r>
    <x v="1"/>
    <x v="8"/>
    <x v="8"/>
    <x v="6"/>
    <n v="868.34"/>
    <n v="1253.76"/>
    <n v="1007.06"/>
    <n v="924.97"/>
    <n v="1259.07"/>
    <n v="1592.52"/>
    <n v="1484.5"/>
    <n v="1782.01"/>
    <n v="1501.14"/>
    <n v="1094.3800000000001"/>
    <n v="1027.1199999999999"/>
    <n v="840.47"/>
  </r>
  <r>
    <x v="1"/>
    <x v="8"/>
    <x v="8"/>
    <x v="7"/>
    <n v="2839.43"/>
    <n v="2724.66"/>
    <n v="2880.46"/>
    <n v="3251.53"/>
    <n v="3373.11"/>
    <n v="3865.75"/>
    <n v="4622.2700000000004"/>
    <n v="3341.36"/>
    <n v="4836.59"/>
    <n v="3496"/>
    <n v="3961.4"/>
    <n v="3817.5"/>
  </r>
  <r>
    <x v="1"/>
    <x v="8"/>
    <x v="8"/>
    <x v="8"/>
    <n v="334.48"/>
    <n v="379.77"/>
    <n v="386.45"/>
    <n v="493.33"/>
    <n v="433.21"/>
    <n v="656.99"/>
    <n v="753.85"/>
    <n v="667.9"/>
    <n v="669.16"/>
    <n v="686.01"/>
    <n v="642.20000000000005"/>
    <n v="490.55"/>
  </r>
  <r>
    <x v="1"/>
    <x v="9"/>
    <x v="9"/>
    <x v="1"/>
    <n v="1584.06"/>
    <n v="1620.3"/>
    <n v="1689.1"/>
    <n v="1669.3"/>
    <n v="2115.5500000000002"/>
    <n v="2730.54"/>
    <n v="2744.97"/>
    <n v="2846.88"/>
    <n v="2537.56"/>
    <n v="2205.14"/>
    <n v="3383.78"/>
    <n v="1843.23"/>
  </r>
  <r>
    <x v="1"/>
    <x v="9"/>
    <x v="9"/>
    <x v="2"/>
    <n v="3572.9"/>
    <n v="4288.2700000000004"/>
    <n v="3849.34"/>
    <n v="4703.47"/>
    <n v="6850.26"/>
    <n v="8578.93"/>
    <n v="8255.98"/>
    <n v="11176.05"/>
    <n v="8588.94"/>
    <n v="6632.49"/>
    <n v="5280.86"/>
    <n v="6978.15"/>
  </r>
  <r>
    <x v="1"/>
    <x v="9"/>
    <x v="9"/>
    <x v="3"/>
    <n v="4142.3100000000004"/>
    <n v="12990.22"/>
    <n v="4824.07"/>
    <n v="6053.25"/>
    <n v="13245.53"/>
    <n v="14597.12"/>
    <n v="15967.08"/>
    <n v="18035.68"/>
    <n v="17788.63"/>
    <n v="13177.03"/>
    <n v="9354.77"/>
    <n v="6256.59"/>
  </r>
  <r>
    <x v="1"/>
    <x v="9"/>
    <x v="9"/>
    <x v="5"/>
    <n v="13000.08"/>
    <n v="29110.74"/>
    <n v="20702.05"/>
    <n v="27652.69"/>
    <n v="75467.490000000005"/>
    <n v="78984.850000000006"/>
    <n v="85978.07"/>
    <n v="97829.17"/>
    <n v="83031.490000000005"/>
    <n v="60507.57"/>
    <n v="43784.75"/>
    <n v="24981.31"/>
  </r>
  <r>
    <x v="1"/>
    <x v="9"/>
    <x v="9"/>
    <x v="6"/>
    <n v="11442.15"/>
    <n v="19512.36"/>
    <n v="14839.55"/>
    <n v="17290.990000000002"/>
    <n v="50577"/>
    <n v="67693.63"/>
    <n v="73847.520000000004"/>
    <n v="81300.61"/>
    <n v="77938.31"/>
    <n v="50097.75"/>
    <n v="37183.599999999999"/>
    <n v="13536.73"/>
  </r>
  <r>
    <x v="1"/>
    <x v="9"/>
    <x v="9"/>
    <x v="7"/>
    <n v="4500.53"/>
    <n v="8145.76"/>
    <n v="4125.03"/>
    <n v="9356.32"/>
    <n v="19815.16"/>
    <n v="22018.9"/>
    <n v="24110.65"/>
    <n v="27136.43"/>
    <n v="27118.07"/>
    <n v="20170.14"/>
    <n v="10728.42"/>
    <n v="5769.46"/>
  </r>
  <r>
    <x v="1"/>
    <x v="10"/>
    <x v="10"/>
    <x v="0"/>
    <m/>
    <m/>
    <m/>
    <m/>
    <m/>
    <m/>
    <m/>
    <m/>
    <m/>
    <m/>
    <m/>
    <n v="61"/>
  </r>
  <r>
    <x v="1"/>
    <x v="10"/>
    <x v="10"/>
    <x v="1"/>
    <n v="1825.99"/>
    <n v="1949.2"/>
    <n v="1810.15"/>
    <n v="1857.48"/>
    <n v="1826.66"/>
    <n v="2553.19"/>
    <n v="1884.5"/>
    <n v="2248.94"/>
    <n v="2115.75"/>
    <n v="2262.5100000000002"/>
    <n v="2907.39"/>
    <n v="2387.2399999999998"/>
  </r>
  <r>
    <x v="1"/>
    <x v="10"/>
    <x v="10"/>
    <x v="2"/>
    <n v="1723.17"/>
    <n v="1617.86"/>
    <n v="1617.03"/>
    <n v="1620.42"/>
    <n v="1573.39"/>
    <n v="1849.15"/>
    <n v="2030.53"/>
    <n v="1716.68"/>
    <n v="1725.29"/>
    <n v="1791.54"/>
    <n v="2145.48"/>
    <n v="1861.5"/>
  </r>
  <r>
    <x v="1"/>
    <x v="10"/>
    <x v="10"/>
    <x v="3"/>
    <n v="8414.99"/>
    <n v="8428.5"/>
    <n v="9810.86"/>
    <n v="10368.700000000001"/>
    <n v="9939.91"/>
    <n v="11189.22"/>
    <n v="8706.83"/>
    <n v="9103.48"/>
    <n v="8467.34"/>
    <n v="9158.1"/>
    <n v="8800.81"/>
    <n v="7990.2"/>
  </r>
  <r>
    <x v="1"/>
    <x v="10"/>
    <x v="10"/>
    <x v="5"/>
    <n v="7134.38"/>
    <n v="7387.96"/>
    <n v="8890.25"/>
    <n v="9282.09"/>
    <n v="15056.98"/>
    <n v="19211.27"/>
    <n v="16490.78"/>
    <n v="12551.67"/>
    <n v="10773.85"/>
    <n v="14477.5"/>
    <n v="15714.22"/>
    <n v="9206.41"/>
  </r>
  <r>
    <x v="1"/>
    <x v="10"/>
    <x v="10"/>
    <x v="6"/>
    <n v="13631.85"/>
    <n v="14705.19"/>
    <n v="16071.68"/>
    <n v="22351.32"/>
    <n v="38786.47"/>
    <n v="63630.05"/>
    <n v="36203.279999999999"/>
    <n v="24738.86"/>
    <n v="12837.51"/>
    <n v="12850.83"/>
    <n v="12410.37"/>
    <n v="11461.37"/>
  </r>
  <r>
    <x v="1"/>
    <x v="10"/>
    <x v="10"/>
    <x v="7"/>
    <n v="19258.22"/>
    <n v="24493.26"/>
    <n v="18144.16"/>
    <n v="38107.360000000001"/>
    <n v="26290.77"/>
    <n v="45343.8"/>
    <n v="31063.54"/>
    <n v="49667.94"/>
    <n v="35477.93"/>
    <n v="45077.05"/>
    <n v="31370.78"/>
    <n v="20298.32"/>
  </r>
  <r>
    <x v="1"/>
    <x v="10"/>
    <x v="10"/>
    <x v="8"/>
    <n v="637.64"/>
    <n v="728.92"/>
    <n v="672.02"/>
    <n v="676.03"/>
    <n v="828.33"/>
    <n v="783.58"/>
    <n v="847.04"/>
    <n v="801.07"/>
    <n v="664.44"/>
    <n v="469.99"/>
    <n v="462.24"/>
    <n v="372.26"/>
  </r>
  <r>
    <x v="1"/>
    <x v="10"/>
    <x v="10"/>
    <x v="9"/>
    <n v="764.81"/>
    <n v="1087.47"/>
    <n v="900.43"/>
    <n v="1030.69"/>
    <n v="1471.57"/>
    <n v="1494.95"/>
    <n v="1935.83"/>
    <n v="1639.61"/>
    <n v="1931.96"/>
    <n v="2140.9"/>
    <n v="2268.96"/>
    <n v="1706.17"/>
  </r>
  <r>
    <x v="1"/>
    <x v="20"/>
    <x v="20"/>
    <x v="7"/>
    <n v="5867.95"/>
    <n v="2170.13"/>
    <n v="12034.82"/>
    <n v="7016.14"/>
    <n v="4794.37"/>
    <n v="7395.89"/>
    <n v="6137.49"/>
    <n v="6207.78"/>
    <n v="6779.67"/>
    <n v="3326.43"/>
    <n v="6127.91"/>
    <n v="4289.24"/>
  </r>
  <r>
    <x v="1"/>
    <x v="20"/>
    <x v="20"/>
    <x v="9"/>
    <n v="1518.21"/>
    <n v="1508.31"/>
    <n v="1545.05"/>
    <n v="1344.65"/>
    <n v="2715.05"/>
    <n v="8695.32"/>
    <n v="13409.73"/>
    <n v="6571.61"/>
    <n v="2079.23"/>
    <n v="8853.94"/>
    <n v="5938.89"/>
    <n v="2912.63"/>
  </r>
  <r>
    <x v="1"/>
    <x v="11"/>
    <x v="11"/>
    <x v="7"/>
    <n v="52955.61"/>
    <n v="75874.179999999993"/>
    <n v="60043.24"/>
    <n v="83501.73"/>
    <n v="76418.600000000006"/>
    <n v="93382.12"/>
    <n v="74005.119999999995"/>
    <n v="89735.9"/>
    <n v="62425.26"/>
    <n v="72437.87"/>
    <n v="66737.509999999995"/>
    <n v="28102.83"/>
  </r>
  <r>
    <x v="1"/>
    <x v="11"/>
    <x v="11"/>
    <x v="8"/>
    <n v="738.54"/>
    <n v="1068.67"/>
    <n v="887.98"/>
    <n v="859.25"/>
    <n v="1222.6500000000001"/>
    <n v="1325.85"/>
    <n v="1193.58"/>
    <n v="1607.58"/>
    <n v="1583.32"/>
    <n v="1934.81"/>
    <n v="1196.1099999999999"/>
    <n v="727"/>
  </r>
  <r>
    <x v="1"/>
    <x v="12"/>
    <x v="12"/>
    <x v="0"/>
    <m/>
    <m/>
    <m/>
    <m/>
    <m/>
    <m/>
    <m/>
    <m/>
    <n v="90.24"/>
    <m/>
    <m/>
    <m/>
  </r>
  <r>
    <x v="1"/>
    <x v="12"/>
    <x v="12"/>
    <x v="1"/>
    <n v="29.11"/>
    <n v="34.700000000000003"/>
    <n v="29.3"/>
    <n v="37.94"/>
    <n v="22.66"/>
    <n v="53.22"/>
    <n v="60.63"/>
    <n v="48.81"/>
    <n v="65.650000000000006"/>
    <n v="38.04"/>
    <n v="25.46"/>
    <n v="42.1"/>
  </r>
  <r>
    <x v="1"/>
    <x v="12"/>
    <x v="12"/>
    <x v="2"/>
    <n v="335.53"/>
    <n v="343.41"/>
    <n v="261.3"/>
    <n v="425.12"/>
    <n v="476.76"/>
    <n v="588.1"/>
    <n v="646.67999999999995"/>
    <n v="764.48"/>
    <n v="795.37"/>
    <n v="678.99"/>
    <n v="440.13"/>
    <n v="481.11"/>
  </r>
  <r>
    <x v="1"/>
    <x v="12"/>
    <x v="12"/>
    <x v="3"/>
    <n v="2145.79"/>
    <n v="2859.69"/>
    <n v="2050.8000000000002"/>
    <n v="2721.42"/>
    <n v="3250.15"/>
    <n v="3937.33"/>
    <n v="3637.94"/>
    <n v="3015.15"/>
    <n v="3964.26"/>
    <n v="3363.22"/>
    <n v="4376.42"/>
    <n v="2732.52"/>
  </r>
  <r>
    <x v="1"/>
    <x v="12"/>
    <x v="12"/>
    <x v="5"/>
    <n v="2115.4699999999998"/>
    <n v="2619.96"/>
    <n v="1853.6"/>
    <n v="2302.94"/>
    <n v="4553.62"/>
    <n v="5000.53"/>
    <n v="4543.96"/>
    <n v="4980.46"/>
    <n v="4702.6899999999996"/>
    <n v="3419.33"/>
    <n v="3273.79"/>
    <n v="2859.54"/>
  </r>
  <r>
    <x v="1"/>
    <x v="14"/>
    <x v="14"/>
    <x v="0"/>
    <n v="122"/>
    <n v="295"/>
    <n v="61"/>
    <n v="346"/>
    <n v="122"/>
    <n v="234"/>
    <n v="254.94"/>
    <n v="122"/>
    <n v="305"/>
    <m/>
    <n v="234"/>
    <n v="183"/>
  </r>
  <r>
    <x v="1"/>
    <x v="14"/>
    <x v="14"/>
    <x v="1"/>
    <n v="39353.660000000003"/>
    <n v="35647.01"/>
    <n v="35409.51"/>
    <n v="36931.08"/>
    <n v="38232.82"/>
    <n v="40544.69"/>
    <n v="43745.03"/>
    <n v="40453.93"/>
    <n v="43449.37"/>
    <n v="37732.99"/>
    <n v="38111.32"/>
    <n v="36660.18"/>
  </r>
  <r>
    <x v="1"/>
    <x v="14"/>
    <x v="14"/>
    <x v="2"/>
    <n v="92377.13"/>
    <n v="86052.55"/>
    <n v="89415.25"/>
    <n v="90584.8"/>
    <n v="91962.12"/>
    <n v="99907.92"/>
    <n v="105415.01"/>
    <n v="90290.6"/>
    <n v="106354.34"/>
    <n v="92003.73"/>
    <n v="95678.01"/>
    <n v="93612.01"/>
  </r>
  <r>
    <x v="1"/>
    <x v="14"/>
    <x v="14"/>
    <x v="3"/>
    <n v="99811.01"/>
    <n v="92029.73"/>
    <n v="97464.33"/>
    <n v="97924.17"/>
    <n v="95170.1"/>
    <n v="102215.09"/>
    <n v="107755.81"/>
    <n v="95708.31"/>
    <n v="110229.78"/>
    <n v="90117.79"/>
    <n v="98101.59"/>
    <n v="98614.6"/>
  </r>
  <r>
    <x v="1"/>
    <x v="14"/>
    <x v="14"/>
    <x v="5"/>
    <n v="112284"/>
    <n v="98241.54"/>
    <n v="101104.26"/>
    <n v="105999.09"/>
    <n v="109827.45"/>
    <n v="110157.19"/>
    <n v="118829.92"/>
    <n v="113394.2"/>
    <n v="119711.1"/>
    <n v="102065.29"/>
    <n v="103332.24"/>
    <n v="100948.86"/>
  </r>
  <r>
    <x v="1"/>
    <x v="14"/>
    <x v="14"/>
    <x v="6"/>
    <n v="12670.53"/>
    <n v="10973.72"/>
    <n v="11779.99"/>
    <n v="14371.49"/>
    <n v="10256.299999999999"/>
    <n v="12668.45"/>
    <n v="13073.85"/>
    <n v="11964.2"/>
    <n v="12993.04"/>
    <n v="11386.56"/>
    <n v="12018.09"/>
    <n v="10989.23"/>
  </r>
  <r>
    <x v="1"/>
    <x v="14"/>
    <x v="14"/>
    <x v="7"/>
    <n v="38602.32"/>
    <n v="35685.730000000003"/>
    <n v="36881.599999999999"/>
    <n v="42432.7"/>
    <n v="42698.879999999997"/>
    <n v="49977.4"/>
    <n v="55331.07"/>
    <n v="50092.37"/>
    <n v="54023.74"/>
    <n v="45562.68"/>
    <n v="43918.13"/>
    <n v="41512.26"/>
  </r>
  <r>
    <x v="1"/>
    <x v="14"/>
    <x v="14"/>
    <x v="8"/>
    <n v="34789.480000000003"/>
    <n v="33808.26"/>
    <n v="30756.5"/>
    <n v="32340.34"/>
    <n v="33284.89"/>
    <n v="36445.199999999997"/>
    <n v="36314.19"/>
    <n v="30384.74"/>
    <n v="35075.629999999997"/>
    <n v="30072.87"/>
    <n v="33578"/>
    <n v="31774.03"/>
  </r>
  <r>
    <x v="1"/>
    <x v="14"/>
    <x v="14"/>
    <x v="9"/>
    <n v="5327.87"/>
    <n v="8253.2800000000007"/>
    <n v="7596.76"/>
    <n v="8119.01"/>
    <n v="10254.27"/>
    <n v="10103.969999999999"/>
    <n v="12243.58"/>
    <n v="8146.04"/>
    <n v="12015.41"/>
    <n v="11524.45"/>
    <n v="10194.879999999999"/>
    <n v="15923.09"/>
  </r>
  <r>
    <x v="1"/>
    <x v="15"/>
    <x v="15"/>
    <x v="1"/>
    <n v="5937.21"/>
    <n v="5529.99"/>
    <n v="5252.09"/>
    <n v="5871.42"/>
    <n v="8011.93"/>
    <n v="7959.21"/>
    <n v="9886.06"/>
    <n v="8902.32"/>
    <n v="8277.35"/>
    <n v="7469.2"/>
    <n v="5894.54"/>
    <n v="5713.45"/>
  </r>
  <r>
    <x v="1"/>
    <x v="15"/>
    <x v="15"/>
    <x v="2"/>
    <n v="3767.65"/>
    <n v="3052.42"/>
    <n v="3176.03"/>
    <n v="3393.46"/>
    <n v="3813.04"/>
    <n v="3943.23"/>
    <n v="4879.43"/>
    <n v="4120.0200000000004"/>
    <n v="4527.08"/>
    <n v="3996.17"/>
    <n v="3492.23"/>
    <n v="3579.01"/>
  </r>
  <r>
    <x v="1"/>
    <x v="15"/>
    <x v="15"/>
    <x v="3"/>
    <n v="7403.4"/>
    <n v="6372.62"/>
    <n v="6418.98"/>
    <n v="6823.47"/>
    <n v="7589.54"/>
    <n v="7676.72"/>
    <n v="9046.2199999999993"/>
    <n v="8000.21"/>
    <n v="8173.57"/>
    <n v="7527.94"/>
    <n v="6895.36"/>
    <n v="6575.55"/>
  </r>
  <r>
    <x v="1"/>
    <x v="15"/>
    <x v="15"/>
    <x v="5"/>
    <n v="2110.91"/>
    <n v="1955.84"/>
    <n v="2057.39"/>
    <n v="2317.5700000000002"/>
    <n v="2254.77"/>
    <n v="2434.8000000000002"/>
    <n v="2992.22"/>
    <n v="2401.34"/>
    <n v="2940.74"/>
    <n v="2163.2800000000002"/>
    <n v="2221.91"/>
    <n v="2204.73"/>
  </r>
  <r>
    <x v="1"/>
    <x v="15"/>
    <x v="15"/>
    <x v="6"/>
    <n v="1510.81"/>
    <n v="1578.42"/>
    <n v="1404.74"/>
    <n v="1672.94"/>
    <n v="1638.54"/>
    <n v="2018.97"/>
    <n v="1900.85"/>
    <n v="1791.91"/>
    <n v="1829.99"/>
    <n v="1546.91"/>
    <n v="1566.8"/>
    <n v="1467.05"/>
  </r>
  <r>
    <x v="1"/>
    <x v="15"/>
    <x v="15"/>
    <x v="7"/>
    <n v="808.48"/>
    <n v="605.59"/>
    <n v="627.96"/>
    <n v="691.76"/>
    <n v="656.02"/>
    <n v="711.46"/>
    <n v="637.98"/>
    <n v="627.13"/>
    <n v="752.16"/>
    <n v="667.91"/>
    <n v="637.58000000000004"/>
    <n v="586.69000000000005"/>
  </r>
  <r>
    <x v="1"/>
    <x v="17"/>
    <x v="17"/>
    <x v="0"/>
    <n v="11463"/>
    <n v="9804.2199999999993"/>
    <n v="12437.02"/>
    <n v="10032.51"/>
    <n v="9913.5"/>
    <n v="11797.15"/>
    <n v="10810.97"/>
    <n v="14107.99"/>
    <n v="12351.24"/>
    <n v="13481"/>
    <n v="14293.46"/>
    <n v="12169.5"/>
  </r>
  <r>
    <x v="1"/>
    <x v="17"/>
    <x v="17"/>
    <x v="1"/>
    <n v="1049171.01"/>
    <n v="1036938.49"/>
    <n v="1007344.96"/>
    <n v="1038280.42"/>
    <n v="1134930.95"/>
    <n v="1206951.3600000001"/>
    <n v="1335391.3799999999"/>
    <n v="1221211.08"/>
    <n v="1308501.96"/>
    <n v="1125265.1399999999"/>
    <n v="1107722.68"/>
    <n v="1070904.92"/>
  </r>
  <r>
    <x v="1"/>
    <x v="17"/>
    <x v="17"/>
    <x v="2"/>
    <n v="408111.26"/>
    <n v="391113.47"/>
    <n v="381834.09"/>
    <n v="399255.39"/>
    <n v="472608.83"/>
    <n v="508501.49"/>
    <n v="519708.36"/>
    <n v="536167.68000000005"/>
    <n v="507165.72"/>
    <n v="452430.03"/>
    <n v="430989.69"/>
    <n v="405392.73"/>
  </r>
  <r>
    <x v="1"/>
    <x v="17"/>
    <x v="17"/>
    <x v="3"/>
    <n v="3308.16"/>
    <n v="3374.19"/>
    <n v="3355.01"/>
    <n v="3378.86"/>
    <n v="3796.16"/>
    <n v="3512.57"/>
    <n v="5509.15"/>
    <n v="5366.45"/>
    <n v="4419.49"/>
    <n v="4170.46"/>
    <n v="3919.21"/>
    <n v="4562.4799999999996"/>
  </r>
  <r>
    <x v="1"/>
    <x v="17"/>
    <x v="17"/>
    <x v="5"/>
    <n v="1101.68"/>
    <n v="920"/>
    <n v="1068.6099999999999"/>
    <n v="928.79"/>
    <n v="986.48"/>
    <n v="1163.3399999999999"/>
    <n v="1017.37"/>
    <n v="1154.03"/>
    <n v="1083.3599999999999"/>
    <n v="1038.97"/>
    <n v="1029.7"/>
    <n v="1255.9000000000001"/>
  </r>
  <r>
    <x v="1"/>
    <x v="17"/>
    <x v="17"/>
    <x v="6"/>
    <n v="140.38"/>
    <n v="155.1"/>
    <n v="160.29"/>
    <n v="170.11"/>
    <n v="148.27000000000001"/>
    <n v="161.11000000000001"/>
    <n v="157.28"/>
    <n v="142.77000000000001"/>
    <n v="151.76"/>
    <n v="171.29"/>
    <n v="165.28"/>
    <n v="160.59"/>
  </r>
  <r>
    <x v="1"/>
    <x v="18"/>
    <x v="18"/>
    <x v="1"/>
    <n v="5162.22"/>
    <n v="4377.07"/>
    <n v="4222.45"/>
    <n v="4439.8999999999996"/>
    <n v="5698.21"/>
    <n v="5841.39"/>
    <n v="6748.62"/>
    <n v="6545.07"/>
    <n v="6188.63"/>
    <n v="5519.03"/>
    <n v="4482.55"/>
    <n v="4191.68"/>
  </r>
  <r>
    <x v="1"/>
    <x v="18"/>
    <x v="18"/>
    <x v="2"/>
    <n v="237.06"/>
    <n v="258.16000000000003"/>
    <n v="255.48"/>
    <n v="212.31"/>
    <n v="278.02"/>
    <n v="302.85000000000002"/>
    <n v="365.87"/>
    <n v="305.49"/>
    <n v="439.14"/>
    <n v="300.95"/>
    <n v="294"/>
    <n v="276.63"/>
  </r>
  <r>
    <x v="2"/>
    <x v="0"/>
    <x v="0"/>
    <x v="0"/>
    <n v="131.82"/>
    <n v="131.82"/>
    <n v="131.82"/>
    <n v="131.82"/>
    <n v="131.82"/>
    <n v="131.82"/>
    <n v="131.82"/>
    <n v="131.82"/>
    <n v="717.82"/>
    <n v="131.82"/>
    <n v="324.82"/>
    <n v="131.82"/>
  </r>
  <r>
    <x v="2"/>
    <x v="0"/>
    <x v="0"/>
    <x v="1"/>
    <n v="1088.8599999999999"/>
    <n v="1701.33"/>
    <n v="1173.8900000000001"/>
    <n v="1359.57"/>
    <n v="1628.43"/>
    <n v="2115.66"/>
    <n v="1666.6"/>
    <n v="1407.17"/>
    <n v="1502.83"/>
    <n v="1705.01"/>
    <n v="1786.47"/>
    <n v="1369.87"/>
  </r>
  <r>
    <x v="2"/>
    <x v="0"/>
    <x v="0"/>
    <x v="2"/>
    <n v="409.23"/>
    <n v="308.13"/>
    <n v="438.39"/>
    <n v="320.56"/>
    <n v="343.34"/>
    <n v="661.47"/>
    <n v="659.57"/>
    <n v="599.5"/>
    <n v="633.20000000000005"/>
    <n v="769.67"/>
    <n v="524.02"/>
    <n v="473.12"/>
  </r>
  <r>
    <x v="2"/>
    <x v="0"/>
    <x v="0"/>
    <x v="3"/>
    <n v="669.57"/>
    <n v="721.81"/>
    <n v="829.01"/>
    <n v="689.75"/>
    <n v="762.92"/>
    <n v="1072.67"/>
    <n v="1219.27"/>
    <n v="1055.56"/>
    <n v="1082.82"/>
    <n v="1248.78"/>
    <n v="908.55"/>
    <n v="782.28"/>
  </r>
  <r>
    <x v="2"/>
    <x v="0"/>
    <x v="0"/>
    <x v="5"/>
    <n v="844.23"/>
    <n v="862.09"/>
    <n v="1336.6"/>
    <n v="911.04"/>
    <n v="1239.21"/>
    <n v="1342.41"/>
    <n v="1488.96"/>
    <n v="903.47"/>
    <n v="1188.6400000000001"/>
    <n v="1420.5"/>
    <n v="1011.83"/>
    <n v="833.64"/>
  </r>
  <r>
    <x v="2"/>
    <x v="0"/>
    <x v="0"/>
    <x v="6"/>
    <n v="1177.33"/>
    <n v="1145.6500000000001"/>
    <n v="1657.82"/>
    <n v="1304.3699999999999"/>
    <n v="1303.2"/>
    <n v="2381.13"/>
    <n v="1743.93"/>
    <n v="2803.5"/>
    <n v="2553.9299999999998"/>
    <n v="2881.44"/>
    <n v="2343.06"/>
    <n v="1188.18"/>
  </r>
  <r>
    <x v="2"/>
    <x v="0"/>
    <x v="0"/>
    <x v="7"/>
    <n v="239.72"/>
    <n v="347.26"/>
    <n v="467.92"/>
    <n v="385.6"/>
    <n v="835.24"/>
    <n v="1279.1199999999999"/>
    <n v="1460.65"/>
    <n v="5138.2299999999996"/>
    <n v="796"/>
    <n v="520.24"/>
    <n v="4253.8900000000003"/>
    <n v="307.20999999999998"/>
  </r>
  <r>
    <x v="2"/>
    <x v="0"/>
    <x v="0"/>
    <x v="8"/>
    <n v="17193.580000000002"/>
    <n v="18173.72"/>
    <n v="28009.439999999999"/>
    <n v="23163.200000000001"/>
    <n v="28238.57"/>
    <n v="50004.98"/>
    <n v="25800.41"/>
    <n v="29615.15"/>
    <n v="33659.82"/>
    <n v="36907.18"/>
    <n v="42277.83"/>
    <n v="20711.41"/>
  </r>
  <r>
    <x v="2"/>
    <x v="0"/>
    <x v="0"/>
    <x v="9"/>
    <n v="6070.47"/>
    <n v="6194.74"/>
    <n v="7236.72"/>
    <n v="6420.11"/>
    <n v="7525.22"/>
    <n v="10970.87"/>
    <n v="5540.78"/>
    <n v="4628.1099999999997"/>
    <n v="7289.36"/>
    <n v="14149.04"/>
    <n v="25786.85"/>
    <n v="9306.5"/>
  </r>
  <r>
    <x v="2"/>
    <x v="1"/>
    <x v="1"/>
    <x v="0"/>
    <n v="3374.65"/>
    <n v="4577.6499999999996"/>
    <n v="4649.58"/>
    <n v="1406.82"/>
    <n v="743.58"/>
    <n v="5463.15"/>
    <n v="4481.22"/>
    <n v="4071.39"/>
    <n v="3108.29"/>
    <n v="8070.71"/>
    <n v="1353.13"/>
    <n v="4857.3100000000004"/>
  </r>
  <r>
    <x v="2"/>
    <x v="1"/>
    <x v="1"/>
    <x v="1"/>
    <n v="24127.57"/>
    <n v="24453.94"/>
    <n v="23447.63"/>
    <n v="23229.14"/>
    <n v="23631.03"/>
    <n v="27389.18"/>
    <n v="27865.56"/>
    <n v="27330.99"/>
    <n v="27551.72"/>
    <n v="25698.57"/>
    <n v="27479.22"/>
    <n v="25193.65"/>
  </r>
  <r>
    <x v="2"/>
    <x v="1"/>
    <x v="1"/>
    <x v="2"/>
    <n v="25889.68"/>
    <n v="26378.7"/>
    <n v="25405.03"/>
    <n v="25490.92"/>
    <n v="25419.82"/>
    <n v="30431.82"/>
    <n v="33091.33"/>
    <n v="30748.65"/>
    <n v="31751.55"/>
    <n v="30663.74"/>
    <n v="31044.13"/>
    <n v="25964.74"/>
  </r>
  <r>
    <x v="2"/>
    <x v="1"/>
    <x v="1"/>
    <x v="3"/>
    <n v="54702.3"/>
    <n v="57202.77"/>
    <n v="68072.990000000005"/>
    <n v="75378.789999999994"/>
    <n v="92259.28"/>
    <n v="127868.69"/>
    <n v="101584.01"/>
    <n v="89661.27"/>
    <n v="74976.179999999993"/>
    <n v="76023.28"/>
    <n v="66622.990000000005"/>
    <n v="51770.22"/>
  </r>
  <r>
    <x v="2"/>
    <x v="1"/>
    <x v="1"/>
    <x v="4"/>
    <n v="4643.6000000000004"/>
    <n v="4759.87"/>
    <n v="4625.46"/>
    <n v="4701.29"/>
    <n v="4685.22"/>
    <n v="4684.8100000000004"/>
    <n v="4598.04"/>
    <n v="12509.24"/>
    <n v="4932.62"/>
    <n v="5743.01"/>
    <n v="4896.7700000000004"/>
    <n v="4735.1099999999997"/>
  </r>
  <r>
    <x v="2"/>
    <x v="1"/>
    <x v="1"/>
    <x v="5"/>
    <n v="120259.36"/>
    <n v="132672.92000000001"/>
    <n v="128523.33"/>
    <n v="131507.79"/>
    <n v="146115.12"/>
    <n v="194317.85"/>
    <n v="187937.28"/>
    <n v="165077.16"/>
    <n v="159416.6"/>
    <n v="147891.57"/>
    <n v="153879.38"/>
    <n v="122740.99"/>
  </r>
  <r>
    <x v="2"/>
    <x v="1"/>
    <x v="1"/>
    <x v="6"/>
    <n v="123359.34"/>
    <n v="247438.42"/>
    <n v="83040.31"/>
    <n v="121095.28"/>
    <n v="119116.61"/>
    <n v="146962.48000000001"/>
    <n v="165588.43"/>
    <n v="132247.37"/>
    <n v="130356.68"/>
    <n v="111542.16"/>
    <n v="89976.23"/>
    <n v="74587.539999999994"/>
  </r>
  <r>
    <x v="2"/>
    <x v="1"/>
    <x v="1"/>
    <x v="7"/>
    <n v="55297.68"/>
    <n v="61116.88"/>
    <n v="56583.34"/>
    <n v="56843.47"/>
    <n v="53831.16"/>
    <n v="65001.03"/>
    <n v="69916.179999999993"/>
    <n v="73699.289999999994"/>
    <n v="71945.59"/>
    <n v="66754.789999999994"/>
    <n v="66937.06"/>
    <n v="49250.77"/>
  </r>
  <r>
    <x v="2"/>
    <x v="1"/>
    <x v="1"/>
    <x v="8"/>
    <n v="25829.72"/>
    <n v="25300.48"/>
    <n v="25539.56"/>
    <n v="26073.41"/>
    <n v="25944.06"/>
    <n v="25569.38"/>
    <n v="25805.29"/>
    <n v="24936.639999999999"/>
    <n v="25220.13"/>
    <n v="26034.23"/>
    <n v="26297.07"/>
    <n v="24526.74"/>
  </r>
  <r>
    <x v="2"/>
    <x v="1"/>
    <x v="1"/>
    <x v="9"/>
    <n v="17895.39"/>
    <n v="18886.12"/>
    <n v="35726.33"/>
    <n v="18590.43"/>
    <n v="17999.3"/>
    <n v="23385.87"/>
    <n v="19880.41"/>
    <n v="19815.189999999999"/>
    <n v="20927.61"/>
    <n v="23357.64"/>
    <n v="22467.9"/>
    <n v="23247.119999999999"/>
  </r>
  <r>
    <x v="2"/>
    <x v="2"/>
    <x v="2"/>
    <x v="5"/>
    <n v="3103.19"/>
    <n v="3098.32"/>
    <n v="3567.78"/>
    <n v="3689.43"/>
    <n v="3614.97"/>
    <n v="4388.7700000000004"/>
    <n v="4062.46"/>
    <n v="2960.35"/>
    <n v="3435.61"/>
    <n v="2993.92"/>
    <n v="3110.82"/>
    <n v="3501.85"/>
  </r>
  <r>
    <x v="2"/>
    <x v="2"/>
    <x v="2"/>
    <x v="7"/>
    <n v="5543.56"/>
    <n v="4942.8500000000004"/>
    <n v="4367.72"/>
    <n v="5317.16"/>
    <n v="4336.76"/>
    <n v="5269"/>
    <n v="4495"/>
    <n v="3985.88"/>
    <n v="4636.04"/>
    <n v="5475.4"/>
    <n v="4539.72"/>
    <n v="6352.6"/>
  </r>
  <r>
    <x v="2"/>
    <x v="2"/>
    <x v="2"/>
    <x v="8"/>
    <n v="4554.7700000000004"/>
    <n v="3254.46"/>
    <n v="2461.73"/>
    <n v="2296.61"/>
    <n v="2558.0500000000002"/>
    <n v="3008.69"/>
    <n v="2527.09"/>
    <n v="2220.9299999999998"/>
    <n v="2196.85"/>
    <n v="1842.53"/>
    <n v="893.09"/>
    <n v="1068.53"/>
  </r>
  <r>
    <x v="2"/>
    <x v="3"/>
    <x v="3"/>
    <x v="0"/>
    <m/>
    <n v="265.5"/>
    <n v="1191.5"/>
    <n v="61"/>
    <m/>
    <n v="61"/>
    <n v="61"/>
    <m/>
    <n v="357"/>
    <n v="1400"/>
    <n v="122"/>
    <n v="112"/>
  </r>
  <r>
    <x v="2"/>
    <x v="3"/>
    <x v="3"/>
    <x v="1"/>
    <n v="4375.0200000000004"/>
    <n v="4247.8"/>
    <n v="4718.3"/>
    <n v="5248.33"/>
    <n v="4854.22"/>
    <n v="5392.27"/>
    <n v="5315.21"/>
    <n v="4718.45"/>
    <n v="4690.05"/>
    <n v="4268.82"/>
    <n v="4566.2"/>
    <n v="4363.53"/>
  </r>
  <r>
    <x v="2"/>
    <x v="3"/>
    <x v="3"/>
    <x v="2"/>
    <n v="4105.72"/>
    <n v="3988.07"/>
    <n v="4130.54"/>
    <n v="4141.01"/>
    <n v="3833.53"/>
    <n v="5345.93"/>
    <n v="5388.05"/>
    <n v="4307.24"/>
    <n v="4211.1099999999997"/>
    <n v="3925.48"/>
    <n v="4119.1400000000003"/>
    <n v="3878.02"/>
  </r>
  <r>
    <x v="2"/>
    <x v="3"/>
    <x v="3"/>
    <x v="3"/>
    <n v="4965.1099999999997"/>
    <n v="5352.16"/>
    <n v="4927.32"/>
    <n v="4887.82"/>
    <n v="5411.52"/>
    <n v="6789.47"/>
    <n v="6875.39"/>
    <n v="6274.26"/>
    <n v="5998.18"/>
    <n v="5886.54"/>
    <n v="6404.14"/>
    <n v="5182.32"/>
  </r>
  <r>
    <x v="2"/>
    <x v="3"/>
    <x v="3"/>
    <x v="5"/>
    <n v="8284.69"/>
    <n v="9316.7900000000009"/>
    <n v="8010.85"/>
    <n v="8331.4699999999993"/>
    <n v="8188.63"/>
    <n v="9134.57"/>
    <n v="9509.7099999999991"/>
    <n v="7831.78"/>
    <n v="7918.38"/>
    <n v="8263.77"/>
    <n v="7740.35"/>
    <n v="8655.61"/>
  </r>
  <r>
    <x v="2"/>
    <x v="3"/>
    <x v="3"/>
    <x v="6"/>
    <n v="538.95000000000005"/>
    <n v="636.58000000000004"/>
    <n v="705.77"/>
    <n v="645.22"/>
    <n v="749.33"/>
    <n v="954.18"/>
    <n v="738.59"/>
    <n v="681.28"/>
    <n v="730.17"/>
    <n v="760.6"/>
    <n v="730.13"/>
    <n v="651.21"/>
  </r>
  <r>
    <x v="2"/>
    <x v="3"/>
    <x v="3"/>
    <x v="7"/>
    <n v="1064.1500000000001"/>
    <n v="927.31"/>
    <n v="847.22"/>
    <n v="895.04"/>
    <n v="1047.0899999999999"/>
    <n v="1389.37"/>
    <n v="1289.26"/>
    <n v="1386.27"/>
    <n v="1897.88"/>
    <n v="629.66999999999996"/>
    <n v="1072.54"/>
    <n v="960.74"/>
  </r>
  <r>
    <x v="2"/>
    <x v="4"/>
    <x v="4"/>
    <x v="0"/>
    <m/>
    <n v="448"/>
    <m/>
    <n v="112"/>
    <m/>
    <n v="470"/>
    <n v="61"/>
    <n v="122"/>
    <n v="173"/>
    <m/>
    <m/>
    <n v="460"/>
  </r>
  <r>
    <x v="2"/>
    <x v="4"/>
    <x v="4"/>
    <x v="1"/>
    <n v="3064.2"/>
    <n v="3018.24"/>
    <n v="2990.81"/>
    <n v="2676.23"/>
    <n v="2549.2600000000002"/>
    <n v="4007.63"/>
    <n v="4047.38"/>
    <n v="4295.91"/>
    <n v="4198.41"/>
    <n v="3855.66"/>
    <n v="4059.83"/>
    <n v="2696.66"/>
  </r>
  <r>
    <x v="2"/>
    <x v="4"/>
    <x v="4"/>
    <x v="2"/>
    <n v="13317.35"/>
    <n v="13294.8"/>
    <n v="13691.15"/>
    <n v="12985.93"/>
    <n v="13255.26"/>
    <n v="18373.560000000001"/>
    <n v="22537.86"/>
    <n v="21169.49"/>
    <n v="21909.72"/>
    <n v="20633.5"/>
    <n v="21184.5"/>
    <n v="12396.44"/>
  </r>
  <r>
    <x v="2"/>
    <x v="4"/>
    <x v="4"/>
    <x v="3"/>
    <n v="44581.07"/>
    <n v="37076.82"/>
    <n v="42436.56"/>
    <n v="35462.83"/>
    <n v="38114.410000000003"/>
    <n v="70056.52"/>
    <n v="82307.679999999993"/>
    <n v="74269.39"/>
    <n v="79569.649999999994"/>
    <n v="69099.990000000005"/>
    <n v="65367.96"/>
    <n v="32250.59"/>
  </r>
  <r>
    <x v="2"/>
    <x v="4"/>
    <x v="4"/>
    <x v="5"/>
    <n v="81029.77"/>
    <n v="70890.460000000006"/>
    <n v="83031.81"/>
    <n v="65955.38"/>
    <n v="74410.45"/>
    <n v="152080.51999999999"/>
    <n v="177993.08"/>
    <n v="160732.75"/>
    <n v="160807.24"/>
    <n v="146633.51999999999"/>
    <n v="132246.68"/>
    <n v="52581.7"/>
  </r>
  <r>
    <x v="2"/>
    <x v="4"/>
    <x v="4"/>
    <x v="6"/>
    <n v="26466.77"/>
    <n v="24163.45"/>
    <n v="24608.84"/>
    <n v="23615.200000000001"/>
    <n v="25150.74"/>
    <n v="53804.51"/>
    <n v="51321.7"/>
    <n v="52029.66"/>
    <n v="48380.3"/>
    <n v="36636.550000000003"/>
    <n v="35116.629999999997"/>
    <n v="14549.22"/>
  </r>
  <r>
    <x v="2"/>
    <x v="4"/>
    <x v="4"/>
    <x v="7"/>
    <n v="26059.81"/>
    <n v="20098.45"/>
    <n v="34220.79"/>
    <n v="28437.63"/>
    <n v="23612.15"/>
    <n v="69966.2"/>
    <n v="74384.02"/>
    <n v="68116.929999999993"/>
    <n v="63389.13"/>
    <n v="55865.14"/>
    <n v="47039.74"/>
    <n v="18573.099999999999"/>
  </r>
  <r>
    <x v="2"/>
    <x v="4"/>
    <x v="4"/>
    <x v="8"/>
    <n v="6227.07"/>
    <n v="6554.65"/>
    <n v="5589.53"/>
    <n v="3085.21"/>
    <n v="7128.23"/>
    <n v="12642.19"/>
    <n v="13947.33"/>
    <n v="11687.25"/>
    <n v="13998.59"/>
    <n v="10943.87"/>
    <n v="8251.39"/>
    <n v="958.98"/>
  </r>
  <r>
    <x v="2"/>
    <x v="5"/>
    <x v="5"/>
    <x v="5"/>
    <n v="1259.6099999999999"/>
    <n v="1118.69"/>
    <n v="1001.05"/>
    <n v="984.54"/>
    <n v="1090.83"/>
    <n v="1402.84"/>
    <n v="1552.48"/>
    <n v="1586.88"/>
    <n v="1350.21"/>
    <n v="978"/>
    <n v="1045.77"/>
    <n v="1155.5"/>
  </r>
  <r>
    <x v="2"/>
    <x v="6"/>
    <x v="6"/>
    <x v="6"/>
    <n v="1132.22"/>
    <n v="1264.3"/>
    <n v="1406.15"/>
    <n v="980.97"/>
    <n v="1733.98"/>
    <n v="2851.3"/>
    <n v="1502.47"/>
    <n v="2236.91"/>
    <n v="1308.46"/>
    <n v="2936.26"/>
    <n v="475.29"/>
    <n v="103.87"/>
  </r>
  <r>
    <x v="2"/>
    <x v="7"/>
    <x v="7"/>
    <x v="0"/>
    <n v="2372.98"/>
    <n v="2221.61"/>
    <n v="2150.3000000000002"/>
    <n v="1518.76"/>
    <n v="1597.8"/>
    <n v="1580.8"/>
    <n v="4460.3599999999997"/>
    <n v="6087.97"/>
    <n v="3131.87"/>
    <n v="2829.54"/>
    <n v="2550.09"/>
    <n v="2935.33"/>
  </r>
  <r>
    <x v="2"/>
    <x v="8"/>
    <x v="8"/>
    <x v="1"/>
    <n v="764.24"/>
    <n v="931.3"/>
    <n v="822.4"/>
    <n v="796.78"/>
    <n v="818.13"/>
    <n v="1016.21"/>
    <n v="991.85"/>
    <n v="879.5"/>
    <n v="906.91"/>
    <n v="881.02"/>
    <n v="913.66"/>
    <n v="769.84"/>
  </r>
  <r>
    <x v="2"/>
    <x v="8"/>
    <x v="8"/>
    <x v="2"/>
    <n v="1532.36"/>
    <n v="1219.58"/>
    <n v="1154.4000000000001"/>
    <n v="1527.79"/>
    <n v="1027.68"/>
    <n v="1720.91"/>
    <n v="1889.91"/>
    <n v="1560.74"/>
    <n v="438.45"/>
    <n v="382.29"/>
    <n v="499.9"/>
    <n v="384.7"/>
  </r>
  <r>
    <x v="2"/>
    <x v="8"/>
    <x v="8"/>
    <x v="3"/>
    <n v="696.63"/>
    <n v="746.37"/>
    <n v="754.42"/>
    <n v="810.56"/>
    <n v="745.79"/>
    <n v="910.39"/>
    <n v="1117.6500000000001"/>
    <n v="896.39"/>
    <n v="846.19"/>
    <n v="788.58"/>
    <n v="812.1"/>
    <n v="752.01"/>
  </r>
  <r>
    <x v="2"/>
    <x v="8"/>
    <x v="8"/>
    <x v="5"/>
    <n v="3467.02"/>
    <n v="3031.61"/>
    <n v="3048.11"/>
    <n v="2624.46"/>
    <n v="2827.12"/>
    <n v="4520.71"/>
    <n v="5640.51"/>
    <n v="5083.2700000000004"/>
    <n v="5043.25"/>
    <n v="4539.6000000000004"/>
    <n v="4727.59"/>
    <n v="3205.79"/>
  </r>
  <r>
    <x v="2"/>
    <x v="8"/>
    <x v="8"/>
    <x v="6"/>
    <n v="943.68"/>
    <n v="934.98"/>
    <n v="982.38"/>
    <n v="763.38"/>
    <n v="986.73"/>
    <n v="1622.17"/>
    <n v="1683.29"/>
    <n v="1674.95"/>
    <n v="1627.82"/>
    <n v="1526.66"/>
    <n v="1026.55"/>
    <n v="901.08"/>
  </r>
  <r>
    <x v="2"/>
    <x v="8"/>
    <x v="8"/>
    <x v="7"/>
    <n v="3189.33"/>
    <n v="3240.55"/>
    <n v="3522.02"/>
    <n v="3563.99"/>
    <n v="3116.44"/>
    <n v="3877.37"/>
    <n v="4408.16"/>
    <n v="3839.88"/>
    <n v="3827.14"/>
    <n v="4088.58"/>
    <n v="4136.0600000000004"/>
    <n v="3515.82"/>
  </r>
  <r>
    <x v="2"/>
    <x v="8"/>
    <x v="8"/>
    <x v="8"/>
    <n v="541.1"/>
    <n v="399.56"/>
    <n v="509.59"/>
    <n v="457.93"/>
    <n v="418.37"/>
    <n v="535.33000000000004"/>
    <n v="576.61"/>
    <n v="593.80999999999995"/>
    <n v="559.41"/>
    <n v="614.45000000000005"/>
    <n v="597.25"/>
    <n v="469.97"/>
  </r>
  <r>
    <x v="2"/>
    <x v="9"/>
    <x v="9"/>
    <x v="1"/>
    <n v="2022.97"/>
    <n v="1938.18"/>
    <n v="1996.08"/>
    <n v="1834.23"/>
    <n v="1789.57"/>
    <n v="2352.6799999999998"/>
    <n v="2279.16"/>
    <n v="2545.44"/>
    <n v="2555.65"/>
    <n v="2695.93"/>
    <n v="2681.74"/>
    <n v="2396.08"/>
  </r>
  <r>
    <x v="2"/>
    <x v="9"/>
    <x v="9"/>
    <x v="2"/>
    <n v="5604.83"/>
    <n v="5581.39"/>
    <n v="5048.99"/>
    <n v="4714.49"/>
    <n v="4627.7299999999996"/>
    <n v="7606.57"/>
    <n v="8326.6200000000008"/>
    <n v="7820.55"/>
    <n v="8304.34"/>
    <n v="7858.66"/>
    <n v="8515.9500000000007"/>
    <n v="3516.72"/>
  </r>
  <r>
    <x v="2"/>
    <x v="9"/>
    <x v="9"/>
    <x v="3"/>
    <n v="8860.27"/>
    <n v="8774.49"/>
    <n v="9060.94"/>
    <n v="7393.77"/>
    <n v="7091.1"/>
    <n v="16325.01"/>
    <n v="18771.12"/>
    <n v="18421.28"/>
    <n v="18337.43"/>
    <n v="16852.63"/>
    <n v="15854.23"/>
    <n v="5258.45"/>
  </r>
  <r>
    <x v="2"/>
    <x v="9"/>
    <x v="9"/>
    <x v="5"/>
    <n v="48722.86"/>
    <n v="48286.96"/>
    <n v="44225.66"/>
    <n v="33536.239999999998"/>
    <n v="41722.71"/>
    <n v="88520.82"/>
    <n v="93211.75"/>
    <n v="89414.49"/>
    <n v="92920.73"/>
    <n v="72899.960000000006"/>
    <n v="63515.8"/>
    <n v="14069.28"/>
  </r>
  <r>
    <x v="2"/>
    <x v="9"/>
    <x v="9"/>
    <x v="6"/>
    <n v="26876.86"/>
    <n v="33963.379999999997"/>
    <n v="28493.919999999998"/>
    <n v="25712.84"/>
    <n v="16639.55"/>
    <n v="58830.57"/>
    <n v="86352.55"/>
    <n v="93166.63"/>
    <n v="82335.59"/>
    <n v="63253.32"/>
    <n v="54698.78"/>
    <n v="15856.32"/>
  </r>
  <r>
    <x v="2"/>
    <x v="9"/>
    <x v="9"/>
    <x v="7"/>
    <n v="8746.56"/>
    <n v="9025.5300000000007"/>
    <n v="11447.81"/>
    <n v="7136.22"/>
    <n v="11931.63"/>
    <n v="36844"/>
    <n v="27763.15"/>
    <n v="30111.3"/>
    <n v="32270.58"/>
    <n v="20506.12"/>
    <n v="14293.82"/>
    <n v="4439.9399999999996"/>
  </r>
  <r>
    <x v="2"/>
    <x v="10"/>
    <x v="10"/>
    <x v="0"/>
    <n v="61"/>
    <m/>
    <m/>
    <m/>
    <m/>
    <m/>
    <m/>
    <n v="112"/>
    <m/>
    <m/>
    <m/>
    <n v="193"/>
  </r>
  <r>
    <x v="2"/>
    <x v="10"/>
    <x v="10"/>
    <x v="1"/>
    <n v="2174.2399999999998"/>
    <n v="2086.52"/>
    <n v="2038.03"/>
    <n v="2362.46"/>
    <n v="2277.84"/>
    <n v="2327.6799999999998"/>
    <n v="2627.08"/>
    <n v="2679.79"/>
    <n v="2126.0500000000002"/>
    <n v="2237.09"/>
    <n v="2340.17"/>
    <n v="2109.36"/>
  </r>
  <r>
    <x v="2"/>
    <x v="10"/>
    <x v="10"/>
    <x v="2"/>
    <n v="1435.01"/>
    <n v="1691.55"/>
    <n v="1799.9"/>
    <n v="1600.53"/>
    <n v="1525.62"/>
    <n v="1549.95"/>
    <n v="2078.21"/>
    <n v="2114.5500000000002"/>
    <n v="1804.8"/>
    <n v="1874.08"/>
    <n v="1825.63"/>
    <n v="1461.34"/>
  </r>
  <r>
    <x v="2"/>
    <x v="10"/>
    <x v="10"/>
    <x v="3"/>
    <n v="8415.44"/>
    <n v="7517.74"/>
    <n v="7008.12"/>
    <n v="8888.91"/>
    <n v="8868.1299999999992"/>
    <n v="10649.16"/>
    <n v="8802.2099999999991"/>
    <n v="6287.52"/>
    <n v="7130.72"/>
    <n v="8292.75"/>
    <n v="6883.97"/>
    <n v="7906.97"/>
  </r>
  <r>
    <x v="2"/>
    <x v="10"/>
    <x v="10"/>
    <x v="5"/>
    <n v="7617.05"/>
    <n v="7561.7"/>
    <n v="8590.14"/>
    <n v="10148.459999999999"/>
    <n v="14674.28"/>
    <n v="20757.13"/>
    <n v="9534.67"/>
    <n v="9348.85"/>
    <n v="7831.7"/>
    <n v="9841.1299999999992"/>
    <n v="11923.91"/>
    <n v="5719.59"/>
  </r>
  <r>
    <x v="2"/>
    <x v="10"/>
    <x v="10"/>
    <x v="6"/>
    <n v="13975.08"/>
    <n v="14766"/>
    <n v="14955.66"/>
    <n v="22020.48"/>
    <n v="40375.54"/>
    <n v="68779.77"/>
    <n v="44271.31"/>
    <n v="27480.04"/>
    <n v="15502.42"/>
    <n v="18492.98"/>
    <n v="14775.79"/>
    <n v="11760.85"/>
  </r>
  <r>
    <x v="2"/>
    <x v="10"/>
    <x v="10"/>
    <x v="7"/>
    <n v="38709.68"/>
    <n v="39761.19"/>
    <n v="31963.29"/>
    <n v="49408.35"/>
    <n v="29476.23"/>
    <n v="43760.07"/>
    <n v="33934.93"/>
    <n v="43245.35"/>
    <n v="43285.7"/>
    <n v="50714.46"/>
    <n v="23409.59"/>
    <n v="33890.18"/>
  </r>
  <r>
    <x v="2"/>
    <x v="10"/>
    <x v="10"/>
    <x v="8"/>
    <n v="346.86"/>
    <n v="379"/>
    <n v="377.12"/>
    <n v="364.59"/>
    <n v="352.35"/>
    <n v="374.29"/>
    <n v="522.26"/>
    <n v="740.35"/>
    <n v="630.62"/>
    <n v="649.19000000000005"/>
    <n v="638.19000000000005"/>
    <n v="480.63"/>
  </r>
  <r>
    <x v="2"/>
    <x v="10"/>
    <x v="10"/>
    <x v="9"/>
    <n v="1355.69"/>
    <n v="1453.42"/>
    <n v="1755.62"/>
    <n v="3188.28"/>
    <n v="2469.3200000000002"/>
    <n v="1667.8"/>
    <n v="1726.28"/>
    <n v="3198.6"/>
    <n v="1341"/>
    <n v="1561.16"/>
    <n v="1399.48"/>
    <n v="1034.8399999999999"/>
  </r>
  <r>
    <x v="2"/>
    <x v="20"/>
    <x v="20"/>
    <x v="7"/>
    <n v="8657.44"/>
    <n v="8556.99"/>
    <n v="8241.85"/>
    <n v="7347.1"/>
    <n v="13311.72"/>
    <n v="11225.36"/>
    <n v="10578.98"/>
    <n v="9158.61"/>
    <n v="10577.26"/>
    <n v="9576.57"/>
    <n v="10633.68"/>
    <n v="8481.27"/>
  </r>
  <r>
    <x v="2"/>
    <x v="20"/>
    <x v="20"/>
    <x v="9"/>
    <n v="4402.17"/>
    <n v="7732.4"/>
    <n v="5834.72"/>
    <n v="3955.4"/>
    <n v="7846.04"/>
    <n v="6903.48"/>
    <n v="12510.68"/>
    <n v="16349.72"/>
    <n v="28186.76"/>
    <n v="19455.7"/>
    <n v="5954.38"/>
    <n v="8723.24"/>
  </r>
  <r>
    <x v="2"/>
    <x v="11"/>
    <x v="11"/>
    <x v="7"/>
    <n v="81432.740000000005"/>
    <n v="72919.67"/>
    <n v="75109.33"/>
    <n v="89405.8"/>
    <n v="52891.57"/>
    <n v="91767.71"/>
    <n v="93412.36"/>
    <n v="76172.12"/>
    <n v="83059"/>
    <n v="94854.080000000002"/>
    <n v="80800.3"/>
    <n v="106590.32"/>
  </r>
  <r>
    <x v="2"/>
    <x v="11"/>
    <x v="11"/>
    <x v="8"/>
    <n v="794.74"/>
    <n v="1112.71"/>
    <n v="1181.42"/>
    <n v="851.87"/>
    <n v="974.33"/>
    <n v="1859.1"/>
    <n v="1939.94"/>
    <n v="2409.16"/>
    <n v="1436.32"/>
    <n v="2007.71"/>
    <n v="1438.04"/>
    <n v="659.34"/>
  </r>
  <r>
    <x v="2"/>
    <x v="12"/>
    <x v="12"/>
    <x v="0"/>
    <m/>
    <m/>
    <m/>
    <m/>
    <m/>
    <m/>
    <m/>
    <m/>
    <m/>
    <n v="112"/>
    <m/>
    <m/>
  </r>
  <r>
    <x v="2"/>
    <x v="12"/>
    <x v="12"/>
    <x v="1"/>
    <n v="39.46"/>
    <n v="39.479999999999997"/>
    <n v="37.369999999999997"/>
    <n v="39.799999999999997"/>
    <n v="45.6"/>
    <n v="44.98"/>
    <n v="67.33"/>
    <n v="53.67"/>
    <n v="56.57"/>
    <n v="45.18"/>
    <n v="57.6"/>
    <n v="29.24"/>
  </r>
  <r>
    <x v="2"/>
    <x v="12"/>
    <x v="12"/>
    <x v="2"/>
    <n v="526.69000000000005"/>
    <n v="488.96"/>
    <n v="437.74"/>
    <n v="468.17"/>
    <n v="375.69"/>
    <n v="737.75"/>
    <n v="775.74"/>
    <n v="661.9"/>
    <n v="628.19000000000005"/>
    <n v="602.13"/>
    <n v="674.45"/>
    <n v="297.70999999999998"/>
  </r>
  <r>
    <x v="2"/>
    <x v="12"/>
    <x v="12"/>
    <x v="3"/>
    <n v="3009.93"/>
    <n v="2967.28"/>
    <n v="3009.25"/>
    <n v="2975.85"/>
    <n v="2844.48"/>
    <n v="4059.64"/>
    <n v="4850.5200000000004"/>
    <n v="4377.7"/>
    <n v="4724.97"/>
    <n v="4545.3900000000003"/>
    <n v="4701.25"/>
    <n v="2181.4499999999998"/>
  </r>
  <r>
    <x v="2"/>
    <x v="12"/>
    <x v="12"/>
    <x v="5"/>
    <n v="3580.02"/>
    <n v="2806.69"/>
    <n v="3311.35"/>
    <n v="2807.9"/>
    <n v="3549.35"/>
    <n v="4725.6499999999996"/>
    <n v="5074.41"/>
    <n v="4822.45"/>
    <n v="4870.41"/>
    <n v="4307.22"/>
    <n v="3963.55"/>
    <n v="1358.27"/>
  </r>
  <r>
    <x v="2"/>
    <x v="13"/>
    <x v="13"/>
    <x v="1"/>
    <m/>
    <m/>
    <m/>
    <m/>
    <m/>
    <m/>
    <m/>
    <m/>
    <m/>
    <m/>
    <n v="2843.21"/>
    <n v="12797.71"/>
  </r>
  <r>
    <x v="2"/>
    <x v="13"/>
    <x v="13"/>
    <x v="2"/>
    <m/>
    <m/>
    <m/>
    <m/>
    <m/>
    <m/>
    <m/>
    <m/>
    <m/>
    <n v="1620.44"/>
    <n v="5333.8"/>
    <n v="8662.19"/>
  </r>
  <r>
    <x v="2"/>
    <x v="13"/>
    <x v="13"/>
    <x v="3"/>
    <m/>
    <m/>
    <m/>
    <m/>
    <m/>
    <m/>
    <m/>
    <m/>
    <m/>
    <m/>
    <n v="246.98"/>
    <n v="251.57"/>
  </r>
  <r>
    <x v="2"/>
    <x v="14"/>
    <x v="14"/>
    <x v="0"/>
    <n v="325.83999999999997"/>
    <n v="173"/>
    <n v="122.1"/>
    <n v="122"/>
    <n v="346"/>
    <n v="61"/>
    <n v="183"/>
    <n v="234"/>
    <n v="305"/>
    <n v="183"/>
    <n v="122"/>
    <m/>
  </r>
  <r>
    <x v="2"/>
    <x v="14"/>
    <x v="14"/>
    <x v="1"/>
    <n v="37543.82"/>
    <n v="37193.72"/>
    <n v="35640.51"/>
    <n v="35642.17"/>
    <n v="35117.69"/>
    <n v="44628.99"/>
    <n v="44507.97"/>
    <n v="42519.43"/>
    <n v="42353.88"/>
    <n v="39984.99"/>
    <n v="40057.22"/>
    <n v="35246.629999999997"/>
  </r>
  <r>
    <x v="2"/>
    <x v="14"/>
    <x v="14"/>
    <x v="2"/>
    <n v="89588.08"/>
    <n v="91258.02"/>
    <n v="88624.52"/>
    <n v="91117.56"/>
    <n v="87345.74"/>
    <n v="107368.28"/>
    <n v="105914.54"/>
    <n v="98223.77"/>
    <n v="97975.19"/>
    <n v="94895.81"/>
    <n v="104036.28"/>
    <n v="90042"/>
  </r>
  <r>
    <x v="2"/>
    <x v="14"/>
    <x v="14"/>
    <x v="3"/>
    <n v="95047.21"/>
    <n v="94056.58"/>
    <n v="92053.88"/>
    <n v="96176.67"/>
    <n v="93563.16"/>
    <n v="115240.13"/>
    <n v="114663.76"/>
    <n v="103989.48"/>
    <n v="102873.21"/>
    <n v="100123.82"/>
    <n v="105852.05"/>
    <n v="95503.54"/>
  </r>
  <r>
    <x v="2"/>
    <x v="14"/>
    <x v="14"/>
    <x v="5"/>
    <n v="106457.79"/>
    <n v="103141.88"/>
    <n v="99875.62"/>
    <n v="102773.87"/>
    <n v="101161.73"/>
    <n v="125805.37"/>
    <n v="123968.42"/>
    <n v="110888.57"/>
    <n v="115090.4"/>
    <n v="105711.42"/>
    <n v="111191.67"/>
    <n v="98409.78"/>
  </r>
  <r>
    <x v="2"/>
    <x v="14"/>
    <x v="14"/>
    <x v="6"/>
    <n v="11941.58"/>
    <n v="10768.95"/>
    <n v="11121.16"/>
    <n v="11145.91"/>
    <n v="11675.99"/>
    <n v="14204.06"/>
    <n v="18057.03"/>
    <n v="13180.33"/>
    <n v="12134.58"/>
    <n v="11961.55"/>
    <n v="12272.85"/>
    <n v="11854.55"/>
  </r>
  <r>
    <x v="2"/>
    <x v="14"/>
    <x v="14"/>
    <x v="7"/>
    <n v="43005.19"/>
    <n v="38837.879999999997"/>
    <n v="40073.949999999997"/>
    <n v="42135.22"/>
    <n v="42513.27"/>
    <n v="51614.82"/>
    <n v="57454.559999999998"/>
    <n v="48904.08"/>
    <n v="51755.83"/>
    <n v="49052.03"/>
    <n v="48288.68"/>
    <n v="40580.339999999997"/>
  </r>
  <r>
    <x v="2"/>
    <x v="14"/>
    <x v="14"/>
    <x v="8"/>
    <n v="30060.74"/>
    <n v="33377.89"/>
    <n v="31015.1"/>
    <n v="31009.34"/>
    <n v="32439.68"/>
    <n v="39527.120000000003"/>
    <n v="41765.870000000003"/>
    <n v="40048.620000000003"/>
    <n v="38535.370000000003"/>
    <n v="36985.64"/>
    <n v="37722.83"/>
    <n v="31121.48"/>
  </r>
  <r>
    <x v="2"/>
    <x v="14"/>
    <x v="14"/>
    <x v="9"/>
    <n v="12119.08"/>
    <n v="7193.69"/>
    <n v="10322.68"/>
    <n v="8832.7900000000009"/>
    <n v="9019.5"/>
    <n v="13008.98"/>
    <n v="14524.38"/>
    <n v="12888.98"/>
    <n v="14002.44"/>
    <n v="12131.28"/>
    <n v="11788.56"/>
    <n v="8115.33"/>
  </r>
  <r>
    <x v="2"/>
    <x v="15"/>
    <x v="15"/>
    <x v="1"/>
    <n v="7664.6"/>
    <n v="6539.85"/>
    <n v="5950.94"/>
    <n v="5505.05"/>
    <n v="6487.86"/>
    <n v="10435.280000000001"/>
    <n v="10361.25"/>
    <n v="9017.4500000000007"/>
    <n v="10528.3"/>
    <n v="7893.07"/>
    <n v="7432.19"/>
    <n v="4974.55"/>
  </r>
  <r>
    <x v="2"/>
    <x v="15"/>
    <x v="15"/>
    <x v="2"/>
    <n v="3882"/>
    <n v="3792.21"/>
    <n v="3418.67"/>
    <n v="3497.88"/>
    <n v="3728.64"/>
    <n v="5128.99"/>
    <n v="6347.15"/>
    <n v="5950.34"/>
    <n v="6631.96"/>
    <n v="6214.91"/>
    <n v="5996.17"/>
    <n v="3501.85"/>
  </r>
  <r>
    <x v="2"/>
    <x v="15"/>
    <x v="15"/>
    <x v="3"/>
    <n v="7000.03"/>
    <n v="6873.33"/>
    <n v="6371.2"/>
    <n v="6650.44"/>
    <n v="6558.57"/>
    <n v="9305.74"/>
    <n v="10019.91"/>
    <n v="8619.82"/>
    <n v="9182.2900000000009"/>
    <n v="8199.4500000000007"/>
    <n v="8005.73"/>
    <n v="6228.86"/>
  </r>
  <r>
    <x v="2"/>
    <x v="15"/>
    <x v="15"/>
    <x v="5"/>
    <n v="2161.9299999999998"/>
    <n v="2242.64"/>
    <n v="2383.13"/>
    <n v="2266.66"/>
    <n v="2251.1799999999998"/>
    <n v="2606.19"/>
    <n v="2991.46"/>
    <n v="2700.79"/>
    <n v="2456.1999999999998"/>
    <n v="1984.92"/>
    <n v="1900.15"/>
    <n v="1640.57"/>
  </r>
  <r>
    <x v="2"/>
    <x v="15"/>
    <x v="15"/>
    <x v="6"/>
    <n v="1549.95"/>
    <n v="1386.22"/>
    <n v="1605.53"/>
    <n v="1595.9"/>
    <n v="1533.29"/>
    <n v="1904.47"/>
    <n v="1873.16"/>
    <n v="1688.43"/>
    <n v="1834.98"/>
    <n v="1701.51"/>
    <n v="1633.05"/>
    <n v="1509.55"/>
  </r>
  <r>
    <x v="2"/>
    <x v="15"/>
    <x v="15"/>
    <x v="7"/>
    <n v="723.85"/>
    <n v="687.81"/>
    <n v="743.2"/>
    <n v="524.76"/>
    <n v="640"/>
    <n v="712.24"/>
    <n v="701.23"/>
    <n v="744.58"/>
    <n v="754.21"/>
    <n v="771.07"/>
    <n v="937.56"/>
    <n v="3315.8"/>
  </r>
  <r>
    <x v="2"/>
    <x v="17"/>
    <x v="17"/>
    <x v="0"/>
    <n v="10899.25"/>
    <n v="11627.35"/>
    <n v="12179.3"/>
    <n v="10151.64"/>
    <n v="12294.08"/>
    <n v="13117.65"/>
    <n v="13586.48"/>
    <n v="15993.54"/>
    <n v="13869.07"/>
    <n v="12684.61"/>
    <n v="13530.13"/>
    <n v="10535.64"/>
  </r>
  <r>
    <x v="2"/>
    <x v="17"/>
    <x v="17"/>
    <x v="1"/>
    <n v="1074288.46"/>
    <n v="1067990.75"/>
    <n v="1066563.96"/>
    <n v="1066964.56"/>
    <n v="1046372.59"/>
    <n v="1359991.64"/>
    <n v="1381790.08"/>
    <n v="1302780.53"/>
    <n v="1297263.8400000001"/>
    <n v="1208565.5900000001"/>
    <n v="1216519.75"/>
    <n v="1034232.51"/>
  </r>
  <r>
    <x v="2"/>
    <x v="17"/>
    <x v="17"/>
    <x v="2"/>
    <n v="423027.48"/>
    <n v="429435.63"/>
    <n v="419424.8"/>
    <n v="402708.81"/>
    <n v="425776.33"/>
    <n v="566593.04"/>
    <n v="563091.36"/>
    <n v="525254.35"/>
    <n v="532047.06999999995"/>
    <n v="497527.46"/>
    <n v="472599.14"/>
    <n v="387751.4"/>
  </r>
  <r>
    <x v="2"/>
    <x v="17"/>
    <x v="17"/>
    <x v="3"/>
    <n v="4408.75"/>
    <n v="2906.01"/>
    <n v="4227.1899999999996"/>
    <n v="4064.58"/>
    <n v="3929.09"/>
    <n v="4818.46"/>
    <n v="4915.2"/>
    <n v="4813.3999999999996"/>
    <n v="4664.33"/>
    <n v="4405.26"/>
    <n v="4437.43"/>
    <n v="3840.11"/>
  </r>
  <r>
    <x v="2"/>
    <x v="17"/>
    <x v="17"/>
    <x v="5"/>
    <n v="1074.48"/>
    <n v="1174.95"/>
    <n v="1029.18"/>
    <n v="1091.99"/>
    <n v="1095.94"/>
    <n v="1267.3699999999999"/>
    <n v="1307.6600000000001"/>
    <n v="1041.94"/>
    <n v="1167.04"/>
    <n v="1229.8499999999999"/>
    <n v="1135.44"/>
    <n v="960.94"/>
  </r>
  <r>
    <x v="2"/>
    <x v="17"/>
    <x v="17"/>
    <x v="6"/>
    <n v="148.12"/>
    <n v="172.45"/>
    <n v="172.85"/>
    <n v="170.93"/>
    <n v="170.65"/>
    <n v="195.88"/>
    <n v="171.78"/>
    <n v="151.30000000000001"/>
    <n v="165.58"/>
    <n v="176.52"/>
    <n v="183.24"/>
    <n v="167.83"/>
  </r>
  <r>
    <x v="2"/>
    <x v="18"/>
    <x v="18"/>
    <x v="1"/>
    <n v="5511.75"/>
    <n v="5102.51"/>
    <n v="4468.25"/>
    <n v="4155.1899999999996"/>
    <n v="5002.83"/>
    <n v="7664.89"/>
    <n v="7555.94"/>
    <n v="6610.35"/>
    <n v="7618.76"/>
    <n v="5999.2"/>
    <n v="6118.83"/>
    <n v="4020.31"/>
  </r>
  <r>
    <x v="2"/>
    <x v="18"/>
    <x v="18"/>
    <x v="2"/>
    <n v="243.82"/>
    <n v="258.10000000000002"/>
    <n v="318.45999999999998"/>
    <n v="263.25"/>
    <n v="247.84"/>
    <n v="341.85"/>
    <n v="410.58"/>
    <n v="348.17"/>
    <n v="369.5"/>
    <n v="319.73"/>
    <n v="368.31"/>
    <n v="250.6"/>
  </r>
  <r>
    <x v="2"/>
    <x v="19"/>
    <x v="19"/>
    <x v="1"/>
    <m/>
    <m/>
    <m/>
    <m/>
    <m/>
    <m/>
    <m/>
    <m/>
    <m/>
    <m/>
    <m/>
    <n v="54.5"/>
  </r>
  <r>
    <x v="2"/>
    <x v="19"/>
    <x v="19"/>
    <x v="2"/>
    <m/>
    <m/>
    <m/>
    <m/>
    <m/>
    <m/>
    <m/>
    <m/>
    <m/>
    <m/>
    <m/>
    <n v="88.72"/>
  </r>
  <r>
    <x v="2"/>
    <x v="19"/>
    <x v="19"/>
    <x v="3"/>
    <m/>
    <m/>
    <m/>
    <m/>
    <m/>
    <m/>
    <m/>
    <m/>
    <m/>
    <m/>
    <m/>
    <n v="238.99"/>
  </r>
  <r>
    <x v="2"/>
    <x v="19"/>
    <x v="19"/>
    <x v="5"/>
    <m/>
    <m/>
    <m/>
    <m/>
    <m/>
    <m/>
    <m/>
    <m/>
    <m/>
    <m/>
    <m/>
    <n v="950.59"/>
  </r>
  <r>
    <x v="2"/>
    <x v="19"/>
    <x v="19"/>
    <x v="6"/>
    <m/>
    <m/>
    <m/>
    <m/>
    <m/>
    <m/>
    <m/>
    <m/>
    <m/>
    <m/>
    <m/>
    <n v="2495.7800000000002"/>
  </r>
  <r>
    <x v="2"/>
    <x v="19"/>
    <x v="19"/>
    <x v="7"/>
    <m/>
    <m/>
    <m/>
    <m/>
    <m/>
    <m/>
    <m/>
    <m/>
    <m/>
    <m/>
    <m/>
    <n v="7048.6"/>
  </r>
  <r>
    <x v="2"/>
    <x v="19"/>
    <x v="19"/>
    <x v="8"/>
    <m/>
    <m/>
    <m/>
    <m/>
    <m/>
    <m/>
    <m/>
    <m/>
    <m/>
    <m/>
    <m/>
    <n v="1191.3399999999999"/>
  </r>
  <r>
    <x v="3"/>
    <x v="0"/>
    <x v="0"/>
    <x v="0"/>
    <m/>
    <m/>
    <m/>
    <m/>
    <m/>
    <m/>
    <m/>
    <m/>
    <m/>
    <n v="205"/>
    <m/>
    <m/>
  </r>
  <r>
    <x v="3"/>
    <x v="0"/>
    <x v="0"/>
    <x v="1"/>
    <n v="1154.5899999999999"/>
    <n v="1430.56"/>
    <n v="1400.65"/>
    <n v="1120.9100000000001"/>
    <n v="1419.8"/>
    <n v="1510.54"/>
    <n v="1156.18"/>
    <n v="897.83"/>
    <n v="1670.12"/>
    <n v="2100.36"/>
    <n v="2418.1"/>
    <n v="1628.23"/>
  </r>
  <r>
    <x v="3"/>
    <x v="0"/>
    <x v="0"/>
    <x v="2"/>
    <n v="401.19"/>
    <n v="597.07000000000005"/>
    <n v="567.46"/>
    <n v="800.97"/>
    <n v="750.22"/>
    <n v="965.08"/>
    <n v="670.45"/>
    <n v="752.52"/>
    <n v="678.9"/>
    <n v="633.94000000000005"/>
    <n v="615.89"/>
    <n v="405.75"/>
  </r>
  <r>
    <x v="3"/>
    <x v="0"/>
    <x v="0"/>
    <x v="3"/>
    <n v="667.61"/>
    <n v="1010.2"/>
    <n v="983.37"/>
    <n v="916.49"/>
    <n v="1145.48"/>
    <n v="1317.63"/>
    <n v="1123.46"/>
    <n v="1085.01"/>
    <n v="1015.79"/>
    <n v="908.63"/>
    <n v="1031.8599999999999"/>
    <n v="740.99"/>
  </r>
  <r>
    <x v="3"/>
    <x v="0"/>
    <x v="0"/>
    <x v="4"/>
    <n v="146.11000000000001"/>
    <n v="157.97"/>
    <n v="157.97"/>
    <n v="157.97"/>
    <n v="157.97"/>
    <n v="157.97"/>
    <n v="157.97"/>
    <n v="157.97"/>
    <n v="157.97"/>
    <n v="157.97"/>
    <n v="157.97"/>
    <n v="157.97"/>
  </r>
  <r>
    <x v="3"/>
    <x v="0"/>
    <x v="0"/>
    <x v="5"/>
    <n v="522.5"/>
    <n v="1084.1500000000001"/>
    <n v="737.49"/>
    <n v="559.01"/>
    <n v="850.83"/>
    <n v="1145.23"/>
    <n v="806.31"/>
    <n v="857.83"/>
    <n v="1350.21"/>
    <n v="998.4"/>
    <n v="798.21"/>
    <n v="467.01"/>
  </r>
  <r>
    <x v="3"/>
    <x v="0"/>
    <x v="0"/>
    <x v="6"/>
    <n v="633.88"/>
    <n v="1801.36"/>
    <n v="2318.65"/>
    <n v="1774"/>
    <n v="2530.1999999999998"/>
    <n v="2699.57"/>
    <n v="2819.36"/>
    <n v="2715.09"/>
    <n v="2927.52"/>
    <n v="2504.9899999999998"/>
    <n v="2358.04"/>
    <n v="1290.8399999999999"/>
  </r>
  <r>
    <x v="3"/>
    <x v="0"/>
    <x v="0"/>
    <x v="7"/>
    <n v="244.06"/>
    <n v="401.71"/>
    <n v="511.12"/>
    <n v="656.43"/>
    <n v="690.28"/>
    <n v="506.47"/>
    <n v="353.5"/>
    <n v="452.92"/>
    <n v="3898.07"/>
    <n v="801.54"/>
    <n v="6826.02"/>
    <n v="1256.28"/>
  </r>
  <r>
    <x v="3"/>
    <x v="0"/>
    <x v="0"/>
    <x v="8"/>
    <n v="13866.6"/>
    <n v="27395.8"/>
    <n v="28584.54"/>
    <n v="24040.39"/>
    <n v="24159.4"/>
    <n v="18486.46"/>
    <n v="17841.009999999998"/>
    <n v="25558.14"/>
    <n v="42460.89"/>
    <n v="29247.759999999998"/>
    <n v="64168.57"/>
    <n v="20626.560000000001"/>
  </r>
  <r>
    <x v="3"/>
    <x v="0"/>
    <x v="0"/>
    <x v="9"/>
    <n v="10239.26"/>
    <n v="9052.52"/>
    <n v="10578.43"/>
    <n v="14595.51"/>
    <n v="16576.72"/>
    <n v="18365.5"/>
    <n v="10816.18"/>
    <n v="9506.1"/>
    <n v="19153.13"/>
    <n v="14522.68"/>
    <n v="14880.48"/>
    <n v="5893.33"/>
  </r>
  <r>
    <x v="3"/>
    <x v="1"/>
    <x v="1"/>
    <x v="0"/>
    <n v="1776.03"/>
    <n v="4881.6099999999997"/>
    <n v="3922.61"/>
    <n v="857.61"/>
    <n v="2795.77"/>
    <n v="5621.11"/>
    <n v="4898.99"/>
    <n v="5094.6099999999997"/>
    <n v="4266.6099999999997"/>
    <n v="3509.63"/>
    <n v="5080.2700000000004"/>
    <n v="4408.6099999999997"/>
  </r>
  <r>
    <x v="3"/>
    <x v="1"/>
    <x v="1"/>
    <x v="1"/>
    <n v="25396.33"/>
    <n v="27734.65"/>
    <n v="27280.73"/>
    <n v="29034.3"/>
    <n v="28356.12"/>
    <n v="29296.639999999999"/>
    <n v="29303.89"/>
    <n v="29803.72"/>
    <n v="29331.35"/>
    <n v="30038.57"/>
    <n v="28989.07"/>
    <n v="26537.33"/>
  </r>
  <r>
    <x v="3"/>
    <x v="1"/>
    <x v="1"/>
    <x v="2"/>
    <n v="26395.79"/>
    <n v="30980.42"/>
    <n v="29668.47"/>
    <n v="30929.279999999999"/>
    <n v="32653.5"/>
    <n v="34983.35"/>
    <n v="36338.61"/>
    <n v="34590.400000000001"/>
    <n v="35052.639999999999"/>
    <n v="34862.699999999997"/>
    <n v="33714.71"/>
    <n v="28156.36"/>
  </r>
  <r>
    <x v="3"/>
    <x v="1"/>
    <x v="1"/>
    <x v="3"/>
    <n v="54468.19"/>
    <n v="62930.16"/>
    <n v="68243.09"/>
    <n v="114993.19"/>
    <n v="108839.51"/>
    <n v="104668.72"/>
    <n v="113583.72"/>
    <n v="93047.75"/>
    <n v="102612.78"/>
    <n v="83729.929999999993"/>
    <n v="85826.02"/>
    <n v="162607.09"/>
  </r>
  <r>
    <x v="3"/>
    <x v="1"/>
    <x v="1"/>
    <x v="4"/>
    <n v="4984.7299999999996"/>
    <n v="5563.22"/>
    <n v="5383.48"/>
    <n v="5302.52"/>
    <n v="5280.39"/>
    <n v="5280.39"/>
    <n v="5253.22"/>
    <n v="5320.92"/>
    <n v="5280.39"/>
    <n v="5282.86"/>
    <n v="5298.84"/>
    <n v="5295.16"/>
  </r>
  <r>
    <x v="3"/>
    <x v="1"/>
    <x v="1"/>
    <x v="5"/>
    <n v="132441.10999999999"/>
    <n v="137721.31"/>
    <n v="145873.03"/>
    <n v="180458.33"/>
    <n v="178392.95999999999"/>
    <n v="180493.66"/>
    <n v="193572.58"/>
    <n v="189997.6"/>
    <n v="182757.76000000001"/>
    <n v="168543.28"/>
    <n v="155462.23000000001"/>
    <n v="138387.43"/>
  </r>
  <r>
    <x v="3"/>
    <x v="1"/>
    <x v="1"/>
    <x v="6"/>
    <n v="98770.22"/>
    <n v="83605.53"/>
    <n v="83868.39"/>
    <n v="124547.2"/>
    <n v="134162.45000000001"/>
    <n v="120159.6"/>
    <n v="161778.15"/>
    <n v="122959.77"/>
    <n v="128478.93"/>
    <n v="208677.26"/>
    <n v="106117.64"/>
    <n v="116664.46"/>
  </r>
  <r>
    <x v="3"/>
    <x v="1"/>
    <x v="1"/>
    <x v="7"/>
    <n v="48387.41"/>
    <n v="60526.87"/>
    <n v="58895.76"/>
    <n v="58910.38"/>
    <n v="63938.39"/>
    <n v="71783.02"/>
    <n v="66993.039999999994"/>
    <n v="70312.47"/>
    <n v="68402.13"/>
    <n v="70334.080000000002"/>
    <n v="70381.95"/>
    <n v="62678.81"/>
  </r>
  <r>
    <x v="3"/>
    <x v="1"/>
    <x v="1"/>
    <x v="8"/>
    <n v="24969.84"/>
    <n v="26050.93"/>
    <n v="26070"/>
    <n v="26002.61"/>
    <n v="26304.26"/>
    <n v="26241.46"/>
    <n v="26246.34"/>
    <n v="26204.95"/>
    <n v="26217.48"/>
    <n v="26432.81"/>
    <n v="28980.2"/>
    <n v="26230.92"/>
  </r>
  <r>
    <x v="3"/>
    <x v="1"/>
    <x v="1"/>
    <x v="9"/>
    <n v="23579.200000000001"/>
    <n v="26322.02"/>
    <n v="27537.49"/>
    <n v="26980.77"/>
    <n v="27166.75"/>
    <n v="26323.91"/>
    <n v="28573.57"/>
    <n v="32459.51"/>
    <n v="31869.9"/>
    <n v="31129.58"/>
    <n v="35509.15"/>
    <n v="30857.54"/>
  </r>
  <r>
    <x v="3"/>
    <x v="2"/>
    <x v="2"/>
    <x v="5"/>
    <n v="3517.34"/>
    <n v="3502.08"/>
    <n v="4605.22"/>
    <n v="3911.83"/>
    <n v="3761.92"/>
    <n v="3478.78"/>
    <n v="2764.18"/>
    <n v="2817.07"/>
    <n v="2618.6799999999998"/>
    <n v="2610.42"/>
    <n v="3041.56"/>
    <n v="2819.21"/>
  </r>
  <r>
    <x v="3"/>
    <x v="2"/>
    <x v="2"/>
    <x v="7"/>
    <n v="4066.96"/>
    <n v="4606.43"/>
    <n v="5434.43"/>
    <n v="8095.07"/>
    <n v="6740.83"/>
    <n v="4768.3500000000004"/>
    <n v="5710.43"/>
    <n v="4326.75"/>
    <n v="5191.55"/>
    <n v="4816.1899999999996"/>
    <n v="4801.47"/>
    <n v="5110.59"/>
  </r>
  <r>
    <x v="3"/>
    <x v="2"/>
    <x v="2"/>
    <x v="8"/>
    <n v="2400.41"/>
    <n v="1574.32"/>
    <n v="871.44"/>
    <n v="3108.88"/>
    <n v="3259.76"/>
    <n v="3730.8"/>
    <n v="4838.4799999999996"/>
    <n v="3403.28"/>
    <n v="5305.84"/>
    <n v="3727.12"/>
    <n v="3263.44"/>
    <n v="3826.48"/>
  </r>
  <r>
    <x v="3"/>
    <x v="3"/>
    <x v="3"/>
    <x v="0"/>
    <m/>
    <m/>
    <m/>
    <n v="44"/>
    <n v="198.1"/>
    <n v="120"/>
    <m/>
    <m/>
    <m/>
    <n v="44"/>
    <m/>
    <n v="65"/>
  </r>
  <r>
    <x v="3"/>
    <x v="3"/>
    <x v="3"/>
    <x v="1"/>
    <n v="4291.79"/>
    <n v="4737.4799999999996"/>
    <n v="4651.29"/>
    <n v="4729.67"/>
    <n v="4879.63"/>
    <n v="4939.3599999999997"/>
    <n v="4919.92"/>
    <n v="5150.0200000000004"/>
    <n v="4843.7700000000004"/>
    <n v="5054.47"/>
    <n v="4616.68"/>
    <n v="4428.5"/>
  </r>
  <r>
    <x v="3"/>
    <x v="3"/>
    <x v="3"/>
    <x v="2"/>
    <n v="3926.31"/>
    <n v="4179.01"/>
    <n v="3948.69"/>
    <n v="4013.69"/>
    <n v="4287.91"/>
    <n v="4373.9799999999996"/>
    <n v="4348.5600000000004"/>
    <n v="4281.32"/>
    <n v="4019.1"/>
    <n v="4164.6899999999996"/>
    <n v="4214.62"/>
    <n v="3896.99"/>
  </r>
  <r>
    <x v="3"/>
    <x v="3"/>
    <x v="3"/>
    <x v="3"/>
    <n v="5357.24"/>
    <n v="5964.06"/>
    <n v="6163.85"/>
    <n v="6167.32"/>
    <n v="6215.84"/>
    <n v="7012.32"/>
    <n v="7119.9"/>
    <n v="7513.53"/>
    <n v="6977.41"/>
    <n v="6213.97"/>
    <n v="5870.9"/>
    <n v="5364.81"/>
  </r>
  <r>
    <x v="3"/>
    <x v="3"/>
    <x v="3"/>
    <x v="5"/>
    <n v="7320.37"/>
    <n v="7847.09"/>
    <n v="9911.93"/>
    <n v="9514.36"/>
    <n v="8824.41"/>
    <n v="8984.0400000000009"/>
    <n v="8897.68"/>
    <n v="9827.81"/>
    <n v="8301.92"/>
    <n v="8792.6299999999992"/>
    <n v="8648.9599999999991"/>
    <n v="7627.96"/>
  </r>
  <r>
    <x v="3"/>
    <x v="3"/>
    <x v="3"/>
    <x v="6"/>
    <n v="677.6"/>
    <n v="759.49"/>
    <n v="802.37"/>
    <n v="776.25"/>
    <n v="882.33"/>
    <n v="774.3"/>
    <n v="825.19"/>
    <n v="1139.47"/>
    <n v="779.41"/>
    <n v="909.48"/>
    <n v="885.19"/>
    <n v="733.45"/>
  </r>
  <r>
    <x v="3"/>
    <x v="3"/>
    <x v="3"/>
    <x v="7"/>
    <n v="996.54"/>
    <n v="979.42"/>
    <n v="1178.8800000000001"/>
    <n v="1028"/>
    <n v="1154.5899999999999"/>
    <n v="1238.49"/>
    <n v="1162.32"/>
    <n v="1632.99"/>
    <n v="1037.2"/>
    <n v="1124.4100000000001"/>
    <n v="1192.8599999999999"/>
    <n v="941.89"/>
  </r>
  <r>
    <x v="3"/>
    <x v="4"/>
    <x v="4"/>
    <x v="0"/>
    <n v="181"/>
    <n v="120"/>
    <n v="65"/>
    <m/>
    <n v="240"/>
    <n v="65"/>
    <n v="205"/>
    <n v="510"/>
    <n v="164"/>
    <m/>
    <m/>
    <n v="100"/>
  </r>
  <r>
    <x v="3"/>
    <x v="4"/>
    <x v="4"/>
    <x v="1"/>
    <n v="2639.29"/>
    <n v="2975.69"/>
    <n v="3084.03"/>
    <n v="3595.48"/>
    <n v="4123.29"/>
    <n v="4380.5"/>
    <n v="4847.71"/>
    <n v="4660.4399999999996"/>
    <n v="4609.55"/>
    <n v="4170.0200000000004"/>
    <n v="4137.8599999999997"/>
    <n v="3496.84"/>
  </r>
  <r>
    <x v="3"/>
    <x v="4"/>
    <x v="4"/>
    <x v="2"/>
    <n v="10372.83"/>
    <n v="14471.49"/>
    <n v="16057.45"/>
    <n v="18268.939999999999"/>
    <n v="20135.39"/>
    <n v="23244.49"/>
    <n v="24011.49"/>
    <n v="23200.5"/>
    <n v="23577.56"/>
    <n v="23634.43"/>
    <n v="21582.69"/>
    <n v="16618.990000000002"/>
  </r>
  <r>
    <x v="3"/>
    <x v="4"/>
    <x v="4"/>
    <x v="3"/>
    <n v="27781.09"/>
    <n v="42561.5"/>
    <n v="50080.97"/>
    <n v="56390.79"/>
    <n v="66067.990000000005"/>
    <n v="78285.66"/>
    <n v="82109.23"/>
    <n v="87114.96"/>
    <n v="80388.649999999994"/>
    <n v="84478.35"/>
    <n v="73874.97"/>
    <n v="51732.3"/>
  </r>
  <r>
    <x v="3"/>
    <x v="4"/>
    <x v="4"/>
    <x v="5"/>
    <n v="52966.78"/>
    <n v="76007.12"/>
    <n v="100094.49"/>
    <n v="121581"/>
    <n v="142181.85"/>
    <n v="177513.72"/>
    <n v="181827.94"/>
    <n v="185486.54"/>
    <n v="174430.07"/>
    <n v="178216.52"/>
    <n v="142542.56"/>
    <n v="100214.51"/>
  </r>
  <r>
    <x v="3"/>
    <x v="4"/>
    <x v="4"/>
    <x v="6"/>
    <n v="12063.37"/>
    <n v="22279.279999999999"/>
    <n v="27691"/>
    <n v="36028.19"/>
    <n v="44599.67"/>
    <n v="52038.55"/>
    <n v="48836.02"/>
    <n v="57168.88"/>
    <n v="55336.7"/>
    <n v="51229.56"/>
    <n v="47125.15"/>
    <n v="28567.67"/>
  </r>
  <r>
    <x v="3"/>
    <x v="4"/>
    <x v="4"/>
    <x v="7"/>
    <n v="12554.71"/>
    <n v="23552.99"/>
    <n v="30198.36"/>
    <n v="39382.07"/>
    <n v="49308.58"/>
    <n v="75710.36"/>
    <n v="77710.92"/>
    <n v="71800.56"/>
    <n v="61923.63"/>
    <n v="53885.77"/>
    <n v="46418.68"/>
    <n v="36170.61"/>
  </r>
  <r>
    <x v="3"/>
    <x v="4"/>
    <x v="4"/>
    <x v="8"/>
    <n v="4483.05"/>
    <n v="4436.09"/>
    <n v="6584.25"/>
    <n v="10302.09"/>
    <n v="11672.19"/>
    <n v="14258.86"/>
    <n v="13094.14"/>
    <n v="13066.17"/>
    <n v="16006.58"/>
    <n v="15786.88"/>
    <n v="13303.92"/>
    <n v="8229.93"/>
  </r>
  <r>
    <x v="3"/>
    <x v="5"/>
    <x v="5"/>
    <x v="0"/>
    <m/>
    <m/>
    <n v="2625.12"/>
    <m/>
    <m/>
    <m/>
    <m/>
    <m/>
    <m/>
    <m/>
    <m/>
    <m/>
  </r>
  <r>
    <x v="3"/>
    <x v="5"/>
    <x v="5"/>
    <x v="5"/>
    <n v="912.18"/>
    <n v="1004.58"/>
    <n v="872.84"/>
    <n v="1004.58"/>
    <n v="1310.3900000000001"/>
    <n v="1051.69"/>
    <n v="1020.77"/>
    <n v="1134.8499999999999"/>
    <n v="1150.68"/>
    <n v="1535.97"/>
    <n v="1349.77"/>
    <n v="1310.02"/>
  </r>
  <r>
    <x v="3"/>
    <x v="6"/>
    <x v="6"/>
    <x v="6"/>
    <n v="492.81"/>
    <n v="769.05"/>
    <n v="1311.85"/>
    <n v="1721.8"/>
    <n v="1923.1"/>
    <n v="3083.04"/>
    <n v="2502.6999999999998"/>
    <n v="3120.94"/>
    <n v="2169.29"/>
    <n v="1712.97"/>
    <n v="1597.05"/>
    <n v="1149.93"/>
  </r>
  <r>
    <x v="3"/>
    <x v="7"/>
    <x v="7"/>
    <x v="0"/>
    <n v="3581.61"/>
    <n v="2883.45"/>
    <n v="2613.7600000000002"/>
    <n v="2451.71"/>
    <n v="2330.64"/>
    <n v="2020.6"/>
    <n v="2063.75"/>
    <n v="1987.07"/>
    <n v="1858.03"/>
    <n v="2017.18"/>
    <n v="2519.88"/>
    <n v="3652.1"/>
  </r>
  <r>
    <x v="3"/>
    <x v="8"/>
    <x v="8"/>
    <x v="1"/>
    <n v="855.65"/>
    <n v="844.34"/>
    <n v="871.48"/>
    <n v="999.23"/>
    <n v="917.18"/>
    <n v="874.25"/>
    <n v="561.35"/>
    <n v="462.9"/>
    <n v="409.63"/>
    <n v="383.88"/>
    <n v="352.83"/>
    <n v="318.98"/>
  </r>
  <r>
    <x v="3"/>
    <x v="8"/>
    <x v="8"/>
    <x v="2"/>
    <n v="360.64"/>
    <n v="490.04"/>
    <n v="383.44"/>
    <n v="458.9"/>
    <n v="489.1"/>
    <n v="421.68"/>
    <n v="474.66"/>
    <n v="1509.97"/>
    <n v="1971.78"/>
    <n v="1832.93"/>
    <n v="1761.67"/>
    <n v="1511.38"/>
  </r>
  <r>
    <x v="3"/>
    <x v="8"/>
    <x v="8"/>
    <x v="3"/>
    <n v="774.71"/>
    <n v="925.62"/>
    <n v="863.33"/>
    <n v="936.02"/>
    <n v="1077.08"/>
    <n v="1083.25"/>
    <n v="1215.55"/>
    <n v="1079.3900000000001"/>
    <n v="1015.22"/>
    <n v="1363.81"/>
    <n v="1000.46"/>
    <n v="908.02"/>
  </r>
  <r>
    <x v="3"/>
    <x v="8"/>
    <x v="8"/>
    <x v="5"/>
    <n v="2438.36"/>
    <n v="3391.25"/>
    <n v="3732.67"/>
    <n v="4187.3500000000004"/>
    <n v="4802.7"/>
    <n v="4468.3900000000003"/>
    <n v="4838.9799999999996"/>
    <n v="5436.28"/>
    <n v="4479.82"/>
    <n v="4832.71"/>
    <n v="4246.54"/>
    <n v="3784.27"/>
  </r>
  <r>
    <x v="3"/>
    <x v="8"/>
    <x v="8"/>
    <x v="6"/>
    <n v="915.36"/>
    <n v="1014.21"/>
    <n v="1255.47"/>
    <n v="1455.61"/>
    <n v="1900.87"/>
    <n v="1820.44"/>
    <n v="1711.86"/>
    <n v="1554.75"/>
    <n v="1764.8"/>
    <n v="1643.83"/>
    <n v="4727.28"/>
    <n v="1829.86"/>
  </r>
  <r>
    <x v="3"/>
    <x v="8"/>
    <x v="8"/>
    <x v="7"/>
    <n v="3047.98"/>
    <n v="3304.51"/>
    <n v="3604.44"/>
    <n v="3439.57"/>
    <n v="3870.13"/>
    <n v="4658.01"/>
    <n v="4168.95"/>
    <n v="4291.49"/>
    <n v="4141.71"/>
    <n v="3515.38"/>
    <n v="4270.5200000000004"/>
    <n v="3826.7"/>
  </r>
  <r>
    <x v="3"/>
    <x v="8"/>
    <x v="8"/>
    <x v="8"/>
    <n v="330.93"/>
    <n v="503.44"/>
    <n v="606.48"/>
    <n v="621.20000000000005"/>
    <n v="606.48"/>
    <n v="691.12"/>
    <n v="635.91999999999996"/>
    <n v="665.36"/>
    <n v="665.36"/>
    <n v="628.55999999999995"/>
    <n v="658"/>
    <n v="514.48"/>
  </r>
  <r>
    <x v="3"/>
    <x v="9"/>
    <x v="9"/>
    <x v="1"/>
    <n v="1539.03"/>
    <n v="1549.24"/>
    <n v="1720.23"/>
    <n v="1755.92"/>
    <n v="2174.54"/>
    <n v="2380.7399999999998"/>
    <n v="2830.99"/>
    <n v="2676.93"/>
    <n v="2888.52"/>
    <n v="2863.1"/>
    <n v="2728.51"/>
    <n v="2345.0100000000002"/>
  </r>
  <r>
    <x v="3"/>
    <x v="9"/>
    <x v="9"/>
    <x v="2"/>
    <n v="3496.79"/>
    <n v="3662.79"/>
    <n v="4196.93"/>
    <n v="5043.12"/>
    <n v="6863.67"/>
    <n v="7619.26"/>
    <n v="9234.7900000000009"/>
    <n v="7825.37"/>
    <n v="7798.62"/>
    <n v="8736.66"/>
    <n v="7649.68"/>
    <n v="6195.93"/>
  </r>
  <r>
    <x v="3"/>
    <x v="9"/>
    <x v="9"/>
    <x v="3"/>
    <n v="2790.51"/>
    <n v="3706.03"/>
    <n v="6418.9"/>
    <n v="8446.7099999999991"/>
    <n v="11183.93"/>
    <n v="16163.68"/>
    <n v="18694.39"/>
    <n v="19530.89"/>
    <n v="16471.009999999998"/>
    <n v="19045.86"/>
    <n v="13730.58"/>
    <n v="12163.73"/>
  </r>
  <r>
    <x v="3"/>
    <x v="9"/>
    <x v="9"/>
    <x v="5"/>
    <n v="16340.27"/>
    <n v="24234.83"/>
    <n v="32541.279999999999"/>
    <n v="50223.7"/>
    <n v="67255.75"/>
    <n v="91923"/>
    <n v="100330.76"/>
    <n v="100034.73"/>
    <n v="119868.62"/>
    <n v="101132.29"/>
    <n v="64298.36"/>
    <n v="50539.7"/>
  </r>
  <r>
    <x v="3"/>
    <x v="9"/>
    <x v="9"/>
    <x v="6"/>
    <n v="8125.91"/>
    <n v="10761.68"/>
    <n v="20467.3"/>
    <n v="39983.870000000003"/>
    <n v="64922.09"/>
    <n v="90121.11"/>
    <n v="96286.02"/>
    <n v="111813.89"/>
    <n v="100457.98"/>
    <n v="99649.11"/>
    <n v="83495.789999999994"/>
    <n v="42559.76"/>
  </r>
  <r>
    <x v="3"/>
    <x v="9"/>
    <x v="9"/>
    <x v="7"/>
    <n v="4013.02"/>
    <n v="5493.57"/>
    <n v="11406.64"/>
    <n v="17482.599999999999"/>
    <n v="24916.29"/>
    <n v="27046.36"/>
    <n v="30640.34"/>
    <n v="30859.37"/>
    <n v="26438.84"/>
    <n v="31495.040000000001"/>
    <n v="17373.02"/>
    <n v="11918.9"/>
  </r>
  <r>
    <x v="3"/>
    <x v="10"/>
    <x v="10"/>
    <x v="0"/>
    <m/>
    <m/>
    <m/>
    <n v="65"/>
    <m/>
    <n v="305"/>
    <n v="44"/>
    <n v="120"/>
    <n v="65"/>
    <m/>
    <m/>
    <n v="65"/>
  </r>
  <r>
    <x v="3"/>
    <x v="10"/>
    <x v="10"/>
    <x v="1"/>
    <n v="2142.9499999999998"/>
    <n v="2133.16"/>
    <n v="2020.91"/>
    <n v="2331.34"/>
    <n v="2356.41"/>
    <n v="2284.1"/>
    <n v="3059.78"/>
    <n v="2658.49"/>
    <n v="2215.3000000000002"/>
    <n v="2659.2"/>
    <n v="2410"/>
    <n v="2138.5700000000002"/>
  </r>
  <r>
    <x v="3"/>
    <x v="10"/>
    <x v="10"/>
    <x v="2"/>
    <n v="1477.54"/>
    <n v="1711.79"/>
    <n v="1715.22"/>
    <n v="1804.5"/>
    <n v="1827.31"/>
    <n v="1914.39"/>
    <n v="1846.43"/>
    <n v="1763.12"/>
    <n v="1845.48"/>
    <n v="1989.53"/>
    <n v="2617.48"/>
    <n v="1815.86"/>
  </r>
  <r>
    <x v="3"/>
    <x v="10"/>
    <x v="10"/>
    <x v="3"/>
    <n v="8736.33"/>
    <n v="7845.79"/>
    <n v="7319.21"/>
    <n v="10625.79"/>
    <n v="10082.700000000001"/>
    <n v="9646.65"/>
    <n v="8733.41"/>
    <n v="7356.05"/>
    <n v="8661.86"/>
    <n v="7908.25"/>
    <n v="7291.65"/>
    <n v="8268.5300000000007"/>
  </r>
  <r>
    <x v="3"/>
    <x v="10"/>
    <x v="10"/>
    <x v="5"/>
    <n v="6074.23"/>
    <n v="6103.33"/>
    <n v="7176.72"/>
    <n v="19908.12"/>
    <n v="25485.95"/>
    <n v="21090.66"/>
    <n v="26434.91"/>
    <n v="15827.16"/>
    <n v="13324.79"/>
    <n v="11503.25"/>
    <n v="9373.34"/>
    <n v="6617.84"/>
  </r>
  <r>
    <x v="3"/>
    <x v="10"/>
    <x v="10"/>
    <x v="6"/>
    <n v="19051.740000000002"/>
    <n v="17964.490000000002"/>
    <n v="21031.42"/>
    <n v="56849.47"/>
    <n v="59075.98"/>
    <n v="55202.92"/>
    <n v="63210.34"/>
    <n v="24325.61"/>
    <n v="18351.91"/>
    <n v="13934.08"/>
    <n v="15168.38"/>
    <n v="16868.150000000001"/>
  </r>
  <r>
    <x v="3"/>
    <x v="10"/>
    <x v="10"/>
    <x v="7"/>
    <n v="15148.8"/>
    <n v="16962.810000000001"/>
    <n v="21977.71"/>
    <n v="98783.64"/>
    <n v="27439.78"/>
    <n v="30600.21"/>
    <n v="46329.120000000003"/>
    <n v="47054.48"/>
    <n v="37060.5"/>
    <n v="42792.62"/>
    <n v="38916.269999999997"/>
    <n v="35348.239999999998"/>
  </r>
  <r>
    <x v="3"/>
    <x v="10"/>
    <x v="10"/>
    <x v="8"/>
    <n v="318.76"/>
    <n v="363.6"/>
    <n v="383.01"/>
    <n v="387.7"/>
    <n v="485.41"/>
    <n v="534.35"/>
    <n v="532.51"/>
    <n v="486.14"/>
    <n v="613.1"/>
    <n v="606.48"/>
    <n v="576.29999999999995"/>
    <n v="446.77"/>
  </r>
  <r>
    <x v="3"/>
    <x v="10"/>
    <x v="10"/>
    <x v="9"/>
    <n v="750.87"/>
    <n v="1416.86"/>
    <n v="1538.3"/>
    <n v="1472.06"/>
    <n v="1486.78"/>
    <n v="1806.94"/>
    <n v="1442.62"/>
    <n v="1836.38"/>
    <n v="2336.86"/>
    <n v="2252.2199999999998"/>
    <n v="2252.2199999999998"/>
    <n v="1405.82"/>
  </r>
  <r>
    <x v="3"/>
    <x v="20"/>
    <x v="20"/>
    <x v="7"/>
    <n v="14978.97"/>
    <n v="6881.41"/>
    <n v="10426.35"/>
    <n v="12360.56"/>
    <n v="19579.61"/>
    <n v="10349.07"/>
    <n v="15896.67"/>
    <n v="7823.85"/>
    <n v="7373.79"/>
    <n v="10732.53"/>
    <n v="12096.7"/>
    <m/>
  </r>
  <r>
    <x v="3"/>
    <x v="20"/>
    <x v="20"/>
    <x v="9"/>
    <n v="4392.6899999999996"/>
    <n v="6590.94"/>
    <n v="15540.7"/>
    <n v="25432.54"/>
    <n v="41842.400000000001"/>
    <n v="28276.44"/>
    <n v="21811.42"/>
    <n v="17774.46"/>
    <n v="25098.76"/>
    <n v="11714.6"/>
    <n v="19663.77"/>
    <n v="22919.1"/>
  </r>
  <r>
    <x v="3"/>
    <x v="11"/>
    <x v="11"/>
    <x v="7"/>
    <n v="76502.69"/>
    <n v="63246.84"/>
    <n v="77623.13"/>
    <n v="99913.26"/>
    <n v="80803.39"/>
    <n v="76331.820000000007"/>
    <n v="111172.59"/>
    <n v="60482.8"/>
    <n v="89342.09"/>
    <n v="83319.77"/>
    <n v="85583.34"/>
    <n v="104793.48"/>
  </r>
  <r>
    <x v="3"/>
    <x v="11"/>
    <x v="11"/>
    <x v="8"/>
    <n v="702.32"/>
    <n v="692.2"/>
    <n v="736.68"/>
    <n v="2020.63"/>
    <n v="1880.44"/>
    <n v="1014.59"/>
    <n v="1286.9100000000001"/>
    <n v="540.61"/>
    <n v="372.3"/>
    <n v="340.33"/>
    <n v="340.55"/>
    <n v="340.33"/>
  </r>
  <r>
    <x v="3"/>
    <x v="12"/>
    <x v="12"/>
    <x v="0"/>
    <m/>
    <m/>
    <m/>
    <m/>
    <m/>
    <m/>
    <m/>
    <m/>
    <m/>
    <m/>
    <n v="44"/>
    <m/>
  </r>
  <r>
    <x v="3"/>
    <x v="12"/>
    <x v="12"/>
    <x v="1"/>
    <n v="35.57"/>
    <n v="39.450000000000003"/>
    <n v="45.55"/>
    <n v="44.88"/>
    <n v="49.76"/>
    <n v="48.66"/>
    <n v="55.76"/>
    <n v="47.55"/>
    <n v="40.89"/>
    <n v="35.29"/>
    <n v="37.67"/>
    <n v="42"/>
  </r>
  <r>
    <x v="3"/>
    <x v="12"/>
    <x v="12"/>
    <x v="2"/>
    <n v="355.88"/>
    <n v="370.55"/>
    <n v="419.75"/>
    <n v="723.92"/>
    <n v="793.84"/>
    <n v="801.65"/>
    <n v="825.88"/>
    <n v="773.08"/>
    <n v="932.02"/>
    <n v="846.87"/>
    <n v="714"/>
    <n v="626.34"/>
  </r>
  <r>
    <x v="3"/>
    <x v="12"/>
    <x v="12"/>
    <x v="3"/>
    <n v="3075.71"/>
    <n v="3346.11"/>
    <n v="3896.89"/>
    <n v="4349.28"/>
    <n v="4525.1099999999997"/>
    <n v="4134.7299999999996"/>
    <n v="4257.97"/>
    <n v="3979.58"/>
    <n v="4048.18"/>
    <n v="4278.8999999999996"/>
    <n v="3711.8"/>
    <n v="3353"/>
  </r>
  <r>
    <x v="3"/>
    <x v="12"/>
    <x v="12"/>
    <x v="5"/>
    <n v="2188.88"/>
    <n v="2287.0700000000002"/>
    <n v="3074.95"/>
    <n v="3762.96"/>
    <n v="5014.57"/>
    <n v="4344.3500000000004"/>
    <n v="4692.7299999999996"/>
    <n v="4559.3500000000004"/>
    <n v="4912.24"/>
    <n v="5604.18"/>
    <n v="4332.62"/>
    <n v="3383.85"/>
  </r>
  <r>
    <x v="3"/>
    <x v="13"/>
    <x v="13"/>
    <x v="0"/>
    <m/>
    <n v="65"/>
    <m/>
    <n v="218"/>
    <n v="132"/>
    <n v="65"/>
    <n v="153"/>
    <n v="88"/>
    <n v="65"/>
    <m/>
    <n v="44"/>
    <n v="109"/>
  </r>
  <r>
    <x v="3"/>
    <x v="13"/>
    <x v="13"/>
    <x v="1"/>
    <n v="12501.63"/>
    <n v="14340.85"/>
    <n v="14831.15"/>
    <n v="16397.75"/>
    <n v="19170.61"/>
    <n v="20069.29"/>
    <n v="22055.51"/>
    <n v="20109.38"/>
    <n v="20069.79"/>
    <n v="19762.27"/>
    <n v="17899.009999999998"/>
    <n v="15289.86"/>
  </r>
  <r>
    <x v="3"/>
    <x v="13"/>
    <x v="13"/>
    <x v="2"/>
    <n v="9254.99"/>
    <n v="10736.88"/>
    <n v="11514.24"/>
    <n v="13386.93"/>
    <n v="16373.77"/>
    <n v="17336.93"/>
    <n v="18853.68"/>
    <n v="18301.490000000002"/>
    <n v="17900.939999999999"/>
    <n v="17662.97"/>
    <n v="15362.19"/>
    <n v="12488.99"/>
  </r>
  <r>
    <x v="3"/>
    <x v="13"/>
    <x v="13"/>
    <x v="3"/>
    <n v="327.24"/>
    <n v="285.29000000000002"/>
    <n v="235.84"/>
    <n v="246.19"/>
    <n v="247.76"/>
    <n v="260.17"/>
    <n v="353.87"/>
    <n v="250.3"/>
    <n v="246.83"/>
    <n v="265.31"/>
    <n v="282.99"/>
    <n v="329.9"/>
  </r>
  <r>
    <x v="3"/>
    <x v="14"/>
    <x v="14"/>
    <x v="0"/>
    <n v="183"/>
    <m/>
    <n v="109"/>
    <n v="153"/>
    <n v="88"/>
    <n v="153"/>
    <m/>
    <n v="1145"/>
    <n v="66"/>
    <n v="2453.36"/>
    <n v="459"/>
    <m/>
  </r>
  <r>
    <x v="3"/>
    <x v="14"/>
    <x v="14"/>
    <x v="1"/>
    <n v="36188.9"/>
    <n v="40449.480000000003"/>
    <n v="39015.769999999997"/>
    <n v="41390.44"/>
    <n v="42308.27"/>
    <n v="44899.6"/>
    <n v="46437.71"/>
    <n v="44121.29"/>
    <n v="45242.05"/>
    <n v="43259.13"/>
    <n v="40513.980000000003"/>
    <n v="37465.879999999997"/>
  </r>
  <r>
    <x v="3"/>
    <x v="14"/>
    <x v="14"/>
    <x v="2"/>
    <n v="97340.28"/>
    <n v="101452.03"/>
    <n v="100368.64"/>
    <n v="103530.44"/>
    <n v="100773.63"/>
    <n v="108270.75"/>
    <n v="109695.77"/>
    <n v="105523.07"/>
    <n v="109146.82"/>
    <n v="102190.74"/>
    <n v="105583.35"/>
    <n v="97223.82"/>
  </r>
  <r>
    <x v="3"/>
    <x v="14"/>
    <x v="14"/>
    <x v="3"/>
    <n v="99321.07"/>
    <n v="106208.44"/>
    <n v="105932.64"/>
    <n v="111366.21"/>
    <n v="108332.68"/>
    <n v="115680.76"/>
    <n v="119701.65"/>
    <n v="115746.46"/>
    <n v="119959.08"/>
    <n v="114644.38"/>
    <n v="117566.07"/>
    <n v="107194.91"/>
  </r>
  <r>
    <x v="3"/>
    <x v="14"/>
    <x v="14"/>
    <x v="5"/>
    <n v="107824.14"/>
    <n v="111687.32"/>
    <n v="115141.09"/>
    <n v="112262.98"/>
    <n v="116562.11"/>
    <n v="117419.08"/>
    <n v="120662.87"/>
    <n v="126849.06"/>
    <n v="118772.91"/>
    <n v="122244.95"/>
    <n v="120684.06"/>
    <n v="111035.98"/>
  </r>
  <r>
    <x v="3"/>
    <x v="14"/>
    <x v="14"/>
    <x v="6"/>
    <n v="13006.7"/>
    <n v="13627.46"/>
    <n v="12695.69"/>
    <n v="21836.61"/>
    <n v="14106.23"/>
    <n v="15368.47"/>
    <n v="15026.58"/>
    <n v="14666.69"/>
    <n v="14071.65"/>
    <n v="14061.69"/>
    <n v="12970.21"/>
    <n v="12135.94"/>
  </r>
  <r>
    <x v="3"/>
    <x v="14"/>
    <x v="14"/>
    <x v="7"/>
    <n v="43265.79"/>
    <n v="47264.83"/>
    <n v="46248.07"/>
    <n v="48522.66"/>
    <n v="54729.73"/>
    <n v="51663.19"/>
    <n v="55684.31"/>
    <n v="56929.99"/>
    <n v="57182.81"/>
    <n v="58170.16"/>
    <n v="50347.57"/>
    <n v="44334.09"/>
  </r>
  <r>
    <x v="3"/>
    <x v="14"/>
    <x v="14"/>
    <x v="8"/>
    <n v="58962.41"/>
    <n v="32622.81"/>
    <n v="35455.67"/>
    <n v="38575.94"/>
    <n v="38380.17"/>
    <n v="41480.94"/>
    <n v="42290.89"/>
    <n v="43176.68"/>
    <n v="44208.93"/>
    <n v="39794.03"/>
    <n v="40449.800000000003"/>
    <n v="32982.71"/>
  </r>
  <r>
    <x v="3"/>
    <x v="14"/>
    <x v="14"/>
    <x v="9"/>
    <n v="9075.01"/>
    <n v="10682.26"/>
    <n v="12028.05"/>
    <n v="11115.88"/>
    <n v="13723.53"/>
    <n v="13145.5"/>
    <n v="14094.07"/>
    <n v="14274.68"/>
    <n v="13275.77"/>
    <n v="14206.58"/>
    <n v="12045.98"/>
    <n v="10295.620000000001"/>
  </r>
  <r>
    <x v="3"/>
    <x v="15"/>
    <x v="15"/>
    <x v="1"/>
    <n v="6466.62"/>
    <n v="7113.3"/>
    <n v="7375.96"/>
    <n v="8431.5"/>
    <n v="9294.02"/>
    <n v="10902.94"/>
    <n v="10559.79"/>
    <n v="11855.01"/>
    <n v="9714.0300000000007"/>
    <n v="10458.02"/>
    <n v="7897.28"/>
    <n v="6327.99"/>
  </r>
  <r>
    <x v="3"/>
    <x v="15"/>
    <x v="15"/>
    <x v="2"/>
    <n v="3723.25"/>
    <n v="4449.45"/>
    <n v="4029.96"/>
    <n v="4770.74"/>
    <n v="4791.6899999999996"/>
    <n v="5575.95"/>
    <n v="5807.24"/>
    <n v="5998.05"/>
    <n v="5055.28"/>
    <n v="5379.46"/>
    <n v="4608.03"/>
    <n v="4066.98"/>
  </r>
  <r>
    <x v="3"/>
    <x v="15"/>
    <x v="15"/>
    <x v="3"/>
    <n v="6615.63"/>
    <n v="7489.05"/>
    <n v="7137.8"/>
    <n v="8186.24"/>
    <n v="9063.92"/>
    <n v="9912.5300000000007"/>
    <n v="9571.01"/>
    <n v="10631.59"/>
    <n v="9566.6200000000008"/>
    <n v="9736.77"/>
    <n v="8176.53"/>
    <n v="7136.18"/>
  </r>
  <r>
    <x v="3"/>
    <x v="15"/>
    <x v="15"/>
    <x v="5"/>
    <n v="1909.53"/>
    <n v="2553.0300000000002"/>
    <n v="2294.3200000000002"/>
    <n v="2590.56"/>
    <n v="2530.94"/>
    <n v="2952.3"/>
    <n v="3096.19"/>
    <n v="2801.05"/>
    <n v="2964.81"/>
    <n v="4344.08"/>
    <n v="3265.1"/>
    <n v="2996.1"/>
  </r>
  <r>
    <x v="3"/>
    <x v="15"/>
    <x v="15"/>
    <x v="6"/>
    <n v="1479.59"/>
    <n v="1717.65"/>
    <n v="1723.17"/>
    <n v="1751.13"/>
    <n v="2026.4"/>
    <n v="1878.83"/>
    <n v="1929.98"/>
    <n v="2163.29"/>
    <n v="1815.53"/>
    <n v="2215.5500000000002"/>
    <n v="1799.71"/>
    <n v="1893.92"/>
  </r>
  <r>
    <x v="3"/>
    <x v="15"/>
    <x v="15"/>
    <x v="7"/>
    <n v="883.05"/>
    <n v="1000.59"/>
    <n v="896.45"/>
    <n v="716.87"/>
    <n v="898.66"/>
    <n v="735.27"/>
    <n v="731.59"/>
    <n v="783.84"/>
    <n v="792.67"/>
    <n v="937.3"/>
    <n v="746.31"/>
    <n v="745.57"/>
  </r>
  <r>
    <x v="3"/>
    <x v="17"/>
    <x v="17"/>
    <x v="0"/>
    <n v="11347.76"/>
    <n v="8036"/>
    <n v="8908.27"/>
    <n v="10503.04"/>
    <n v="8634.7800000000007"/>
    <n v="9754.44"/>
    <n v="10570"/>
    <n v="10621.39"/>
    <n v="10850"/>
    <n v="11153.95"/>
    <n v="8786.52"/>
    <n v="6936"/>
  </r>
  <r>
    <x v="3"/>
    <x v="17"/>
    <x v="17"/>
    <x v="1"/>
    <n v="1065418.73"/>
    <n v="1172789.9099999999"/>
    <n v="1176390.77"/>
    <n v="1227752.58"/>
    <n v="1273874.08"/>
    <n v="1388848.45"/>
    <n v="1397547"/>
    <n v="1399992.06"/>
    <n v="1366312.9"/>
    <n v="1330346.8400000001"/>
    <n v="1303371.69"/>
    <n v="1112605.56"/>
  </r>
  <r>
    <x v="3"/>
    <x v="17"/>
    <x v="17"/>
    <x v="2"/>
    <n v="428893.84"/>
    <n v="446813.68"/>
    <n v="453239.09"/>
    <n v="506055.7"/>
    <n v="507292.92"/>
    <n v="549198.66"/>
    <n v="587571.6"/>
    <n v="552488.09"/>
    <n v="540481.94999999995"/>
    <n v="543352.80000000005"/>
    <n v="483459.45"/>
    <n v="444261.44"/>
  </r>
  <r>
    <x v="3"/>
    <x v="17"/>
    <x v="17"/>
    <x v="3"/>
    <n v="4204.41"/>
    <n v="4429.0600000000004"/>
    <n v="3986.21"/>
    <n v="4714.46"/>
    <n v="4898.21"/>
    <n v="5116.7299999999996"/>
    <n v="5509.33"/>
    <n v="4960.83"/>
    <n v="5125.9399999999996"/>
    <n v="4302.96"/>
    <n v="3922.52"/>
    <n v="3924.32"/>
  </r>
  <r>
    <x v="3"/>
    <x v="17"/>
    <x v="17"/>
    <x v="5"/>
    <n v="1067.47"/>
    <n v="892.73"/>
    <n v="887.65"/>
    <n v="1036.1300000000001"/>
    <n v="929.53"/>
    <n v="921.92"/>
    <n v="1108.46"/>
    <n v="969.72"/>
    <n v="1221.4000000000001"/>
    <n v="1088.1600000000001"/>
    <n v="853.81"/>
    <n v="894"/>
  </r>
  <r>
    <x v="3"/>
    <x v="18"/>
    <x v="18"/>
    <x v="1"/>
    <n v="5017.04"/>
    <n v="5550.6"/>
    <n v="5477.77"/>
    <n v="5871.35"/>
    <n v="6753.4"/>
    <n v="8008.93"/>
    <n v="7594.42"/>
    <n v="8399.58"/>
    <n v="6460.5"/>
    <n v="7570.71"/>
    <n v="5689.41"/>
    <n v="4831.25"/>
  </r>
  <r>
    <x v="3"/>
    <x v="18"/>
    <x v="18"/>
    <x v="2"/>
    <n v="240.38"/>
    <n v="347.9"/>
    <n v="338.17"/>
    <n v="348.74"/>
    <n v="365.23"/>
    <n v="529.36"/>
    <n v="510.33"/>
    <n v="411.35"/>
    <n v="409.23"/>
    <n v="418.11"/>
    <n v="394.85"/>
    <n v="347.47"/>
  </r>
  <r>
    <x v="3"/>
    <x v="19"/>
    <x v="19"/>
    <x v="1"/>
    <n v="39.14"/>
    <n v="94.88"/>
    <n v="47.55"/>
    <n v="48"/>
    <n v="49.32"/>
    <n v="99.6"/>
    <n v="67.52"/>
    <n v="47.99"/>
    <n v="57.09"/>
    <n v="58.43"/>
    <n v="78.31"/>
    <n v="55.32"/>
  </r>
  <r>
    <x v="3"/>
    <x v="19"/>
    <x v="19"/>
    <x v="2"/>
    <n v="93.35"/>
    <n v="138.30000000000001"/>
    <n v="154.07"/>
    <n v="142.28"/>
    <n v="166.72"/>
    <n v="194.18"/>
    <n v="254.16"/>
    <n v="127.51"/>
    <n v="139.86000000000001"/>
    <n v="152.11000000000001"/>
    <n v="160.94999999999999"/>
    <n v="141.19"/>
  </r>
  <r>
    <x v="3"/>
    <x v="19"/>
    <x v="19"/>
    <x v="3"/>
    <n v="329.89"/>
    <n v="444.27"/>
    <n v="504.54"/>
    <n v="479.2"/>
    <n v="571"/>
    <n v="850.3"/>
    <n v="736.57"/>
    <n v="780.04"/>
    <n v="626.08000000000004"/>
    <n v="680.06"/>
    <n v="678.4"/>
    <n v="424.22"/>
  </r>
  <r>
    <x v="3"/>
    <x v="19"/>
    <x v="19"/>
    <x v="5"/>
    <n v="2847.86"/>
    <n v="3735.53"/>
    <n v="3938.86"/>
    <n v="3765.52"/>
    <n v="5323.93"/>
    <n v="6008.97"/>
    <n v="7169.95"/>
    <n v="7340.24"/>
    <n v="7096.42"/>
    <n v="6409.8"/>
    <n v="5587.71"/>
    <n v="4454.78"/>
  </r>
  <r>
    <x v="3"/>
    <x v="19"/>
    <x v="19"/>
    <x v="6"/>
    <n v="3547.02"/>
    <n v="5615.27"/>
    <n v="5832.19"/>
    <n v="5870.96"/>
    <n v="7040.09"/>
    <n v="7373.19"/>
    <n v="5349.18"/>
    <n v="4880.66"/>
    <n v="6043.44"/>
    <n v="7986.48"/>
    <n v="7504.16"/>
    <n v="5654.34"/>
  </r>
  <r>
    <x v="3"/>
    <x v="19"/>
    <x v="19"/>
    <x v="7"/>
    <n v="8776.2000000000007"/>
    <n v="9675.2199999999993"/>
    <n v="12127.8"/>
    <n v="12968.77"/>
    <n v="15638.65"/>
    <n v="17736.18"/>
    <n v="12059.72"/>
    <n v="12699.81"/>
    <n v="14164.61"/>
    <n v="14149.99"/>
    <n v="14363.37"/>
    <n v="10699"/>
  </r>
  <r>
    <x v="3"/>
    <x v="19"/>
    <x v="19"/>
    <x v="8"/>
    <n v="1759.71"/>
    <n v="2252.56"/>
    <n v="2490.66"/>
    <n v="2536.29"/>
    <n v="2426.62"/>
    <n v="2158.7199999999998"/>
    <n v="1463.57"/>
    <n v="1141.33"/>
    <n v="3248"/>
    <n v="2791.31"/>
    <n v="2680.18"/>
    <n v="1926.14"/>
  </r>
  <r>
    <x v="4"/>
    <x v="0"/>
    <x v="0"/>
    <x v="0"/>
    <m/>
    <m/>
    <m/>
    <n v="1600"/>
    <m/>
    <m/>
    <m/>
    <m/>
    <n v="205"/>
    <n v="370"/>
    <m/>
    <m/>
  </r>
  <r>
    <x v="4"/>
    <x v="0"/>
    <x v="0"/>
    <x v="1"/>
    <n v="1965.26"/>
    <n v="2255.8200000000002"/>
    <n v="2807.57"/>
    <n v="3801.38"/>
    <n v="3853.51"/>
    <n v="3947.88"/>
    <n v="2124.5100000000002"/>
    <n v="1827.58"/>
    <n v="2324.34"/>
    <n v="2466.98"/>
    <n v="2336.4499999999998"/>
    <n v="2551.64"/>
  </r>
  <r>
    <x v="4"/>
    <x v="0"/>
    <x v="0"/>
    <x v="2"/>
    <n v="599.45000000000005"/>
    <n v="622.25"/>
    <n v="474.32"/>
    <n v="634.33000000000004"/>
    <n v="697.7"/>
    <n v="837.14"/>
    <n v="805.57"/>
    <n v="911.13"/>
    <n v="756.29"/>
    <n v="654.02"/>
    <n v="629.41"/>
    <n v="539.73"/>
  </r>
  <r>
    <x v="4"/>
    <x v="0"/>
    <x v="0"/>
    <x v="3"/>
    <n v="884.16"/>
    <n v="958.16"/>
    <n v="787.74"/>
    <n v="865.5"/>
    <n v="1032.8599999999999"/>
    <n v="1128.75"/>
    <n v="962.77"/>
    <n v="1124.73"/>
    <n v="1146.73"/>
    <n v="847.34"/>
    <n v="841.99"/>
    <n v="771.81"/>
  </r>
  <r>
    <x v="4"/>
    <x v="0"/>
    <x v="0"/>
    <x v="4"/>
    <n v="157.97"/>
    <n v="159.11000000000001"/>
    <n v="162.01"/>
    <n v="162.01"/>
    <n v="162.01"/>
    <n v="162.01"/>
    <n v="162.01"/>
    <n v="162.01"/>
    <n v="162.01"/>
    <n v="162.01"/>
    <n v="162.01"/>
    <n v="162.01"/>
  </r>
  <r>
    <x v="4"/>
    <x v="0"/>
    <x v="0"/>
    <x v="5"/>
    <n v="594.34"/>
    <n v="637.70000000000005"/>
    <n v="164.73"/>
    <n v="482.82"/>
    <n v="703.54"/>
    <n v="1753.33"/>
    <n v="732.49"/>
    <n v="1097.21"/>
    <n v="880.26"/>
    <n v="700.9"/>
    <n v="609.16"/>
    <n v="549.75"/>
  </r>
  <r>
    <x v="4"/>
    <x v="0"/>
    <x v="0"/>
    <x v="6"/>
    <n v="2207.11"/>
    <n v="1985.9"/>
    <n v="1226.67"/>
    <n v="2044.32"/>
    <n v="2047.48"/>
    <n v="2799.09"/>
    <n v="2487.34"/>
    <n v="3319.04"/>
    <n v="3256.26"/>
    <n v="3357.34"/>
    <n v="2169.65"/>
    <n v="1938.39"/>
  </r>
  <r>
    <x v="4"/>
    <x v="0"/>
    <x v="0"/>
    <x v="7"/>
    <n v="1010.96"/>
    <n v="1126.82"/>
    <n v="957.41"/>
    <n v="2275.79"/>
    <n v="3843.86"/>
    <n v="2284.41"/>
    <n v="1313.61"/>
    <n v="2070.5700000000002"/>
    <n v="5679.32"/>
    <n v="2145.11"/>
    <n v="1455.28"/>
    <n v="1101.77"/>
  </r>
  <r>
    <x v="4"/>
    <x v="0"/>
    <x v="0"/>
    <x v="8"/>
    <n v="28111.759999999998"/>
    <n v="21837.91"/>
    <n v="18442.46"/>
    <n v="23031.31"/>
    <n v="39689.660000000003"/>
    <n v="42821.34"/>
    <n v="14978.13"/>
    <n v="30526.97"/>
    <n v="21302.7"/>
    <n v="32688.09"/>
    <n v="43797.48"/>
    <n v="21283.5"/>
  </r>
  <r>
    <x v="4"/>
    <x v="0"/>
    <x v="0"/>
    <x v="9"/>
    <n v="8252.17"/>
    <n v="9050.09"/>
    <n v="9647.39"/>
    <n v="7323.96"/>
    <n v="13317.6"/>
    <n v="13908.64"/>
    <n v="10777.87"/>
    <n v="11963.29"/>
    <n v="7132.48"/>
    <n v="9897.86"/>
    <n v="8475.41"/>
    <n v="7447.01"/>
  </r>
  <r>
    <x v="4"/>
    <x v="1"/>
    <x v="1"/>
    <x v="0"/>
    <n v="866.72"/>
    <n v="3267.61"/>
    <n v="5421.61"/>
    <n v="1993.61"/>
    <n v="4734.6099999999997"/>
    <n v="5804.61"/>
    <n v="3375.74"/>
    <n v="5628.26"/>
    <n v="5706.1"/>
    <n v="3761.89"/>
    <n v="5104.58"/>
    <n v="2221.5700000000002"/>
  </r>
  <r>
    <x v="4"/>
    <x v="1"/>
    <x v="1"/>
    <x v="1"/>
    <n v="28094.71"/>
    <n v="28532.73"/>
    <n v="26198.080000000002"/>
    <n v="28523.94"/>
    <n v="29162.66"/>
    <n v="30312.959999999999"/>
    <n v="30221.38"/>
    <n v="28731.72"/>
    <n v="27434.86"/>
    <n v="28328.68"/>
    <n v="27315.02"/>
    <n v="25977.97"/>
  </r>
  <r>
    <x v="4"/>
    <x v="1"/>
    <x v="1"/>
    <x v="2"/>
    <n v="32285.759999999998"/>
    <n v="30686.58"/>
    <n v="28206.37"/>
    <n v="33087.33"/>
    <n v="34118.120000000003"/>
    <n v="40543.74"/>
    <n v="40248.28"/>
    <n v="37161.51"/>
    <n v="34712.61"/>
    <n v="33442.51"/>
    <n v="30399.91"/>
    <n v="26683.84"/>
  </r>
  <r>
    <x v="4"/>
    <x v="1"/>
    <x v="1"/>
    <x v="3"/>
    <n v="73219.86"/>
    <n v="68392.91"/>
    <n v="73568.2"/>
    <n v="92805.41"/>
    <n v="116034.05"/>
    <n v="156987.94"/>
    <n v="118178.44"/>
    <n v="108030.74"/>
    <n v="85482.79"/>
    <n v="78720.5"/>
    <n v="67314.350000000006"/>
    <n v="61914.400000000001"/>
  </r>
  <r>
    <x v="4"/>
    <x v="1"/>
    <x v="1"/>
    <x v="4"/>
    <n v="5339.32"/>
    <n v="5465.75"/>
    <n v="5397.57"/>
    <n v="5476.67"/>
    <n v="5479.27"/>
    <n v="5490.55"/>
    <n v="5415.28"/>
    <n v="5505.59"/>
    <n v="5392.51"/>
    <n v="5490.55"/>
    <n v="5422.87"/>
    <n v="5472.43"/>
  </r>
  <r>
    <x v="4"/>
    <x v="1"/>
    <x v="1"/>
    <x v="5"/>
    <n v="159418.17000000001"/>
    <n v="155672.22"/>
    <n v="143444.85"/>
    <n v="178206.58"/>
    <n v="188890.85"/>
    <n v="214768.51"/>
    <n v="196475.01"/>
    <n v="180344.16"/>
    <n v="162220.38"/>
    <n v="156702.54999999999"/>
    <n v="151576.28"/>
    <n v="151836.01999999999"/>
  </r>
  <r>
    <x v="4"/>
    <x v="1"/>
    <x v="1"/>
    <x v="6"/>
    <n v="108471.03999999999"/>
    <n v="90407.24"/>
    <n v="145733.32999999999"/>
    <n v="108683.49"/>
    <n v="143103.19"/>
    <n v="197064.94"/>
    <n v="182837.32"/>
    <n v="141686.91"/>
    <n v="137819.89000000001"/>
    <n v="113887.3"/>
    <n v="97952.66"/>
    <n v="115508.8"/>
  </r>
  <r>
    <x v="4"/>
    <x v="1"/>
    <x v="1"/>
    <x v="7"/>
    <n v="71427.740000000005"/>
    <n v="66972.05"/>
    <n v="63292.95"/>
    <n v="73286.259999999995"/>
    <n v="69791.44"/>
    <n v="95864.36"/>
    <n v="79466.2"/>
    <n v="75143.42"/>
    <n v="71682.28"/>
    <n v="69690.350000000006"/>
    <n v="64352.74"/>
    <n v="59687.199999999997"/>
  </r>
  <r>
    <x v="4"/>
    <x v="1"/>
    <x v="1"/>
    <x v="8"/>
    <n v="31712.02"/>
    <n v="26872.49"/>
    <n v="27385.06"/>
    <n v="27420.73"/>
    <n v="27194.93"/>
    <n v="27257.94"/>
    <n v="27151.040000000001"/>
    <n v="27253.1"/>
    <n v="27213.87"/>
    <n v="27320.33"/>
    <n v="27270.26"/>
    <n v="27297.67"/>
  </r>
  <r>
    <x v="4"/>
    <x v="1"/>
    <x v="1"/>
    <x v="9"/>
    <n v="34693.730000000003"/>
    <n v="32620.04"/>
    <n v="32101.17"/>
    <n v="35175.19"/>
    <n v="34235.760000000002"/>
    <n v="35973.74"/>
    <n v="34284.199999999997"/>
    <n v="32763.09"/>
    <n v="33414.769999999997"/>
    <n v="32606.04"/>
    <n v="31777.62"/>
    <n v="43636.639999999999"/>
  </r>
  <r>
    <x v="4"/>
    <x v="2"/>
    <x v="2"/>
    <x v="5"/>
    <n v="3672.95"/>
    <n v="2845.67"/>
    <n v="3152.6"/>
    <n v="3255.62"/>
    <n v="3269.16"/>
    <n v="3572.97"/>
    <n v="3558.3"/>
    <n v="2961.21"/>
    <n v="3178.54"/>
    <n v="3653.81"/>
    <n v="3444.37"/>
    <n v="3493.63"/>
  </r>
  <r>
    <x v="4"/>
    <x v="2"/>
    <x v="2"/>
    <x v="7"/>
    <n v="4823.55"/>
    <n v="4835.3"/>
    <n v="4808.87"/>
    <n v="4985.59"/>
    <n v="4594.55"/>
    <n v="6440.71"/>
    <n v="4263.67"/>
    <n v="4444.1499999999996"/>
    <n v="4884.07"/>
    <n v="4361.43"/>
    <n v="4135.83"/>
    <n v="5256.31"/>
  </r>
  <r>
    <x v="4"/>
    <x v="2"/>
    <x v="2"/>
    <x v="8"/>
    <n v="4562.4799999999996"/>
    <n v="3661.07"/>
    <n v="3426.11"/>
    <n v="4132.99"/>
    <n v="466.99"/>
    <n v="440.67"/>
    <n v="3745.71"/>
    <n v="3320.83"/>
    <n v="2305.63"/>
    <n v="1602.51"/>
    <n v="1997.31"/>
    <n v="2264.27"/>
  </r>
  <r>
    <x v="4"/>
    <x v="2"/>
    <x v="2"/>
    <x v="9"/>
    <n v="20117.88"/>
    <n v="22875.82"/>
    <n v="5498.18"/>
    <n v="7767.34"/>
    <n v="11064.49"/>
    <n v="15629.5"/>
    <n v="5107.1400000000003"/>
    <n v="9608.99"/>
    <n v="3957.71"/>
    <n v="13350.19"/>
    <n v="12493.29"/>
    <n v="2682.69"/>
  </r>
  <r>
    <x v="4"/>
    <x v="3"/>
    <x v="3"/>
    <x v="0"/>
    <n v="44"/>
    <m/>
    <n v="291"/>
    <n v="131"/>
    <m/>
    <m/>
    <n v="44"/>
    <m/>
    <m/>
    <m/>
    <n v="44"/>
    <m/>
  </r>
  <r>
    <x v="4"/>
    <x v="3"/>
    <x v="3"/>
    <x v="1"/>
    <n v="4968.62"/>
    <n v="4314.41"/>
    <n v="4154.54"/>
    <n v="5116.3599999999997"/>
    <n v="5201.51"/>
    <n v="5435.73"/>
    <n v="5554.7"/>
    <n v="4740.3500000000004"/>
    <n v="4857.9399999999996"/>
    <n v="4844.41"/>
    <n v="4364.3"/>
    <n v="4513.87"/>
  </r>
  <r>
    <x v="4"/>
    <x v="3"/>
    <x v="3"/>
    <x v="2"/>
    <n v="4385.54"/>
    <n v="3984.88"/>
    <n v="3853.06"/>
    <n v="4423.75"/>
    <n v="4149.74"/>
    <n v="4809.3900000000003"/>
    <n v="4485.51"/>
    <n v="4008.9"/>
    <n v="4098.0600000000004"/>
    <n v="4001.72"/>
    <n v="3761.68"/>
    <n v="4560.01"/>
  </r>
  <r>
    <x v="4"/>
    <x v="3"/>
    <x v="3"/>
    <x v="3"/>
    <n v="6588.58"/>
    <n v="5968.16"/>
    <n v="5946.51"/>
    <n v="7060.32"/>
    <n v="6590.2"/>
    <n v="7348.57"/>
    <n v="6769.54"/>
    <n v="6101.53"/>
    <n v="6167.6"/>
    <n v="5887.64"/>
    <n v="5516.93"/>
    <n v="5711.71"/>
  </r>
  <r>
    <x v="4"/>
    <x v="3"/>
    <x v="3"/>
    <x v="5"/>
    <n v="9264.51"/>
    <n v="7882.21"/>
    <n v="7961.59"/>
    <n v="8019.19"/>
    <n v="8089.46"/>
    <n v="9302.83"/>
    <n v="8629.4599999999991"/>
    <n v="7539.84"/>
    <n v="7162.63"/>
    <n v="7318.28"/>
    <n v="6622.97"/>
    <n v="7338.67"/>
  </r>
  <r>
    <x v="4"/>
    <x v="3"/>
    <x v="3"/>
    <x v="6"/>
    <n v="886.37"/>
    <n v="864.53"/>
    <n v="832.58"/>
    <n v="900.16"/>
    <n v="926.52"/>
    <n v="843.36"/>
    <n v="875.47"/>
    <n v="785.9"/>
    <n v="737.61"/>
    <n v="844.02"/>
    <n v="755.82"/>
    <n v="697.19"/>
  </r>
  <r>
    <x v="4"/>
    <x v="3"/>
    <x v="3"/>
    <x v="7"/>
    <n v="909.87"/>
    <n v="1066.72"/>
    <n v="953.74"/>
    <n v="1113.92"/>
    <n v="1159.04"/>
    <n v="1314.33"/>
    <n v="1194.01"/>
    <n v="1606.48"/>
    <n v="1401.18"/>
    <n v="1357.19"/>
    <n v="1470.37"/>
    <n v="1274.8499999999999"/>
  </r>
  <r>
    <x v="4"/>
    <x v="4"/>
    <x v="4"/>
    <x v="0"/>
    <n v="250"/>
    <n v="1135.9000000000001"/>
    <n v="435"/>
    <m/>
    <m/>
    <n v="120"/>
    <m/>
    <n v="679.94"/>
    <n v="120"/>
    <n v="185"/>
    <n v="120"/>
    <m/>
  </r>
  <r>
    <x v="4"/>
    <x v="4"/>
    <x v="4"/>
    <x v="1"/>
    <n v="4052.83"/>
    <n v="3755.65"/>
    <n v="3233.4"/>
    <n v="3824.33"/>
    <n v="4282.3599999999997"/>
    <n v="4726.38"/>
    <n v="4717.25"/>
    <n v="4503.82"/>
    <n v="3973.2"/>
    <n v="3757.99"/>
    <n v="3318.77"/>
    <n v="3275.09"/>
  </r>
  <r>
    <x v="4"/>
    <x v="4"/>
    <x v="4"/>
    <x v="2"/>
    <n v="20083.990000000002"/>
    <n v="18212.12"/>
    <n v="12698.96"/>
    <n v="17319.009999999998"/>
    <n v="20404.439999999999"/>
    <n v="23530.19"/>
    <n v="25375.15"/>
    <n v="22429.45"/>
    <n v="21801.29"/>
    <n v="20313.830000000002"/>
    <n v="16505.5"/>
    <n v="13083.41"/>
  </r>
  <r>
    <x v="4"/>
    <x v="4"/>
    <x v="4"/>
    <x v="3"/>
    <n v="63505.77"/>
    <n v="55502.14"/>
    <n v="36769.03"/>
    <n v="57591.13"/>
    <n v="72994.559999999998"/>
    <n v="91033.22"/>
    <n v="90640.81"/>
    <n v="77855.64"/>
    <n v="68426.69"/>
    <n v="64444.81"/>
    <n v="53183.99"/>
    <n v="38636.699999999997"/>
  </r>
  <r>
    <x v="4"/>
    <x v="4"/>
    <x v="4"/>
    <x v="5"/>
    <n v="128627.36"/>
    <n v="101392.34"/>
    <n v="70944.27"/>
    <n v="119546.21"/>
    <n v="150422.74"/>
    <n v="204754.75"/>
    <n v="193937.6"/>
    <n v="160897.79"/>
    <n v="140755.46"/>
    <n v="128914.84"/>
    <n v="100414.24"/>
    <n v="64719.72"/>
  </r>
  <r>
    <x v="4"/>
    <x v="4"/>
    <x v="4"/>
    <x v="6"/>
    <n v="34950.93"/>
    <n v="34702.32"/>
    <n v="18177.48"/>
    <n v="31971.15"/>
    <n v="49462.5"/>
    <n v="62975.48"/>
    <n v="67062.06"/>
    <n v="62517.95"/>
    <n v="46732.480000000003"/>
    <n v="34741.5"/>
    <n v="32867.550000000003"/>
    <n v="20031.23"/>
  </r>
  <r>
    <x v="4"/>
    <x v="4"/>
    <x v="4"/>
    <x v="7"/>
    <n v="40231.86"/>
    <n v="33495.97"/>
    <n v="21389.49"/>
    <n v="39785.870000000003"/>
    <n v="56070.05"/>
    <n v="62079.29"/>
    <n v="59279.98"/>
    <n v="56820.92"/>
    <n v="47996.18"/>
    <n v="36668.449999999997"/>
    <n v="30951.54"/>
    <n v="17968.29"/>
  </r>
  <r>
    <x v="4"/>
    <x v="4"/>
    <x v="4"/>
    <x v="8"/>
    <n v="13625.55"/>
    <n v="7293.75"/>
    <n v="5316.05"/>
    <n v="13062.61"/>
    <n v="16997.45"/>
    <n v="18763.52"/>
    <n v="17807.349999999999"/>
    <n v="14894.86"/>
    <n v="12023.19"/>
    <n v="10195.450000000001"/>
    <n v="8015.75"/>
    <n v="3964.76"/>
  </r>
  <r>
    <x v="4"/>
    <x v="5"/>
    <x v="5"/>
    <x v="5"/>
    <n v="1280.58"/>
    <n v="1075"/>
    <n v="1123.33"/>
    <n v="1242.52"/>
    <n v="1797.87"/>
    <n v="2106.19"/>
    <n v="1949.4"/>
    <n v="1324.86"/>
    <n v="1328.25"/>
    <n v="1372.24"/>
    <n v="1254.55"/>
    <n v="1194.3900000000001"/>
  </r>
  <r>
    <x v="4"/>
    <x v="6"/>
    <x v="6"/>
    <x v="6"/>
    <n v="1765.96"/>
    <n v="1239.4100000000001"/>
    <n v="1182.18"/>
    <n v="1702.57"/>
    <n v="3329.52"/>
    <n v="3220.48"/>
    <n v="3274.62"/>
    <n v="2273.33"/>
    <n v="1643.53"/>
    <n v="1663.84"/>
    <n v="1019"/>
    <n v="511.4"/>
  </r>
  <r>
    <x v="4"/>
    <x v="7"/>
    <x v="7"/>
    <x v="0"/>
    <n v="2641.63"/>
    <n v="3133.1"/>
    <n v="3167.63"/>
    <n v="4625.21"/>
    <n v="3148.27"/>
    <n v="3012.21"/>
    <n v="3182.38"/>
    <n v="2058.65"/>
    <n v="2223.64"/>
    <n v="2073.81"/>
    <n v="2344.27"/>
    <n v="2524.17"/>
  </r>
  <r>
    <x v="4"/>
    <x v="8"/>
    <x v="8"/>
    <x v="1"/>
    <n v="340.72"/>
    <n v="235.12"/>
    <n v="249.66"/>
    <n v="283.93"/>
    <n v="457.15"/>
    <n v="276.68"/>
    <n v="347.86"/>
    <n v="352.46"/>
    <n v="335.99"/>
    <n v="294.61"/>
    <n v="297.10000000000002"/>
    <n v="261.47000000000003"/>
  </r>
  <r>
    <x v="4"/>
    <x v="8"/>
    <x v="8"/>
    <x v="2"/>
    <n v="1528.02"/>
    <n v="1473.6"/>
    <n v="1673.73"/>
    <n v="1573.38"/>
    <n v="474.08"/>
    <n v="509.82"/>
    <n v="444.47"/>
    <n v="383.14"/>
    <n v="418.04"/>
    <n v="534.57000000000005"/>
    <n v="507.6"/>
    <n v="500.99"/>
  </r>
  <r>
    <x v="4"/>
    <x v="8"/>
    <x v="8"/>
    <x v="3"/>
    <n v="963.63"/>
    <n v="908.1"/>
    <n v="878.99"/>
    <n v="975.96"/>
    <n v="972.68"/>
    <n v="1086.6199999999999"/>
    <n v="1386.76"/>
    <n v="1042.8"/>
    <n v="1038.19"/>
    <n v="1031.3900000000001"/>
    <n v="998.09"/>
    <n v="814.15"/>
  </r>
  <r>
    <x v="4"/>
    <x v="8"/>
    <x v="8"/>
    <x v="5"/>
    <n v="4084.87"/>
    <n v="3620.93"/>
    <n v="3060.29"/>
    <n v="4275.8"/>
    <n v="3989.39"/>
    <n v="5235.87"/>
    <n v="9162.11"/>
    <n v="6120.1"/>
    <n v="5853.69"/>
    <n v="5698.44"/>
    <n v="5081.3900000000003"/>
    <n v="4406.2299999999996"/>
  </r>
  <r>
    <x v="4"/>
    <x v="8"/>
    <x v="8"/>
    <x v="6"/>
    <n v="2548.7199999999998"/>
    <n v="2501.2199999999998"/>
    <n v="2097.5"/>
    <n v="2237.13"/>
    <n v="2571.9699999999998"/>
    <n v="3543.1"/>
    <n v="2777.59"/>
    <n v="2911.23"/>
    <n v="3253.78"/>
    <n v="2349.91"/>
    <n v="1978.11"/>
    <n v="1825.46"/>
  </r>
  <r>
    <x v="4"/>
    <x v="8"/>
    <x v="8"/>
    <x v="7"/>
    <n v="3626.88"/>
    <n v="3454.9"/>
    <n v="3293.99"/>
    <n v="3140.21"/>
    <n v="3203"/>
    <n v="3903.49"/>
    <n v="3695.94"/>
    <n v="3862.13"/>
    <n v="3731.28"/>
    <n v="3571.49"/>
    <n v="3558.7"/>
    <n v="4388.53"/>
  </r>
  <r>
    <x v="4"/>
    <x v="8"/>
    <x v="8"/>
    <x v="8"/>
    <n v="646.96"/>
    <n v="646.15"/>
    <n v="444.43"/>
    <n v="624.91"/>
    <n v="651.23"/>
    <n v="662.51"/>
    <n v="639.95000000000005"/>
    <n v="718.91"/>
    <n v="632.42999999999995"/>
    <n v="670.03"/>
    <n v="587.30999999999995"/>
    <n v="519.63"/>
  </r>
  <r>
    <x v="4"/>
    <x v="9"/>
    <x v="9"/>
    <x v="0"/>
    <m/>
    <m/>
    <m/>
    <m/>
    <m/>
    <m/>
    <m/>
    <m/>
    <m/>
    <n v="65"/>
    <m/>
    <m/>
  </r>
  <r>
    <x v="4"/>
    <x v="9"/>
    <x v="9"/>
    <x v="1"/>
    <n v="2375.06"/>
    <n v="2172.7199999999998"/>
    <n v="1802.73"/>
    <n v="2279.63"/>
    <n v="2298.75"/>
    <n v="2861.5"/>
    <n v="2963.7"/>
    <n v="2484.89"/>
    <n v="2287.14"/>
    <n v="2237.3000000000002"/>
    <n v="2216.96"/>
    <n v="1811.19"/>
  </r>
  <r>
    <x v="4"/>
    <x v="9"/>
    <x v="9"/>
    <x v="2"/>
    <n v="7294.68"/>
    <n v="7520.34"/>
    <n v="3942.51"/>
    <n v="7602.22"/>
    <n v="8522.9699999999993"/>
    <n v="8706.41"/>
    <n v="8782.24"/>
    <n v="6860.59"/>
    <n v="5645.92"/>
    <n v="5142.18"/>
    <n v="5353.86"/>
    <n v="3375.24"/>
  </r>
  <r>
    <x v="4"/>
    <x v="9"/>
    <x v="9"/>
    <x v="3"/>
    <n v="14273.02"/>
    <n v="11267.67"/>
    <n v="6810.89"/>
    <n v="12976.09"/>
    <n v="14126.04"/>
    <n v="19396.509999999998"/>
    <n v="21616.46"/>
    <n v="13768.35"/>
    <n v="9634.56"/>
    <n v="9639.7199999999993"/>
    <n v="9146.81"/>
    <n v="4717.1099999999997"/>
  </r>
  <r>
    <x v="4"/>
    <x v="9"/>
    <x v="9"/>
    <x v="5"/>
    <n v="74010.179999999993"/>
    <n v="51971.93"/>
    <n v="29092.47"/>
    <n v="60796.41"/>
    <n v="78963.72"/>
    <n v="97026.05"/>
    <n v="99555.87"/>
    <n v="72718.240000000005"/>
    <n v="52648.14"/>
    <n v="56266.46"/>
    <n v="37635.85"/>
    <n v="23896.06"/>
  </r>
  <r>
    <x v="4"/>
    <x v="9"/>
    <x v="9"/>
    <x v="6"/>
    <n v="48735.02"/>
    <n v="39229.51"/>
    <n v="19851.77"/>
    <n v="34670.21"/>
    <n v="77501.100000000006"/>
    <n v="103954.4"/>
    <n v="94253.19"/>
    <n v="75376.5"/>
    <n v="54661.49"/>
    <n v="66049.119999999995"/>
    <n v="63825.67"/>
    <n v="28649.56"/>
  </r>
  <r>
    <x v="4"/>
    <x v="9"/>
    <x v="9"/>
    <x v="7"/>
    <n v="13965.72"/>
    <n v="11062.29"/>
    <n v="7366.68"/>
    <n v="16227.86"/>
    <n v="26062.85"/>
    <n v="29358.93"/>
    <n v="30232.97"/>
    <n v="21791.93"/>
    <n v="20394.349999999999"/>
    <n v="18617.38"/>
    <n v="10768.75"/>
    <n v="4897.0200000000004"/>
  </r>
  <r>
    <x v="4"/>
    <x v="10"/>
    <x v="10"/>
    <x v="0"/>
    <m/>
    <n v="65"/>
    <n v="44"/>
    <n v="164"/>
    <n v="185"/>
    <n v="65"/>
    <m/>
    <m/>
    <m/>
    <m/>
    <n v="74.680000000000007"/>
    <n v="120"/>
  </r>
  <r>
    <x v="4"/>
    <x v="10"/>
    <x v="10"/>
    <x v="1"/>
    <n v="2581.9699999999998"/>
    <n v="2336.79"/>
    <n v="2235.9699999999998"/>
    <n v="2600.2199999999998"/>
    <n v="2432.1999999999998"/>
    <n v="2441.41"/>
    <n v="2583.65"/>
    <n v="2140.4899999999998"/>
    <n v="2335.34"/>
    <n v="2492.02"/>
    <n v="2154.5"/>
    <n v="2039.98"/>
  </r>
  <r>
    <x v="4"/>
    <x v="10"/>
    <x v="10"/>
    <x v="2"/>
    <n v="2079.84"/>
    <n v="1901.73"/>
    <n v="1807.64"/>
    <n v="2292.36"/>
    <n v="2277.27"/>
    <n v="2180.89"/>
    <n v="2068.6799999999998"/>
    <n v="2771.93"/>
    <n v="2950.65"/>
    <n v="2255.58"/>
    <n v="2212.84"/>
    <n v="2123.23"/>
  </r>
  <r>
    <x v="4"/>
    <x v="10"/>
    <x v="10"/>
    <x v="3"/>
    <n v="9171.89"/>
    <n v="7667.7"/>
    <n v="8192.18"/>
    <n v="10402.040000000001"/>
    <n v="10370.56"/>
    <n v="11096.05"/>
    <n v="9155.15"/>
    <n v="7780.33"/>
    <n v="8610.8700000000008"/>
    <n v="7665.72"/>
    <n v="7801.33"/>
    <n v="9359.85"/>
  </r>
  <r>
    <x v="4"/>
    <x v="10"/>
    <x v="10"/>
    <x v="5"/>
    <n v="6591.67"/>
    <n v="6313.02"/>
    <n v="6399.99"/>
    <n v="8902.08"/>
    <n v="8790.7000000000007"/>
    <n v="33483.480000000003"/>
    <n v="9031.4699999999993"/>
    <n v="7175.18"/>
    <n v="7117.2"/>
    <n v="7932.21"/>
    <n v="8974.3799999999992"/>
    <n v="6001.84"/>
  </r>
  <r>
    <x v="4"/>
    <x v="10"/>
    <x v="10"/>
    <x v="6"/>
    <n v="16818.27"/>
    <n v="18754.77"/>
    <n v="24656.17"/>
    <n v="49305.59"/>
    <n v="48005.02"/>
    <n v="83706.59"/>
    <n v="52371.51"/>
    <n v="42463.9"/>
    <n v="21099.58"/>
    <n v="21881.66"/>
    <n v="20628.830000000002"/>
    <n v="20083.990000000002"/>
  </r>
  <r>
    <x v="4"/>
    <x v="10"/>
    <x v="10"/>
    <x v="7"/>
    <n v="26339.83"/>
    <n v="35450.5"/>
    <n v="18339.97"/>
    <n v="35464.03"/>
    <n v="32022.69"/>
    <n v="51608.23"/>
    <n v="26023.61"/>
    <n v="27676.58"/>
    <n v="27955.02"/>
    <n v="35880.050000000003"/>
    <n v="28364.959999999999"/>
    <n v="44654.06"/>
  </r>
  <r>
    <x v="4"/>
    <x v="10"/>
    <x v="10"/>
    <x v="8"/>
    <n v="457.07"/>
    <n v="466.57"/>
    <n v="396.03"/>
    <n v="395.78"/>
    <n v="395.02"/>
    <n v="554.22"/>
    <n v="546.70000000000005"/>
    <n v="436.53"/>
    <n v="437.29"/>
    <n v="411.21"/>
    <n v="438.04"/>
    <n v="482.78"/>
  </r>
  <r>
    <x v="4"/>
    <x v="10"/>
    <x v="10"/>
    <x v="9"/>
    <n v="1070.94"/>
    <n v="1589.03"/>
    <n v="1336.99"/>
    <n v="1694.19"/>
    <n v="1795.71"/>
    <n v="1810.75"/>
    <n v="1788.19"/>
    <n v="2551.4699999999998"/>
    <n v="1882.19"/>
    <n v="1562.59"/>
    <n v="1464.83"/>
    <n v="1333.23"/>
  </r>
  <r>
    <x v="4"/>
    <x v="11"/>
    <x v="11"/>
    <x v="7"/>
    <n v="94472.92"/>
    <n v="94410.25"/>
    <n v="82491.09"/>
    <n v="116167.91"/>
    <n v="110770.8"/>
    <n v="111152.43"/>
    <n v="95718.77"/>
    <n v="95351.039999999994"/>
    <n v="102968.8"/>
    <n v="169785.7"/>
    <n v="94224.93"/>
    <n v="110160.93"/>
  </r>
  <r>
    <x v="4"/>
    <x v="11"/>
    <x v="11"/>
    <x v="8"/>
    <n v="340.33"/>
    <n v="348.47"/>
    <n v="349.09"/>
    <n v="349.09"/>
    <n v="349.09"/>
    <n v="441.42"/>
    <n v="573.77"/>
    <n v="803.89"/>
    <n v="607.99"/>
    <n v="393.5"/>
    <n v="427.51"/>
    <n v="518.5"/>
  </r>
  <r>
    <x v="4"/>
    <x v="12"/>
    <x v="12"/>
    <x v="0"/>
    <m/>
    <m/>
    <m/>
    <m/>
    <m/>
    <m/>
    <m/>
    <m/>
    <m/>
    <m/>
    <m/>
    <n v="61"/>
  </r>
  <r>
    <x v="4"/>
    <x v="12"/>
    <x v="12"/>
    <x v="1"/>
    <n v="43.55"/>
    <n v="40.56"/>
    <n v="41.12"/>
    <n v="44.75"/>
    <n v="43.39"/>
    <n v="43.84"/>
    <n v="43.84"/>
    <n v="41.57"/>
    <n v="42.93"/>
    <n v="44.3"/>
    <n v="50.76"/>
    <n v="31.28"/>
  </r>
  <r>
    <x v="4"/>
    <x v="12"/>
    <x v="12"/>
    <x v="2"/>
    <n v="987.42"/>
    <n v="720.03"/>
    <n v="546"/>
    <n v="791.75"/>
    <n v="685.32"/>
    <n v="711.84"/>
    <n v="833.43"/>
    <n v="693.58"/>
    <n v="738.3"/>
    <n v="770.03"/>
    <n v="567.65"/>
    <n v="384.08"/>
  </r>
  <r>
    <x v="4"/>
    <x v="12"/>
    <x v="12"/>
    <x v="3"/>
    <n v="3941.8"/>
    <n v="3771.34"/>
    <n v="3128.9"/>
    <n v="4073.5"/>
    <n v="3671.03"/>
    <n v="4424.71"/>
    <n v="4688.4799999999996"/>
    <n v="4052.28"/>
    <n v="4041.06"/>
    <n v="3848.46"/>
    <n v="3252.3"/>
    <n v="2819.95"/>
  </r>
  <r>
    <x v="4"/>
    <x v="12"/>
    <x v="12"/>
    <x v="5"/>
    <n v="4943.37"/>
    <n v="2811.45"/>
    <n v="1798.75"/>
    <n v="4267.9399999999996"/>
    <n v="4580.8900000000003"/>
    <n v="6487.14"/>
    <n v="6799.69"/>
    <n v="5218.6000000000004"/>
    <n v="4725.6899999999996"/>
    <n v="4244.5200000000004"/>
    <n v="3314.93"/>
    <n v="2039.86"/>
  </r>
  <r>
    <x v="4"/>
    <x v="13"/>
    <x v="13"/>
    <x v="0"/>
    <n v="88"/>
    <m/>
    <n v="44"/>
    <m/>
    <m/>
    <m/>
    <n v="65"/>
    <m/>
    <m/>
    <n v="88"/>
    <m/>
    <n v="228.37"/>
  </r>
  <r>
    <x v="4"/>
    <x v="13"/>
    <x v="13"/>
    <x v="1"/>
    <n v="18821.32"/>
    <n v="14866.22"/>
    <n v="13338.01"/>
    <n v="16903.36"/>
    <n v="19209.68"/>
    <n v="21581.83"/>
    <n v="21862.74"/>
    <n v="18215.34"/>
    <n v="18654.39"/>
    <n v="17454.07"/>
    <n v="15378.61"/>
    <n v="13308.81"/>
  </r>
  <r>
    <x v="4"/>
    <x v="13"/>
    <x v="13"/>
    <x v="2"/>
    <n v="15870.43"/>
    <n v="13048.71"/>
    <n v="10930"/>
    <n v="14999.01"/>
    <n v="17418.21"/>
    <n v="20204.580000000002"/>
    <n v="19477.75"/>
    <n v="17596"/>
    <n v="17500.14"/>
    <n v="15035.89"/>
    <n v="13435.56"/>
    <n v="11301.72"/>
  </r>
  <r>
    <x v="4"/>
    <x v="13"/>
    <x v="13"/>
    <x v="3"/>
    <n v="409.04"/>
    <n v="344.79"/>
    <n v="253.06"/>
    <n v="260.13"/>
    <n v="262.22000000000003"/>
    <n v="235.88"/>
    <n v="319.62"/>
    <n v="242.22"/>
    <n v="245.55"/>
    <n v="250.9"/>
    <n v="315.58999999999997"/>
    <n v="281.89999999999998"/>
  </r>
  <r>
    <x v="4"/>
    <x v="14"/>
    <x v="14"/>
    <x v="0"/>
    <n v="44"/>
    <n v="218"/>
    <m/>
    <m/>
    <m/>
    <n v="319"/>
    <n v="1098"/>
    <n v="109"/>
    <n v="726.75"/>
    <n v="598"/>
    <n v="109"/>
    <n v="1854"/>
  </r>
  <r>
    <x v="4"/>
    <x v="14"/>
    <x v="14"/>
    <x v="1"/>
    <n v="42275.7"/>
    <n v="38305.980000000003"/>
    <n v="35429.910000000003"/>
    <n v="41100.410000000003"/>
    <n v="40237.5"/>
    <n v="45747.93"/>
    <n v="46280.65"/>
    <n v="41909.69"/>
    <n v="42010.83"/>
    <n v="39715.03"/>
    <n v="36663.050000000003"/>
    <n v="36853.040000000001"/>
  </r>
  <r>
    <x v="4"/>
    <x v="14"/>
    <x v="14"/>
    <x v="2"/>
    <n v="105751.01"/>
    <n v="96416.6"/>
    <n v="93234.8"/>
    <n v="101296.8"/>
    <n v="100165.43"/>
    <n v="107685.62"/>
    <n v="104478.89"/>
    <n v="102869.3"/>
    <n v="101419.13"/>
    <n v="96860.74"/>
    <n v="95588.78"/>
    <n v="93365.46"/>
  </r>
  <r>
    <x v="4"/>
    <x v="14"/>
    <x v="14"/>
    <x v="3"/>
    <n v="117455.23"/>
    <n v="106346.51"/>
    <n v="106618.07"/>
    <n v="113200.68"/>
    <n v="110442.19"/>
    <n v="121782.16"/>
    <n v="117635.89"/>
    <n v="113611.17"/>
    <n v="115551.22"/>
    <n v="104435.74"/>
    <n v="103249.54"/>
    <n v="101165.87"/>
  </r>
  <r>
    <x v="4"/>
    <x v="14"/>
    <x v="14"/>
    <x v="5"/>
    <n v="134094.84"/>
    <n v="111065.21"/>
    <n v="106871.95"/>
    <n v="120954.99"/>
    <n v="123359.66"/>
    <n v="131004.25"/>
    <n v="132982.01999999999"/>
    <n v="120024.53"/>
    <n v="120017.07"/>
    <n v="124226.44"/>
    <n v="112481.45"/>
    <n v="115328.05"/>
  </r>
  <r>
    <x v="4"/>
    <x v="14"/>
    <x v="14"/>
    <x v="6"/>
    <n v="13925.86"/>
    <n v="13983.93"/>
    <n v="13403.14"/>
    <n v="13985.56"/>
    <n v="14714.99"/>
    <n v="15886.84"/>
    <n v="16161.46"/>
    <n v="15268.16"/>
    <n v="14506.37"/>
    <n v="14736.12"/>
    <n v="12935.47"/>
    <n v="14169.12"/>
  </r>
  <r>
    <x v="4"/>
    <x v="14"/>
    <x v="14"/>
    <x v="7"/>
    <n v="55819.74"/>
    <n v="45503.53"/>
    <n v="41079.660000000003"/>
    <n v="49403.21"/>
    <n v="52677.77"/>
    <n v="58120.37"/>
    <n v="59603.7"/>
    <n v="49411.09"/>
    <n v="48566.82"/>
    <n v="48670"/>
    <n v="39203.18"/>
    <n v="39775.08"/>
  </r>
  <r>
    <x v="4"/>
    <x v="14"/>
    <x v="14"/>
    <x v="8"/>
    <n v="37853.94"/>
    <n v="36114.51"/>
    <n v="31676.71"/>
    <n v="37593.08"/>
    <n v="41062.800000000003"/>
    <n v="42198.71"/>
    <n v="41773.440000000002"/>
    <n v="42386.32"/>
    <n v="39805.46"/>
    <n v="36441.760000000002"/>
    <n v="34214.720000000001"/>
    <n v="33913.160000000003"/>
  </r>
  <r>
    <x v="4"/>
    <x v="14"/>
    <x v="14"/>
    <x v="9"/>
    <n v="11980.82"/>
    <n v="9796.11"/>
    <n v="9299.16"/>
    <n v="10862.84"/>
    <n v="13569.62"/>
    <n v="15992.13"/>
    <n v="16078.61"/>
    <n v="13774.28"/>
    <n v="11196.6"/>
    <n v="12605.24"/>
    <n v="10525.9"/>
    <n v="8014.2"/>
  </r>
  <r>
    <x v="4"/>
    <x v="15"/>
    <x v="15"/>
    <x v="1"/>
    <n v="9545.1200000000008"/>
    <n v="6625.69"/>
    <n v="5799.73"/>
    <n v="6993.57"/>
    <n v="7412.36"/>
    <n v="8208.4"/>
    <n v="7635.44"/>
    <n v="4127.37"/>
    <n v="4182.79"/>
    <n v="4699.6899999999996"/>
    <n v="3500.93"/>
    <n v="3693.96"/>
  </r>
  <r>
    <x v="4"/>
    <x v="15"/>
    <x v="15"/>
    <x v="2"/>
    <n v="5336.15"/>
    <n v="4075.44"/>
    <n v="3732.18"/>
    <n v="4617.5600000000004"/>
    <n v="4667.8599999999997"/>
    <n v="5579.01"/>
    <n v="5322.16"/>
    <n v="4025.86"/>
    <n v="3691.87"/>
    <n v="3867.02"/>
    <n v="3228.73"/>
    <n v="3602.29"/>
  </r>
  <r>
    <x v="4"/>
    <x v="15"/>
    <x v="15"/>
    <x v="3"/>
    <n v="9206.41"/>
    <n v="7595.32"/>
    <n v="6959.18"/>
    <n v="8718.0499999999993"/>
    <n v="9114.75"/>
    <n v="10593.15"/>
    <n v="10394.23"/>
    <n v="8441.59"/>
    <n v="8608.61"/>
    <n v="9138.14"/>
    <n v="7381.08"/>
    <n v="8425.2199999999993"/>
  </r>
  <r>
    <x v="4"/>
    <x v="15"/>
    <x v="15"/>
    <x v="5"/>
    <n v="3855.37"/>
    <n v="3324.29"/>
    <n v="2848.24"/>
    <n v="3331.01"/>
    <n v="3608.13"/>
    <n v="3451.71"/>
    <n v="3810.42"/>
    <n v="3144.52"/>
    <n v="3125.35"/>
    <n v="3575.03"/>
    <n v="3297.93"/>
    <n v="3336.66"/>
  </r>
  <r>
    <x v="4"/>
    <x v="15"/>
    <x v="15"/>
    <x v="6"/>
    <n v="2061.73"/>
    <n v="1705.03"/>
    <n v="2105.67"/>
    <n v="2596.35"/>
    <n v="2660.27"/>
    <n v="2986.26"/>
    <n v="3243.44"/>
    <n v="2544.46"/>
    <n v="2636.58"/>
    <n v="3480.7"/>
    <n v="2844.13"/>
    <n v="1991.36"/>
  </r>
  <r>
    <x v="4"/>
    <x v="15"/>
    <x v="15"/>
    <x v="7"/>
    <n v="809.6"/>
    <n v="718.4"/>
    <n v="654.08000000000004"/>
    <n v="725.52"/>
    <n v="667.24"/>
    <n v="706.72"/>
    <n v="839.82"/>
    <n v="501.04"/>
    <n v="651.07000000000005"/>
    <n v="669.49"/>
    <n v="630.01"/>
    <n v="584.14"/>
  </r>
  <r>
    <x v="4"/>
    <x v="17"/>
    <x v="17"/>
    <x v="0"/>
    <n v="8483"/>
    <n v="8362"/>
    <n v="7943.6"/>
    <n v="8985.14"/>
    <n v="8992.89"/>
    <n v="8915"/>
    <n v="12017"/>
    <n v="13915.99"/>
    <n v="10677.36"/>
    <n v="10429.74"/>
    <n v="7863.88"/>
    <n v="8471"/>
  </r>
  <r>
    <x v="4"/>
    <x v="17"/>
    <x v="17"/>
    <x v="1"/>
    <n v="1296182.3"/>
    <n v="1179889.02"/>
    <n v="1081887.3500000001"/>
    <n v="1213846.32"/>
    <n v="1293922.71"/>
    <n v="1386960.56"/>
    <n v="1397648.41"/>
    <n v="1296779.5900000001"/>
    <n v="1268395.48"/>
    <n v="1205527.21"/>
    <n v="1159426.5900000001"/>
    <n v="1091695.8999999999"/>
  </r>
  <r>
    <x v="4"/>
    <x v="17"/>
    <x v="17"/>
    <x v="2"/>
    <n v="527792.26"/>
    <n v="440126.88"/>
    <n v="416709.03"/>
    <n v="501419.13"/>
    <n v="524299.59"/>
    <n v="570792.05000000005"/>
    <n v="585016.96"/>
    <n v="511145.11"/>
    <n v="522465.56"/>
    <n v="484002.66"/>
    <n v="440092.94"/>
    <n v="439111.91"/>
  </r>
  <r>
    <x v="4"/>
    <x v="17"/>
    <x v="17"/>
    <x v="3"/>
    <n v="4581.4399999999996"/>
    <n v="4396.49"/>
    <n v="4022.39"/>
    <n v="4418.01"/>
    <n v="4119.57"/>
    <n v="4216.2700000000004"/>
    <n v="5103.83"/>
    <n v="4762.78"/>
    <n v="4832.8100000000004"/>
    <n v="5158.5200000000004"/>
    <n v="4082.58"/>
    <n v="4496.1400000000003"/>
  </r>
  <r>
    <x v="4"/>
    <x v="17"/>
    <x v="17"/>
    <x v="5"/>
    <n v="967.6"/>
    <n v="780.53"/>
    <n v="765.84"/>
    <n v="950.3"/>
    <n v="760.22"/>
    <n v="981.48"/>
    <n v="933.42"/>
    <n v="770.17"/>
    <n v="884.92"/>
    <n v="825.17"/>
    <n v="832.53"/>
    <n v="991.44"/>
  </r>
  <r>
    <x v="4"/>
    <x v="18"/>
    <x v="18"/>
    <x v="1"/>
    <n v="6836.61"/>
    <n v="5011.62"/>
    <n v="4379.3599999999997"/>
    <n v="5080.25"/>
    <n v="5242.94"/>
    <n v="6479.11"/>
    <n v="5683.01"/>
    <n v="4405.82"/>
    <n v="4223.63"/>
    <n v="4406.99"/>
    <n v="2970.3"/>
    <n v="3360.82"/>
  </r>
  <r>
    <x v="4"/>
    <x v="18"/>
    <x v="18"/>
    <x v="2"/>
    <n v="450.26"/>
    <n v="382.98"/>
    <n v="307.58"/>
    <n v="395.05"/>
    <n v="430.12"/>
    <n v="459.12"/>
    <n v="526.67999999999995"/>
    <n v="371.23"/>
    <n v="359.54"/>
    <n v="403.7"/>
    <n v="346.55"/>
    <n v="279"/>
  </r>
  <r>
    <x v="4"/>
    <x v="19"/>
    <x v="19"/>
    <x v="1"/>
    <n v="64.42"/>
    <n v="45.52"/>
    <n v="55.88"/>
    <n v="51.79"/>
    <n v="42.93"/>
    <n v="44.98"/>
    <n v="46.34"/>
    <n v="44.98"/>
    <n v="48.61"/>
    <n v="43.16"/>
    <n v="46.79"/>
    <n v="39.299999999999997"/>
  </r>
  <r>
    <x v="4"/>
    <x v="19"/>
    <x v="19"/>
    <x v="2"/>
    <n v="123.87"/>
    <n v="164.36"/>
    <n v="144.44"/>
    <n v="229.53"/>
    <n v="178.93"/>
    <n v="160.19"/>
    <n v="135.34"/>
    <n v="120.04"/>
    <n v="151.97"/>
    <n v="159.79"/>
    <n v="185.35"/>
    <n v="156.22999999999999"/>
  </r>
  <r>
    <x v="4"/>
    <x v="19"/>
    <x v="19"/>
    <x v="3"/>
    <n v="401.25"/>
    <n v="440.66"/>
    <n v="466.14"/>
    <n v="507.91"/>
    <n v="491.82"/>
    <n v="509.46"/>
    <n v="500.63"/>
    <n v="422.02"/>
    <n v="519.72"/>
    <n v="537.44000000000005"/>
    <n v="710.67"/>
    <n v="509.54"/>
  </r>
  <r>
    <x v="4"/>
    <x v="19"/>
    <x v="19"/>
    <x v="5"/>
    <n v="4387.93"/>
    <n v="5323.99"/>
    <n v="4388.93"/>
    <n v="4162.05"/>
    <n v="4684.46"/>
    <n v="5396.26"/>
    <n v="4940.53"/>
    <n v="6752.51"/>
    <n v="5569.19"/>
    <n v="4989.57"/>
    <n v="4900.53"/>
    <n v="4024.3"/>
  </r>
  <r>
    <x v="4"/>
    <x v="19"/>
    <x v="19"/>
    <x v="6"/>
    <n v="5584.98"/>
    <n v="6287.68"/>
    <n v="5974.68"/>
    <n v="5588.01"/>
    <n v="6490.73"/>
    <n v="7510.95"/>
    <n v="6309.77"/>
    <n v="5157.47"/>
    <n v="6493.33"/>
    <n v="9114.26"/>
    <n v="7663.75"/>
    <n v="5175.0200000000004"/>
  </r>
  <r>
    <x v="4"/>
    <x v="19"/>
    <x v="19"/>
    <x v="7"/>
    <n v="10950.91"/>
    <n v="11654.78"/>
    <n v="9933.77"/>
    <n v="11408.32"/>
    <n v="14012.42"/>
    <n v="19619.22"/>
    <n v="13775.32"/>
    <n v="16951.650000000001"/>
    <n v="15413.88"/>
    <n v="15153.25"/>
    <n v="14071.88"/>
    <n v="13416.2"/>
  </r>
  <r>
    <x v="4"/>
    <x v="19"/>
    <x v="19"/>
    <x v="8"/>
    <n v="2059.36"/>
    <n v="2155.94"/>
    <n v="2269.5300000000002"/>
    <n v="2730.51"/>
    <n v="2561.6799999999998"/>
    <n v="2317.29"/>
    <n v="1682.22"/>
    <n v="1065.0999999999999"/>
    <n v="2084.17"/>
    <n v="2430.46"/>
    <n v="2463.5500000000002"/>
    <n v="1949.56"/>
  </r>
  <r>
    <x v="0"/>
    <x v="0"/>
    <x v="0"/>
    <x v="1"/>
    <n v="2681.41"/>
    <n v="2799.17"/>
    <n v="2160.4699999999998"/>
    <m/>
    <m/>
    <m/>
    <m/>
    <m/>
    <m/>
    <m/>
    <m/>
    <m/>
  </r>
  <r>
    <x v="0"/>
    <x v="0"/>
    <x v="0"/>
    <x v="2"/>
    <n v="307.51"/>
    <n v="402.81"/>
    <n v="498.65"/>
    <m/>
    <m/>
    <m/>
    <m/>
    <m/>
    <m/>
    <m/>
    <m/>
    <m/>
  </r>
  <r>
    <x v="0"/>
    <x v="0"/>
    <x v="0"/>
    <x v="3"/>
    <n v="793.84"/>
    <n v="948.62"/>
    <n v="954.7"/>
    <m/>
    <m/>
    <m/>
    <m/>
    <m/>
    <m/>
    <m/>
    <m/>
    <m/>
  </r>
  <r>
    <x v="0"/>
    <x v="0"/>
    <x v="0"/>
    <x v="4"/>
    <n v="162.01"/>
    <n v="163.71"/>
    <n v="175.15"/>
    <m/>
    <m/>
    <m/>
    <m/>
    <m/>
    <m/>
    <m/>
    <m/>
    <m/>
  </r>
  <r>
    <x v="0"/>
    <x v="0"/>
    <x v="0"/>
    <x v="5"/>
    <n v="132.19"/>
    <n v="245.32"/>
    <n v="246.51"/>
    <m/>
    <m/>
    <m/>
    <m/>
    <m/>
    <m/>
    <m/>
    <m/>
    <m/>
  </r>
  <r>
    <x v="0"/>
    <x v="0"/>
    <x v="0"/>
    <x v="6"/>
    <n v="1383.68"/>
    <n v="1483.34"/>
    <n v="1845.29"/>
    <m/>
    <m/>
    <m/>
    <m/>
    <m/>
    <m/>
    <m/>
    <m/>
    <m/>
  </r>
  <r>
    <x v="0"/>
    <x v="0"/>
    <x v="0"/>
    <x v="7"/>
    <n v="869.8"/>
    <n v="1343.2"/>
    <n v="1850.15"/>
    <m/>
    <m/>
    <m/>
    <m/>
    <m/>
    <m/>
    <m/>
    <m/>
    <m/>
  </r>
  <r>
    <x v="0"/>
    <x v="0"/>
    <x v="0"/>
    <x v="8"/>
    <n v="13758.8"/>
    <n v="17491.41"/>
    <n v="24319.73"/>
    <m/>
    <m/>
    <m/>
    <m/>
    <m/>
    <m/>
    <m/>
    <m/>
    <m/>
  </r>
  <r>
    <x v="0"/>
    <x v="0"/>
    <x v="0"/>
    <x v="9"/>
    <n v="5147.4399999999996"/>
    <n v="6139.78"/>
    <n v="6131.67"/>
    <m/>
    <m/>
    <m/>
    <m/>
    <m/>
    <m/>
    <m/>
    <m/>
    <m/>
  </r>
  <r>
    <x v="0"/>
    <x v="1"/>
    <x v="1"/>
    <x v="0"/>
    <n v="1269.5899999999999"/>
    <n v="7250.23"/>
    <n v="2946.23"/>
    <m/>
    <m/>
    <m/>
    <m/>
    <m/>
    <m/>
    <m/>
    <m/>
    <m/>
  </r>
  <r>
    <x v="0"/>
    <x v="1"/>
    <x v="1"/>
    <x v="1"/>
    <n v="26570.44"/>
    <n v="25756.83"/>
    <n v="29351.47"/>
    <m/>
    <m/>
    <m/>
    <m/>
    <m/>
    <m/>
    <m/>
    <m/>
    <m/>
  </r>
  <r>
    <x v="0"/>
    <x v="1"/>
    <x v="1"/>
    <x v="2"/>
    <n v="25599.58"/>
    <n v="27735.91"/>
    <n v="27204.32"/>
    <m/>
    <m/>
    <m/>
    <m/>
    <m/>
    <m/>
    <m/>
    <m/>
    <m/>
  </r>
  <r>
    <x v="0"/>
    <x v="1"/>
    <x v="1"/>
    <x v="3"/>
    <n v="63023.4"/>
    <n v="69346.259999999995"/>
    <n v="69195.789999999994"/>
    <m/>
    <m/>
    <m/>
    <m/>
    <m/>
    <m/>
    <m/>
    <m/>
    <m/>
  </r>
  <r>
    <x v="0"/>
    <x v="1"/>
    <x v="1"/>
    <x v="4"/>
    <n v="5434.15"/>
    <n v="5667.75"/>
    <n v="4723.72"/>
    <m/>
    <m/>
    <m/>
    <m/>
    <m/>
    <m/>
    <m/>
    <m/>
    <m/>
  </r>
  <r>
    <x v="0"/>
    <x v="1"/>
    <x v="1"/>
    <x v="5"/>
    <n v="150848.93"/>
    <n v="158418.01"/>
    <n v="163186.44"/>
    <m/>
    <m/>
    <m/>
    <m/>
    <m/>
    <m/>
    <m/>
    <m/>
    <m/>
  </r>
  <r>
    <x v="0"/>
    <x v="1"/>
    <x v="1"/>
    <x v="6"/>
    <n v="86557.69"/>
    <n v="105145.12"/>
    <n v="134634.9"/>
    <m/>
    <m/>
    <m/>
    <m/>
    <m/>
    <m/>
    <m/>
    <m/>
    <m/>
  </r>
  <r>
    <x v="0"/>
    <x v="1"/>
    <x v="1"/>
    <x v="7"/>
    <n v="57653.15"/>
    <n v="60430.45"/>
    <n v="49304.89"/>
    <m/>
    <m/>
    <m/>
    <m/>
    <m/>
    <m/>
    <m/>
    <m/>
    <m/>
  </r>
  <r>
    <x v="0"/>
    <x v="1"/>
    <x v="1"/>
    <x v="8"/>
    <n v="28826.03"/>
    <n v="28998.43"/>
    <n v="28625.27"/>
    <m/>
    <m/>
    <m/>
    <m/>
    <m/>
    <m/>
    <m/>
    <m/>
    <m/>
  </r>
  <r>
    <x v="0"/>
    <x v="1"/>
    <x v="1"/>
    <x v="9"/>
    <n v="41768.86"/>
    <n v="24348.15"/>
    <n v="27385.95"/>
    <m/>
    <m/>
    <m/>
    <m/>
    <m/>
    <m/>
    <m/>
    <m/>
    <m/>
  </r>
  <r>
    <x v="0"/>
    <x v="2"/>
    <x v="2"/>
    <x v="5"/>
    <n v="3747.81"/>
    <n v="4248.18"/>
    <n v="3766.17"/>
    <m/>
    <m/>
    <m/>
    <m/>
    <m/>
    <m/>
    <m/>
    <m/>
    <m/>
  </r>
  <r>
    <x v="0"/>
    <x v="2"/>
    <x v="2"/>
    <x v="7"/>
    <n v="4650.95"/>
    <n v="5594.3"/>
    <m/>
    <m/>
    <m/>
    <m/>
    <m/>
    <m/>
    <m/>
    <m/>
    <m/>
    <m/>
  </r>
  <r>
    <x v="0"/>
    <x v="2"/>
    <x v="2"/>
    <x v="8"/>
    <n v="2046.19"/>
    <n v="3176.37"/>
    <m/>
    <m/>
    <m/>
    <m/>
    <m/>
    <m/>
    <m/>
    <m/>
    <m/>
    <m/>
  </r>
  <r>
    <x v="0"/>
    <x v="2"/>
    <x v="2"/>
    <x v="9"/>
    <n v="4920.2700000000004"/>
    <n v="1944.1"/>
    <n v="2033.58"/>
    <m/>
    <m/>
    <m/>
    <m/>
    <m/>
    <m/>
    <m/>
    <m/>
    <m/>
  </r>
  <r>
    <x v="0"/>
    <x v="3"/>
    <x v="3"/>
    <x v="0"/>
    <m/>
    <n v="88"/>
    <n v="208"/>
    <m/>
    <m/>
    <m/>
    <m/>
    <m/>
    <m/>
    <m/>
    <m/>
    <m/>
  </r>
  <r>
    <x v="0"/>
    <x v="3"/>
    <x v="3"/>
    <x v="1"/>
    <n v="5057.58"/>
    <n v="4490.2"/>
    <n v="4460.3999999999996"/>
    <m/>
    <m/>
    <m/>
    <m/>
    <m/>
    <m/>
    <m/>
    <m/>
    <m/>
  </r>
  <r>
    <x v="0"/>
    <x v="3"/>
    <x v="3"/>
    <x v="2"/>
    <n v="4421.3"/>
    <n v="3981.23"/>
    <n v="4448.5600000000004"/>
    <m/>
    <m/>
    <m/>
    <m/>
    <m/>
    <m/>
    <m/>
    <m/>
    <m/>
  </r>
  <r>
    <x v="0"/>
    <x v="3"/>
    <x v="3"/>
    <x v="3"/>
    <n v="5009.7700000000004"/>
    <n v="5278.81"/>
    <n v="5419.67"/>
    <m/>
    <m/>
    <m/>
    <m/>
    <m/>
    <m/>
    <m/>
    <m/>
    <m/>
  </r>
  <r>
    <x v="0"/>
    <x v="3"/>
    <x v="3"/>
    <x v="5"/>
    <n v="7354.76"/>
    <n v="7916.87"/>
    <n v="7743.97"/>
    <m/>
    <m/>
    <m/>
    <m/>
    <m/>
    <m/>
    <m/>
    <m/>
    <m/>
  </r>
  <r>
    <x v="0"/>
    <x v="3"/>
    <x v="3"/>
    <x v="6"/>
    <n v="667.79"/>
    <n v="833.61"/>
    <n v="821.54"/>
    <m/>
    <m/>
    <m/>
    <m/>
    <m/>
    <m/>
    <m/>
    <m/>
    <m/>
  </r>
  <r>
    <x v="0"/>
    <x v="3"/>
    <x v="3"/>
    <x v="7"/>
    <n v="1238"/>
    <n v="1205.1500000000001"/>
    <n v="1103.7"/>
    <m/>
    <m/>
    <m/>
    <m/>
    <m/>
    <m/>
    <m/>
    <m/>
    <m/>
  </r>
  <r>
    <x v="0"/>
    <x v="4"/>
    <x v="4"/>
    <x v="0"/>
    <m/>
    <n v="120"/>
    <n v="120"/>
    <m/>
    <m/>
    <m/>
    <m/>
    <m/>
    <m/>
    <m/>
    <m/>
    <m/>
  </r>
  <r>
    <x v="0"/>
    <x v="4"/>
    <x v="4"/>
    <x v="1"/>
    <n v="2758.86"/>
    <n v="2812.15"/>
    <n v="2937.38"/>
    <m/>
    <m/>
    <m/>
    <m/>
    <m/>
    <m/>
    <m/>
    <m/>
    <m/>
  </r>
  <r>
    <x v="0"/>
    <x v="4"/>
    <x v="4"/>
    <x v="2"/>
    <n v="10900.3"/>
    <n v="12906.13"/>
    <n v="14048.27"/>
    <m/>
    <m/>
    <m/>
    <m/>
    <m/>
    <m/>
    <m/>
    <m/>
    <m/>
  </r>
  <r>
    <x v="0"/>
    <x v="4"/>
    <x v="4"/>
    <x v="3"/>
    <n v="28889.4"/>
    <n v="39458.25"/>
    <n v="44377.16"/>
    <m/>
    <m/>
    <m/>
    <m/>
    <m/>
    <m/>
    <m/>
    <m/>
    <m/>
  </r>
  <r>
    <x v="0"/>
    <x v="4"/>
    <x v="4"/>
    <x v="5"/>
    <n v="57096.36"/>
    <n v="78269.320000000007"/>
    <n v="93884.38"/>
    <m/>
    <m/>
    <m/>
    <m/>
    <m/>
    <m/>
    <m/>
    <m/>
    <m/>
  </r>
  <r>
    <x v="0"/>
    <x v="4"/>
    <x v="4"/>
    <x v="6"/>
    <n v="8207.5300000000007"/>
    <n v="20072.849999999999"/>
    <n v="20217.73"/>
    <m/>
    <m/>
    <m/>
    <m/>
    <m/>
    <m/>
    <m/>
    <m/>
    <m/>
  </r>
  <r>
    <x v="0"/>
    <x v="4"/>
    <x v="4"/>
    <x v="7"/>
    <n v="12018.99"/>
    <n v="17217.32"/>
    <n v="19475.580000000002"/>
    <m/>
    <m/>
    <m/>
    <m/>
    <m/>
    <m/>
    <m/>
    <m/>
    <m/>
  </r>
  <r>
    <x v="0"/>
    <x v="4"/>
    <x v="4"/>
    <x v="8"/>
    <n v="5215.68"/>
    <n v="8243.4"/>
    <n v="6585.58"/>
    <m/>
    <m/>
    <m/>
    <m/>
    <m/>
    <m/>
    <m/>
    <m/>
    <m/>
  </r>
  <r>
    <x v="0"/>
    <x v="5"/>
    <x v="5"/>
    <x v="5"/>
    <n v="1366.6"/>
    <n v="1144"/>
    <n v="1383.06"/>
    <m/>
    <m/>
    <m/>
    <m/>
    <m/>
    <m/>
    <m/>
    <m/>
    <m/>
  </r>
  <r>
    <x v="0"/>
    <x v="6"/>
    <x v="6"/>
    <x v="6"/>
    <n v="301.20999999999998"/>
    <n v="1018.09"/>
    <n v="1157.23"/>
    <m/>
    <m/>
    <m/>
    <m/>
    <m/>
    <m/>
    <m/>
    <m/>
    <m/>
  </r>
  <r>
    <x v="0"/>
    <x v="7"/>
    <x v="7"/>
    <x v="0"/>
    <n v="2381.9"/>
    <n v="2117.36"/>
    <n v="2004.06"/>
    <m/>
    <m/>
    <m/>
    <m/>
    <m/>
    <m/>
    <m/>
    <m/>
    <m/>
  </r>
  <r>
    <x v="0"/>
    <x v="8"/>
    <x v="8"/>
    <x v="1"/>
    <n v="276.7"/>
    <n v="269.42"/>
    <n v="282.86"/>
    <m/>
    <m/>
    <m/>
    <m/>
    <m/>
    <m/>
    <m/>
    <m/>
    <m/>
  </r>
  <r>
    <x v="0"/>
    <x v="8"/>
    <x v="8"/>
    <x v="2"/>
    <n v="481.47"/>
    <n v="547.91999999999996"/>
    <n v="479.16"/>
    <m/>
    <m/>
    <m/>
    <m/>
    <m/>
    <m/>
    <m/>
    <m/>
    <m/>
  </r>
  <r>
    <x v="0"/>
    <x v="8"/>
    <x v="8"/>
    <x v="3"/>
    <n v="826.21"/>
    <n v="811.59"/>
    <n v="856.34"/>
    <m/>
    <m/>
    <m/>
    <m/>
    <m/>
    <m/>
    <m/>
    <m/>
    <m/>
  </r>
  <r>
    <x v="0"/>
    <x v="8"/>
    <x v="8"/>
    <x v="5"/>
    <n v="4131.7299999999996"/>
    <n v="4322.33"/>
    <n v="4668.6499999999996"/>
    <m/>
    <m/>
    <m/>
    <m/>
    <m/>
    <m/>
    <m/>
    <m/>
    <m/>
  </r>
  <r>
    <x v="0"/>
    <x v="8"/>
    <x v="8"/>
    <x v="6"/>
    <n v="1881.31"/>
    <n v="1803.89"/>
    <n v="1891.23"/>
    <m/>
    <m/>
    <m/>
    <m/>
    <m/>
    <m/>
    <m/>
    <m/>
    <m/>
  </r>
  <r>
    <x v="0"/>
    <x v="8"/>
    <x v="8"/>
    <x v="7"/>
    <n v="2975.9"/>
    <n v="3325.99"/>
    <n v="3698.08"/>
    <m/>
    <m/>
    <m/>
    <m/>
    <m/>
    <m/>
    <m/>
    <m/>
    <m/>
  </r>
  <r>
    <x v="0"/>
    <x v="8"/>
    <x v="8"/>
    <x v="8"/>
    <n v="369.52"/>
    <n v="523.61"/>
    <n v="459.55"/>
    <m/>
    <m/>
    <m/>
    <m/>
    <m/>
    <m/>
    <m/>
    <m/>
    <m/>
  </r>
  <r>
    <x v="0"/>
    <x v="9"/>
    <x v="9"/>
    <x v="1"/>
    <n v="1902.31"/>
    <n v="2321.2800000000002"/>
    <n v="2480.14"/>
    <m/>
    <m/>
    <m/>
    <m/>
    <m/>
    <m/>
    <m/>
    <m/>
    <m/>
  </r>
  <r>
    <x v="0"/>
    <x v="9"/>
    <x v="9"/>
    <x v="2"/>
    <n v="4086.1"/>
    <n v="4476.53"/>
    <n v="4450.43"/>
    <m/>
    <m/>
    <m/>
    <m/>
    <m/>
    <m/>
    <m/>
    <m/>
    <m/>
  </r>
  <r>
    <x v="0"/>
    <x v="9"/>
    <x v="9"/>
    <x v="3"/>
    <n v="4732.51"/>
    <n v="7571.99"/>
    <n v="6853.4"/>
    <m/>
    <m/>
    <m/>
    <m/>
    <m/>
    <m/>
    <m/>
    <m/>
    <m/>
  </r>
  <r>
    <x v="0"/>
    <x v="9"/>
    <x v="9"/>
    <x v="5"/>
    <n v="19215.38"/>
    <n v="33683.49"/>
    <n v="36413.74"/>
    <m/>
    <m/>
    <m/>
    <m/>
    <m/>
    <m/>
    <m/>
    <m/>
    <m/>
  </r>
  <r>
    <x v="0"/>
    <x v="9"/>
    <x v="9"/>
    <x v="6"/>
    <n v="7286.99"/>
    <n v="9582.25"/>
    <n v="20112.759999999998"/>
    <m/>
    <m/>
    <m/>
    <m/>
    <m/>
    <m/>
    <m/>
    <m/>
    <m/>
  </r>
  <r>
    <x v="0"/>
    <x v="9"/>
    <x v="9"/>
    <x v="7"/>
    <n v="4397.7299999999996"/>
    <n v="4827.18"/>
    <n v="7250.34"/>
    <m/>
    <m/>
    <m/>
    <m/>
    <m/>
    <m/>
    <m/>
    <m/>
    <m/>
  </r>
  <r>
    <x v="0"/>
    <x v="10"/>
    <x v="10"/>
    <x v="0"/>
    <m/>
    <m/>
    <n v="120"/>
    <m/>
    <m/>
    <m/>
    <m/>
    <m/>
    <m/>
    <m/>
    <m/>
    <m/>
  </r>
  <r>
    <x v="0"/>
    <x v="10"/>
    <x v="10"/>
    <x v="1"/>
    <n v="1796.22"/>
    <n v="1970.18"/>
    <n v="2028.01"/>
    <m/>
    <m/>
    <m/>
    <m/>
    <m/>
    <m/>
    <m/>
    <m/>
    <m/>
  </r>
  <r>
    <x v="0"/>
    <x v="10"/>
    <x v="10"/>
    <x v="2"/>
    <n v="1851.76"/>
    <n v="2120.52"/>
    <n v="2270.64"/>
    <m/>
    <m/>
    <m/>
    <m/>
    <m/>
    <m/>
    <m/>
    <m/>
    <m/>
  </r>
  <r>
    <x v="0"/>
    <x v="10"/>
    <x v="10"/>
    <x v="3"/>
    <n v="8551.49"/>
    <n v="8526.09"/>
    <n v="6120.08"/>
    <m/>
    <m/>
    <m/>
    <m/>
    <m/>
    <m/>
    <m/>
    <m/>
    <m/>
  </r>
  <r>
    <x v="0"/>
    <x v="10"/>
    <x v="10"/>
    <x v="5"/>
    <n v="5559.41"/>
    <n v="6463.23"/>
    <n v="3248.12"/>
    <m/>
    <m/>
    <m/>
    <m/>
    <m/>
    <m/>
    <m/>
    <m/>
    <m/>
  </r>
  <r>
    <x v="0"/>
    <x v="10"/>
    <x v="10"/>
    <x v="6"/>
    <n v="19170.689999999999"/>
    <n v="31045.25"/>
    <n v="3458.36"/>
    <m/>
    <m/>
    <m/>
    <m/>
    <m/>
    <m/>
    <m/>
    <m/>
    <m/>
  </r>
  <r>
    <x v="0"/>
    <x v="10"/>
    <x v="10"/>
    <x v="7"/>
    <n v="21444.66"/>
    <n v="45743.74"/>
    <n v="2797.28"/>
    <m/>
    <m/>
    <m/>
    <m/>
    <m/>
    <m/>
    <m/>
    <m/>
    <m/>
  </r>
  <r>
    <x v="0"/>
    <x v="10"/>
    <x v="10"/>
    <x v="8"/>
    <n v="380.19"/>
    <n v="367.02"/>
    <n v="391.16"/>
    <m/>
    <m/>
    <m/>
    <m/>
    <m/>
    <m/>
    <m/>
    <m/>
    <m/>
  </r>
  <r>
    <x v="0"/>
    <x v="10"/>
    <x v="10"/>
    <x v="9"/>
    <n v="972.27"/>
    <n v="1487.89"/>
    <n v="1465.26"/>
    <m/>
    <m/>
    <m/>
    <m/>
    <m/>
    <m/>
    <m/>
    <m/>
    <m/>
  </r>
  <r>
    <x v="0"/>
    <x v="11"/>
    <x v="11"/>
    <x v="7"/>
    <n v="89365.87"/>
    <n v="115198.7"/>
    <n v="11999.1"/>
    <m/>
    <m/>
    <m/>
    <m/>
    <m/>
    <m/>
    <m/>
    <m/>
    <m/>
  </r>
  <r>
    <x v="0"/>
    <x v="11"/>
    <x v="11"/>
    <x v="8"/>
    <n v="359.08"/>
    <n v="383.96"/>
    <m/>
    <m/>
    <m/>
    <m/>
    <m/>
    <m/>
    <m/>
    <m/>
    <m/>
    <m/>
  </r>
  <r>
    <x v="0"/>
    <x v="12"/>
    <x v="12"/>
    <x v="1"/>
    <n v="38.39"/>
    <n v="43.09"/>
    <n v="32.14"/>
    <m/>
    <m/>
    <m/>
    <m/>
    <m/>
    <m/>
    <m/>
    <m/>
    <m/>
  </r>
  <r>
    <x v="0"/>
    <x v="12"/>
    <x v="12"/>
    <x v="2"/>
    <n v="454.92"/>
    <n v="536.02"/>
    <n v="571.95000000000005"/>
    <m/>
    <m/>
    <m/>
    <m/>
    <m/>
    <m/>
    <m/>
    <m/>
    <m/>
  </r>
  <r>
    <x v="0"/>
    <x v="12"/>
    <x v="12"/>
    <x v="3"/>
    <n v="3633.28"/>
    <n v="3164.91"/>
    <n v="2819.56"/>
    <m/>
    <m/>
    <m/>
    <m/>
    <m/>
    <m/>
    <m/>
    <m/>
    <m/>
  </r>
  <r>
    <x v="0"/>
    <x v="12"/>
    <x v="12"/>
    <x v="5"/>
    <n v="2285.2199999999998"/>
    <n v="2938.45"/>
    <n v="2974.15"/>
    <m/>
    <m/>
    <m/>
    <m/>
    <m/>
    <m/>
    <m/>
    <m/>
    <m/>
  </r>
  <r>
    <x v="0"/>
    <x v="13"/>
    <x v="13"/>
    <x v="0"/>
    <n v="109"/>
    <m/>
    <m/>
    <m/>
    <m/>
    <m/>
    <m/>
    <m/>
    <m/>
    <m/>
    <m/>
    <m/>
  </r>
  <r>
    <x v="0"/>
    <x v="13"/>
    <x v="13"/>
    <x v="1"/>
    <n v="13089.76"/>
    <n v="13121.57"/>
    <n v="14347.88"/>
    <m/>
    <m/>
    <m/>
    <m/>
    <m/>
    <m/>
    <m/>
    <m/>
    <m/>
  </r>
  <r>
    <x v="0"/>
    <x v="13"/>
    <x v="13"/>
    <x v="2"/>
    <n v="10762.38"/>
    <n v="12006.7"/>
    <n v="12671.88"/>
    <m/>
    <m/>
    <m/>
    <m/>
    <m/>
    <m/>
    <m/>
    <m/>
    <m/>
  </r>
  <r>
    <x v="0"/>
    <x v="13"/>
    <x v="13"/>
    <x v="3"/>
    <n v="246.7"/>
    <n v="258.18"/>
    <n v="266.16000000000003"/>
    <m/>
    <m/>
    <m/>
    <m/>
    <m/>
    <m/>
    <m/>
    <m/>
    <m/>
  </r>
  <r>
    <x v="0"/>
    <x v="14"/>
    <x v="14"/>
    <x v="0"/>
    <n v="65"/>
    <n v="88"/>
    <n v="88"/>
    <m/>
    <m/>
    <m/>
    <m/>
    <m/>
    <m/>
    <m/>
    <m/>
    <m/>
  </r>
  <r>
    <x v="0"/>
    <x v="14"/>
    <x v="14"/>
    <x v="1"/>
    <n v="39000"/>
    <n v="36767.25"/>
    <n v="38486.81"/>
    <m/>
    <m/>
    <m/>
    <m/>
    <m/>
    <m/>
    <m/>
    <m/>
    <m/>
  </r>
  <r>
    <x v="0"/>
    <x v="14"/>
    <x v="14"/>
    <x v="2"/>
    <n v="99712.33"/>
    <n v="91172.67"/>
    <n v="99482.08"/>
    <m/>
    <m/>
    <m/>
    <m/>
    <m/>
    <m/>
    <m/>
    <m/>
    <m/>
  </r>
  <r>
    <x v="0"/>
    <x v="14"/>
    <x v="14"/>
    <x v="3"/>
    <n v="107189.74"/>
    <n v="99642.91"/>
    <n v="108522.14"/>
    <m/>
    <m/>
    <m/>
    <m/>
    <m/>
    <m/>
    <m/>
    <m/>
    <m/>
  </r>
  <r>
    <x v="0"/>
    <x v="14"/>
    <x v="14"/>
    <x v="5"/>
    <n v="113461.46"/>
    <n v="111432.28"/>
    <n v="112767.15"/>
    <m/>
    <m/>
    <m/>
    <m/>
    <m/>
    <m/>
    <m/>
    <m/>
    <m/>
  </r>
  <r>
    <x v="0"/>
    <x v="14"/>
    <x v="14"/>
    <x v="6"/>
    <n v="14213.85"/>
    <n v="14168.04"/>
    <n v="27448.17"/>
    <m/>
    <m/>
    <m/>
    <m/>
    <m/>
    <m/>
    <m/>
    <m/>
    <m/>
  </r>
  <r>
    <x v="0"/>
    <x v="14"/>
    <x v="14"/>
    <x v="7"/>
    <n v="39295.980000000003"/>
    <n v="37840.339999999997"/>
    <n v="42947.67"/>
    <m/>
    <m/>
    <m/>
    <m/>
    <m/>
    <m/>
    <m/>
    <m/>
    <m/>
  </r>
  <r>
    <x v="0"/>
    <x v="14"/>
    <x v="14"/>
    <x v="8"/>
    <n v="33867.67"/>
    <n v="34013.08"/>
    <n v="31679.89"/>
    <m/>
    <m/>
    <m/>
    <m/>
    <m/>
    <m/>
    <m/>
    <m/>
    <m/>
  </r>
  <r>
    <x v="0"/>
    <x v="14"/>
    <x v="14"/>
    <x v="9"/>
    <n v="7659.85"/>
    <n v="9594.2999999999993"/>
    <n v="8054.39"/>
    <m/>
    <m/>
    <m/>
    <m/>
    <m/>
    <m/>
    <m/>
    <m/>
    <m/>
  </r>
  <r>
    <x v="0"/>
    <x v="15"/>
    <x v="15"/>
    <x v="1"/>
    <n v="2965.54"/>
    <n v="3431.25"/>
    <n v="3437.24"/>
    <m/>
    <m/>
    <m/>
    <m/>
    <m/>
    <m/>
    <m/>
    <m/>
    <m/>
  </r>
  <r>
    <x v="0"/>
    <x v="15"/>
    <x v="15"/>
    <x v="2"/>
    <n v="3554.92"/>
    <n v="3541.05"/>
    <n v="3556.72"/>
    <m/>
    <m/>
    <m/>
    <m/>
    <m/>
    <m/>
    <m/>
    <m/>
    <m/>
  </r>
  <r>
    <x v="0"/>
    <x v="15"/>
    <x v="15"/>
    <x v="3"/>
    <n v="8745.81"/>
    <n v="8828.92"/>
    <n v="9146.75"/>
    <m/>
    <m/>
    <m/>
    <m/>
    <m/>
    <m/>
    <m/>
    <m/>
    <m/>
  </r>
  <r>
    <x v="0"/>
    <x v="15"/>
    <x v="15"/>
    <x v="5"/>
    <n v="3183.24"/>
    <n v="2590.17"/>
    <n v="2756.79"/>
    <m/>
    <m/>
    <m/>
    <m/>
    <m/>
    <m/>
    <m/>
    <m/>
    <m/>
  </r>
  <r>
    <x v="0"/>
    <x v="15"/>
    <x v="15"/>
    <x v="6"/>
    <n v="1857.88"/>
    <n v="1573.25"/>
    <n v="1651.99"/>
    <m/>
    <m/>
    <m/>
    <m/>
    <m/>
    <m/>
    <m/>
    <m/>
    <m/>
  </r>
  <r>
    <x v="0"/>
    <x v="15"/>
    <x v="15"/>
    <x v="7"/>
    <n v="653.32000000000005"/>
    <n v="611.64"/>
    <n v="600.41999999999996"/>
    <m/>
    <m/>
    <m/>
    <m/>
    <m/>
    <m/>
    <m/>
    <m/>
    <m/>
  </r>
  <r>
    <x v="0"/>
    <x v="17"/>
    <x v="17"/>
    <x v="0"/>
    <n v="7325.35"/>
    <n v="7658"/>
    <n v="8996"/>
    <m/>
    <m/>
    <m/>
    <m/>
    <m/>
    <m/>
    <m/>
    <m/>
    <m/>
  </r>
  <r>
    <x v="0"/>
    <x v="17"/>
    <x v="17"/>
    <x v="1"/>
    <n v="1124383.5"/>
    <n v="1079261.3799999999"/>
    <n v="1154703.44"/>
    <m/>
    <m/>
    <m/>
    <m/>
    <m/>
    <m/>
    <m/>
    <m/>
    <m/>
  </r>
  <r>
    <x v="0"/>
    <x v="17"/>
    <x v="17"/>
    <x v="2"/>
    <n v="423575.81"/>
    <n v="433143.23"/>
    <n v="467086.14"/>
    <m/>
    <m/>
    <m/>
    <m/>
    <m/>
    <m/>
    <m/>
    <m/>
    <m/>
  </r>
  <r>
    <x v="0"/>
    <x v="17"/>
    <x v="17"/>
    <x v="3"/>
    <n v="4034.02"/>
    <n v="4301.9399999999996"/>
    <n v="4595.99"/>
    <m/>
    <m/>
    <m/>
    <m/>
    <m/>
    <m/>
    <m/>
    <m/>
    <m/>
  </r>
  <r>
    <x v="0"/>
    <x v="17"/>
    <x v="17"/>
    <x v="5"/>
    <n v="831.66"/>
    <n v="826.79"/>
    <n v="1006.48"/>
    <m/>
    <m/>
    <m/>
    <m/>
    <m/>
    <m/>
    <m/>
    <m/>
    <m/>
  </r>
  <r>
    <x v="0"/>
    <x v="18"/>
    <x v="18"/>
    <x v="1"/>
    <n v="3293.69"/>
    <n v="3404.69"/>
    <n v="3461.66"/>
    <m/>
    <m/>
    <m/>
    <m/>
    <m/>
    <m/>
    <m/>
    <m/>
    <m/>
  </r>
  <r>
    <x v="0"/>
    <x v="18"/>
    <x v="18"/>
    <x v="2"/>
    <n v="267.31"/>
    <n v="269.91000000000003"/>
    <n v="312.31"/>
    <m/>
    <m/>
    <m/>
    <m/>
    <m/>
    <m/>
    <m/>
    <m/>
    <m/>
  </r>
  <r>
    <x v="0"/>
    <x v="19"/>
    <x v="19"/>
    <x v="1"/>
    <n v="38.39"/>
    <n v="43.67"/>
    <n v="50.88"/>
    <m/>
    <m/>
    <m/>
    <m/>
    <m/>
    <m/>
    <m/>
    <m/>
    <m/>
  </r>
  <r>
    <x v="0"/>
    <x v="19"/>
    <x v="19"/>
    <x v="2"/>
    <n v="168.18"/>
    <n v="204.44"/>
    <n v="211.63"/>
    <m/>
    <m/>
    <m/>
    <m/>
    <m/>
    <m/>
    <m/>
    <m/>
    <m/>
  </r>
  <r>
    <x v="0"/>
    <x v="19"/>
    <x v="19"/>
    <x v="3"/>
    <n v="392.66"/>
    <n v="437.46"/>
    <n v="490.14"/>
    <m/>
    <m/>
    <m/>
    <m/>
    <m/>
    <m/>
    <m/>
    <m/>
    <m/>
  </r>
  <r>
    <x v="0"/>
    <x v="19"/>
    <x v="19"/>
    <x v="5"/>
    <n v="2924.07"/>
    <n v="3689.38"/>
    <n v="4403.45"/>
    <m/>
    <m/>
    <m/>
    <m/>
    <m/>
    <m/>
    <m/>
    <m/>
    <m/>
  </r>
  <r>
    <x v="0"/>
    <x v="19"/>
    <x v="19"/>
    <x v="6"/>
    <n v="4311.87"/>
    <n v="5767.8"/>
    <n v="5874.44"/>
    <m/>
    <m/>
    <m/>
    <m/>
    <m/>
    <m/>
    <m/>
    <m/>
    <m/>
  </r>
  <r>
    <x v="0"/>
    <x v="19"/>
    <x v="19"/>
    <x v="7"/>
    <n v="9268.34"/>
    <n v="10534.1"/>
    <n v="13064.32"/>
    <m/>
    <m/>
    <m/>
    <m/>
    <m/>
    <m/>
    <m/>
    <m/>
    <m/>
  </r>
  <r>
    <x v="0"/>
    <x v="19"/>
    <x v="19"/>
    <x v="8"/>
    <n v="1875.49"/>
    <n v="2000.42"/>
    <n v="2623.04"/>
    <m/>
    <m/>
    <m/>
    <m/>
    <m/>
    <m/>
    <m/>
    <m/>
    <m/>
  </r>
  <r>
    <x v="5"/>
    <x v="17"/>
    <x v="17"/>
    <x v="2"/>
    <m/>
    <m/>
    <m/>
    <m/>
    <m/>
    <m/>
    <m/>
    <m/>
    <m/>
    <m/>
    <m/>
    <m/>
  </r>
  <r>
    <x v="6"/>
    <x v="17"/>
    <x v="17"/>
    <x v="0"/>
    <m/>
    <m/>
    <m/>
    <m/>
    <m/>
    <m/>
    <m/>
    <m/>
    <m/>
    <m/>
    <m/>
    <m/>
  </r>
  <r>
    <x v="7"/>
    <x v="5"/>
    <x v="5"/>
    <x v="0"/>
    <m/>
    <m/>
    <m/>
    <m/>
    <m/>
    <m/>
    <m/>
    <m/>
    <m/>
    <m/>
    <m/>
    <m/>
  </r>
  <r>
    <x v="8"/>
    <x v="21"/>
    <x v="21"/>
    <x v="10"/>
    <m/>
    <m/>
    <m/>
    <m/>
    <m/>
    <m/>
    <m/>
    <m/>
    <m/>
    <m/>
    <m/>
    <m/>
  </r>
  <r>
    <x v="8"/>
    <x v="21"/>
    <x v="21"/>
    <x v="10"/>
    <m/>
    <m/>
    <m/>
    <m/>
    <m/>
    <m/>
    <m/>
    <m/>
    <m/>
    <m/>
    <m/>
    <m/>
  </r>
  <r>
    <x v="8"/>
    <x v="21"/>
    <x v="21"/>
    <x v="10"/>
    <m/>
    <m/>
    <m/>
    <m/>
    <m/>
    <m/>
    <m/>
    <m/>
    <m/>
    <m/>
    <m/>
    <m/>
  </r>
  <r>
    <x v="8"/>
    <x v="21"/>
    <x v="21"/>
    <x v="10"/>
    <m/>
    <m/>
    <m/>
    <m/>
    <m/>
    <m/>
    <m/>
    <m/>
    <m/>
    <m/>
    <m/>
    <m/>
  </r>
  <r>
    <x v="8"/>
    <x v="21"/>
    <x v="21"/>
    <x v="10"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22">
  <r>
    <x v="0"/>
    <x v="0"/>
    <x v="0"/>
    <x v="0"/>
    <m/>
    <m/>
    <m/>
    <m/>
    <n v="0"/>
    <m/>
    <n v="0"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0"/>
    <x v="0"/>
    <x v="1"/>
    <m/>
    <m/>
    <m/>
    <n v="270.89999999999998"/>
    <n v="302"/>
    <n v="292.2"/>
    <n v="229.3"/>
    <n v="268.8"/>
    <n v="572.1"/>
    <m/>
    <m/>
    <m/>
    <n v="9"/>
    <x v="0"/>
    <n v="0"/>
    <n v="0"/>
    <n v="30.099999999999998"/>
    <n v="33.555555555555557"/>
    <n v="32.466666666666669"/>
    <n v="25.477777777777778"/>
    <n v="29.866666666666667"/>
    <n v="63.56666666666667"/>
    <n v="0"/>
    <n v="0"/>
    <n v="0"/>
  </r>
  <r>
    <x v="0"/>
    <x v="0"/>
    <x v="0"/>
    <x v="2"/>
    <m/>
    <m/>
    <m/>
    <n v="171.4"/>
    <n v="175.5"/>
    <n v="181.2"/>
    <n v="173.5"/>
    <n v="192.4"/>
    <n v="204.4"/>
    <m/>
    <m/>
    <m/>
    <n v="4"/>
    <x v="0"/>
    <n v="0"/>
    <n v="0"/>
    <n v="42.85"/>
    <n v="43.875"/>
    <n v="45.3"/>
    <n v="43.375"/>
    <n v="48.1"/>
    <n v="51.1"/>
    <n v="0"/>
    <n v="0"/>
    <n v="0"/>
  </r>
  <r>
    <x v="0"/>
    <x v="0"/>
    <x v="0"/>
    <x v="3"/>
    <m/>
    <m/>
    <m/>
    <n v="228.7"/>
    <n v="221.3"/>
    <n v="212"/>
    <n v="282.10000000000002"/>
    <n v="233.3"/>
    <n v="266.3"/>
    <m/>
    <m/>
    <m/>
    <n v="8"/>
    <x v="0"/>
    <n v="0"/>
    <n v="0"/>
    <n v="28.587499999999999"/>
    <n v="27.662500000000001"/>
    <n v="26.5"/>
    <n v="35.262500000000003"/>
    <n v="29.162500000000001"/>
    <n v="33.287500000000001"/>
    <n v="0"/>
    <n v="0"/>
    <n v="0"/>
  </r>
  <r>
    <x v="0"/>
    <x v="0"/>
    <x v="0"/>
    <x v="4"/>
    <m/>
    <m/>
    <m/>
    <n v="0"/>
    <n v="0"/>
    <n v="0"/>
    <n v="0"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0"/>
    <x v="0"/>
    <x v="5"/>
    <m/>
    <m/>
    <m/>
    <n v="91.7"/>
    <n v="78.7"/>
    <n v="97.4"/>
    <n v="148.5"/>
    <n v="135.30000000000001"/>
    <n v="170.2"/>
    <m/>
    <m/>
    <m/>
    <n v="1"/>
    <x v="0"/>
    <n v="0"/>
    <n v="0"/>
    <n v="91.7"/>
    <n v="78.7"/>
    <n v="97.4"/>
    <n v="148.5"/>
    <n v="135.30000000000001"/>
    <n v="170.2"/>
    <n v="0"/>
    <n v="0"/>
    <n v="0"/>
  </r>
  <r>
    <x v="0"/>
    <x v="0"/>
    <x v="0"/>
    <x v="6"/>
    <m/>
    <m/>
    <m/>
    <n v="2504.3000000000002"/>
    <n v="2493.8000000000002"/>
    <n v="2273.9"/>
    <n v="2150.9"/>
    <n v="2343"/>
    <n v="2501.5"/>
    <m/>
    <m/>
    <m/>
    <n v="4"/>
    <x v="0"/>
    <n v="0"/>
    <n v="0"/>
    <n v="626.07500000000005"/>
    <n v="623.45000000000005"/>
    <n v="568.47500000000002"/>
    <n v="537.72500000000002"/>
    <n v="585.75"/>
    <n v="625.375"/>
    <n v="0"/>
    <n v="0"/>
    <n v="0"/>
  </r>
  <r>
    <x v="0"/>
    <x v="0"/>
    <x v="0"/>
    <x v="7"/>
    <m/>
    <m/>
    <m/>
    <n v="2481.5"/>
    <n v="2481.9"/>
    <n v="2038.4"/>
    <n v="2423.1999999999998"/>
    <n v="3456.8"/>
    <n v="4036.5"/>
    <m/>
    <m/>
    <m/>
    <n v="1"/>
    <x v="0"/>
    <n v="0"/>
    <n v="0"/>
    <n v="2481.5"/>
    <n v="2481.9"/>
    <n v="2038.4"/>
    <n v="2423.1999999999998"/>
    <n v="3456.8"/>
    <n v="4036.5"/>
    <n v="0"/>
    <n v="0"/>
    <n v="0"/>
  </r>
  <r>
    <x v="0"/>
    <x v="0"/>
    <x v="0"/>
    <x v="8"/>
    <m/>
    <m/>
    <m/>
    <n v="26348.5"/>
    <n v="31500.6"/>
    <n v="23958.5"/>
    <n v="18802.599999999999"/>
    <n v="19093.8"/>
    <n v="36923.199999999997"/>
    <m/>
    <m/>
    <m/>
    <n v="13"/>
    <x v="0"/>
    <n v="0"/>
    <n v="0"/>
    <n v="2026.8076923076924"/>
    <n v="2423.123076923077"/>
    <n v="1842.9615384615386"/>
    <n v="1446.353846153846"/>
    <n v="1468.7538461538461"/>
    <n v="2840.2461538461534"/>
    <n v="0"/>
    <n v="0"/>
    <n v="0"/>
  </r>
  <r>
    <x v="0"/>
    <x v="0"/>
    <x v="0"/>
    <x v="9"/>
    <m/>
    <m/>
    <m/>
    <n v="4645.3999999999996"/>
    <n v="10673.7"/>
    <n v="8045.5"/>
    <n v="2157.9"/>
    <n v="1001.3"/>
    <n v="2165.1999999999998"/>
    <m/>
    <m/>
    <m/>
    <n v="5"/>
    <x v="0"/>
    <n v="0"/>
    <n v="0"/>
    <n v="929.07999999999993"/>
    <n v="2134.7400000000002"/>
    <n v="1609.1"/>
    <n v="431.58000000000004"/>
    <n v="200.26"/>
    <n v="433.03999999999996"/>
    <n v="0"/>
    <n v="0"/>
    <n v="0"/>
  </r>
  <r>
    <x v="0"/>
    <x v="1"/>
    <x v="1"/>
    <x v="0"/>
    <m/>
    <m/>
    <m/>
    <n v="0"/>
    <n v="0"/>
    <n v="0"/>
    <n v="0"/>
    <n v="0"/>
    <n v="430.8"/>
    <m/>
    <m/>
    <m/>
    <n v="0"/>
    <x v="0"/>
    <n v="0"/>
    <n v="0"/>
    <n v="0"/>
    <n v="0"/>
    <n v="0"/>
    <n v="0"/>
    <n v="0"/>
    <n v="0"/>
    <n v="0"/>
    <n v="0"/>
    <n v="0"/>
  </r>
  <r>
    <x v="0"/>
    <x v="1"/>
    <x v="1"/>
    <x v="1"/>
    <m/>
    <m/>
    <m/>
    <n v="6870.3"/>
    <n v="6105.13"/>
    <n v="6724.61"/>
    <n v="6980.44"/>
    <n v="6149.78"/>
    <n v="7063.85"/>
    <m/>
    <m/>
    <m/>
    <n v="847"/>
    <x v="0"/>
    <n v="0"/>
    <n v="0"/>
    <n v="8.1113341204250293"/>
    <n v="7.2079456906729638"/>
    <n v="7.9393270365997637"/>
    <n v="8.2413695395513571"/>
    <n v="7.260661157024793"/>
    <n v="8.3398465171192449"/>
    <n v="0"/>
    <n v="0"/>
    <n v="0"/>
  </r>
  <r>
    <x v="0"/>
    <x v="1"/>
    <x v="1"/>
    <x v="2"/>
    <m/>
    <m/>
    <m/>
    <n v="8207.7999999999993"/>
    <n v="7736.6"/>
    <n v="8216"/>
    <n v="8574.7999999999993"/>
    <n v="8237"/>
    <n v="8293.1"/>
    <m/>
    <m/>
    <m/>
    <n v="453"/>
    <x v="0"/>
    <n v="0"/>
    <n v="0"/>
    <n v="18.118763796909491"/>
    <n v="17.078587196467993"/>
    <n v="18.136865342163354"/>
    <n v="18.928918322295804"/>
    <n v="18.183222958057396"/>
    <n v="18.307064017660046"/>
    <n v="0"/>
    <n v="0"/>
    <n v="0"/>
  </r>
  <r>
    <x v="0"/>
    <x v="1"/>
    <x v="1"/>
    <x v="3"/>
    <m/>
    <m/>
    <m/>
    <n v="23429.9"/>
    <n v="21561.8"/>
    <n v="27419.4"/>
    <n v="26617.7"/>
    <n v="20232.7"/>
    <n v="19577.5"/>
    <m/>
    <m/>
    <m/>
    <n v="409"/>
    <x v="0"/>
    <n v="0"/>
    <n v="0"/>
    <n v="57.285819070904651"/>
    <n v="52.718337408312955"/>
    <n v="67.040097799511003"/>
    <n v="65.0799511002445"/>
    <n v="49.46870415647922"/>
    <n v="47.866748166259171"/>
    <n v="0"/>
    <n v="0"/>
    <n v="0"/>
  </r>
  <r>
    <x v="0"/>
    <x v="1"/>
    <x v="1"/>
    <x v="4"/>
    <m/>
    <m/>
    <m/>
    <n v="9"/>
    <n v="11"/>
    <n v="85"/>
    <n v="11"/>
    <n v="38"/>
    <n v="26"/>
    <m/>
    <m/>
    <m/>
    <n v="1"/>
    <x v="0"/>
    <n v="0"/>
    <n v="0"/>
    <n v="9"/>
    <n v="11"/>
    <n v="85"/>
    <n v="11"/>
    <n v="38"/>
    <n v="26"/>
    <n v="0"/>
    <n v="0"/>
    <n v="0"/>
  </r>
  <r>
    <x v="0"/>
    <x v="1"/>
    <x v="1"/>
    <x v="5"/>
    <m/>
    <m/>
    <m/>
    <n v="43524.3"/>
    <n v="42312.4"/>
    <n v="45682"/>
    <n v="43343.6"/>
    <n v="38737.1"/>
    <n v="40374.800000000003"/>
    <m/>
    <m/>
    <m/>
    <n v="392"/>
    <x v="0"/>
    <n v="0"/>
    <n v="0"/>
    <n v="111.03137755102041"/>
    <n v="107.93979591836735"/>
    <n v="116.53571428571429"/>
    <n v="110.5704081632653"/>
    <n v="98.819132653061217"/>
    <n v="102.99693877551022"/>
    <n v="0"/>
    <n v="0"/>
    <n v="0"/>
  </r>
  <r>
    <x v="0"/>
    <x v="1"/>
    <x v="1"/>
    <x v="6"/>
    <m/>
    <m/>
    <m/>
    <n v="30248.18"/>
    <n v="28719.9"/>
    <n v="23803.1"/>
    <n v="35725.800000000003"/>
    <n v="33481.800000000003"/>
    <n v="28179.200000000001"/>
    <m/>
    <m/>
    <m/>
    <n v="104"/>
    <x v="0"/>
    <n v="0"/>
    <n v="0"/>
    <n v="290.8478846153846"/>
    <n v="276.15288461538461"/>
    <n v="228.87596153846152"/>
    <n v="343.51730769230772"/>
    <n v="321.94038461538463"/>
    <n v="270.95384615384614"/>
    <n v="0"/>
    <n v="0"/>
    <n v="0"/>
  </r>
  <r>
    <x v="0"/>
    <x v="1"/>
    <x v="1"/>
    <x v="7"/>
    <m/>
    <m/>
    <m/>
    <n v="11094.9"/>
    <n v="10896.7"/>
    <n v="16209.8"/>
    <n v="15240.23"/>
    <n v="17111.57"/>
    <n v="12467.9"/>
    <m/>
    <m/>
    <m/>
    <n v="13"/>
    <x v="0"/>
    <n v="0"/>
    <n v="0"/>
    <n v="853.45384615384614"/>
    <n v="838.20769230769235"/>
    <n v="1246.9076923076923"/>
    <n v="1172.3253846153846"/>
    <n v="1316.2746153846153"/>
    <n v="959.06923076923078"/>
    <n v="0"/>
    <n v="0"/>
    <n v="0"/>
  </r>
  <r>
    <x v="0"/>
    <x v="1"/>
    <x v="1"/>
    <x v="8"/>
    <m/>
    <m/>
    <m/>
    <n v="133"/>
    <n v="134"/>
    <n v="121.9"/>
    <n v="94.8"/>
    <n v="101.55"/>
    <n v="119.4"/>
    <m/>
    <m/>
    <m/>
    <n v="2"/>
    <x v="0"/>
    <n v="0"/>
    <n v="0"/>
    <n v="66.5"/>
    <n v="67"/>
    <n v="60.95"/>
    <n v="47.4"/>
    <n v="50.774999999999999"/>
    <n v="59.7"/>
    <n v="0"/>
    <n v="0"/>
    <n v="0"/>
  </r>
  <r>
    <x v="0"/>
    <x v="1"/>
    <x v="1"/>
    <x v="9"/>
    <m/>
    <m/>
    <m/>
    <n v="2939.2"/>
    <n v="3518"/>
    <n v="3238.6"/>
    <n v="3172.4"/>
    <n v="2900.1"/>
    <n v="3335.5"/>
    <m/>
    <m/>
    <m/>
    <n v="3"/>
    <x v="0"/>
    <n v="0"/>
    <n v="0"/>
    <n v="979.73333333333323"/>
    <n v="1172.6666666666667"/>
    <n v="1079.5333333333333"/>
    <n v="1057.4666666666667"/>
    <n v="966.69999999999993"/>
    <n v="1111.8333333333333"/>
    <n v="0"/>
    <n v="0"/>
    <n v="0"/>
  </r>
  <r>
    <x v="0"/>
    <x v="2"/>
    <x v="2"/>
    <x v="5"/>
    <m/>
    <m/>
    <m/>
    <n v="1055"/>
    <n v="719.6"/>
    <n v="949.1"/>
    <n v="896.3"/>
    <n v="928.1"/>
    <n v="835.7"/>
    <m/>
    <m/>
    <m/>
    <n v="1"/>
    <x v="0"/>
    <n v="0"/>
    <n v="0"/>
    <n v="1055"/>
    <n v="719.6"/>
    <n v="949.1"/>
    <n v="896.3"/>
    <n v="928.1"/>
    <n v="835.7"/>
    <n v="0"/>
    <n v="0"/>
    <n v="0"/>
  </r>
  <r>
    <x v="0"/>
    <x v="2"/>
    <x v="2"/>
    <x v="7"/>
    <m/>
    <m/>
    <m/>
    <n v="1334"/>
    <n v="1221"/>
    <n v="1190"/>
    <n v="954"/>
    <n v="1174"/>
    <n v="1056"/>
    <m/>
    <m/>
    <m/>
    <n v="1"/>
    <x v="0"/>
    <n v="0"/>
    <n v="0"/>
    <n v="1334"/>
    <n v="1221"/>
    <n v="1190"/>
    <n v="954"/>
    <n v="1174"/>
    <n v="1056"/>
    <n v="0"/>
    <n v="0"/>
    <n v="0"/>
  </r>
  <r>
    <x v="0"/>
    <x v="2"/>
    <x v="2"/>
    <x v="8"/>
    <m/>
    <m/>
    <m/>
    <n v="453"/>
    <n v="284"/>
    <n v="441"/>
    <n v="554"/>
    <n v="654"/>
    <n v="266"/>
    <m/>
    <m/>
    <m/>
    <n v="1"/>
    <x v="0"/>
    <n v="0"/>
    <n v="0"/>
    <n v="453"/>
    <n v="284"/>
    <n v="441"/>
    <n v="554"/>
    <n v="654"/>
    <n v="266"/>
    <n v="0"/>
    <n v="0"/>
    <n v="0"/>
  </r>
  <r>
    <x v="0"/>
    <x v="2"/>
    <x v="2"/>
    <x v="9"/>
    <m/>
    <m/>
    <m/>
    <n v="1627"/>
    <n v="1727"/>
    <n v="529.9"/>
    <n v="6723.9"/>
    <n v="7712.3"/>
    <n v="9793.9"/>
    <m/>
    <m/>
    <m/>
    <n v="1"/>
    <x v="0"/>
    <n v="0"/>
    <n v="0"/>
    <n v="1627"/>
    <n v="1727"/>
    <n v="529.9"/>
    <n v="6723.9"/>
    <n v="7712.3"/>
    <n v="9793.9"/>
    <n v="0"/>
    <n v="0"/>
    <n v="0"/>
  </r>
  <r>
    <x v="0"/>
    <x v="3"/>
    <x v="3"/>
    <x v="0"/>
    <m/>
    <m/>
    <m/>
    <n v="0"/>
    <m/>
    <n v="0"/>
    <m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3"/>
    <x v="3"/>
    <x v="1"/>
    <m/>
    <m/>
    <m/>
    <n v="1338.8"/>
    <n v="1378.6"/>
    <n v="1516.8"/>
    <n v="1538.6"/>
    <n v="1358.8"/>
    <n v="1181"/>
    <m/>
    <m/>
    <m/>
    <n v="66"/>
    <x v="0"/>
    <n v="0"/>
    <n v="0"/>
    <n v="20.284848484848485"/>
    <n v="20.887878787878787"/>
    <n v="22.981818181818181"/>
    <n v="23.312121212121212"/>
    <n v="20.587878787878786"/>
    <n v="17.893939393939394"/>
    <n v="0"/>
    <n v="0"/>
    <n v="0"/>
  </r>
  <r>
    <x v="0"/>
    <x v="3"/>
    <x v="3"/>
    <x v="2"/>
    <m/>
    <m/>
    <m/>
    <n v="1261.0999999999999"/>
    <n v="1071.5"/>
    <n v="1101.4000000000001"/>
    <n v="1184"/>
    <n v="1009.4"/>
    <n v="1180.32"/>
    <m/>
    <m/>
    <m/>
    <n v="36"/>
    <x v="0"/>
    <n v="0"/>
    <n v="0"/>
    <n v="35.030555555555551"/>
    <n v="29.763888888888889"/>
    <n v="30.594444444444449"/>
    <n v="32.888888888888886"/>
    <n v="28.038888888888888"/>
    <n v="32.786666666666662"/>
    <n v="0"/>
    <n v="0"/>
    <n v="0"/>
  </r>
  <r>
    <x v="0"/>
    <x v="3"/>
    <x v="3"/>
    <x v="3"/>
    <m/>
    <m/>
    <m/>
    <n v="1739"/>
    <n v="1646.1"/>
    <n v="1637.5"/>
    <n v="1785.8"/>
    <n v="1754.8"/>
    <n v="1872.5"/>
    <m/>
    <m/>
    <m/>
    <n v="22"/>
    <x v="0"/>
    <n v="0"/>
    <n v="0"/>
    <n v="79.045454545454547"/>
    <n v="74.822727272727263"/>
    <n v="74.431818181818187"/>
    <n v="81.172727272727272"/>
    <n v="79.763636363636365"/>
    <n v="85.11363636363636"/>
    <n v="0"/>
    <n v="0"/>
    <n v="0"/>
  </r>
  <r>
    <x v="0"/>
    <x v="3"/>
    <x v="3"/>
    <x v="5"/>
    <m/>
    <m/>
    <m/>
    <n v="2022.6"/>
    <n v="1749.7"/>
    <n v="2023.1"/>
    <n v="2195.6999999999998"/>
    <n v="1888.7"/>
    <n v="1870.7"/>
    <m/>
    <m/>
    <m/>
    <n v="15"/>
    <x v="0"/>
    <n v="0"/>
    <n v="0"/>
    <n v="134.84"/>
    <n v="116.64666666666668"/>
    <n v="134.87333333333333"/>
    <n v="146.38"/>
    <n v="125.91333333333334"/>
    <n v="124.71333333333334"/>
    <n v="0"/>
    <n v="0"/>
    <n v="0"/>
  </r>
  <r>
    <x v="0"/>
    <x v="3"/>
    <x v="3"/>
    <x v="6"/>
    <m/>
    <m/>
    <m/>
    <n v="177"/>
    <n v="167.9"/>
    <n v="233.1"/>
    <n v="190.4"/>
    <n v="154.4"/>
    <n v="164.8"/>
    <m/>
    <m/>
    <m/>
    <n v="2"/>
    <x v="0"/>
    <n v="0"/>
    <n v="0"/>
    <n v="88.5"/>
    <n v="83.95"/>
    <n v="116.55"/>
    <n v="95.2"/>
    <n v="77.2"/>
    <n v="82.4"/>
    <n v="0"/>
    <n v="0"/>
    <n v="0"/>
  </r>
  <r>
    <x v="0"/>
    <x v="3"/>
    <x v="3"/>
    <x v="7"/>
    <m/>
    <m/>
    <m/>
    <n v="257.10000000000002"/>
    <n v="317.7"/>
    <n v="250.5"/>
    <n v="317.7"/>
    <n v="320.10000000000002"/>
    <n v="279.5"/>
    <m/>
    <m/>
    <m/>
    <n v="1"/>
    <x v="0"/>
    <n v="0"/>
    <n v="0"/>
    <n v="257.10000000000002"/>
    <n v="317.7"/>
    <n v="250.5"/>
    <n v="317.7"/>
    <n v="320.10000000000002"/>
    <n v="279.5"/>
    <n v="0"/>
    <n v="0"/>
    <n v="0"/>
  </r>
  <r>
    <x v="0"/>
    <x v="4"/>
    <x v="4"/>
    <x v="0"/>
    <m/>
    <m/>
    <m/>
    <m/>
    <n v="0"/>
    <m/>
    <n v="0"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4"/>
    <x v="4"/>
    <x v="1"/>
    <m/>
    <m/>
    <m/>
    <n v="786.3"/>
    <n v="767.8"/>
    <n v="790.1"/>
    <n v="871.9"/>
    <n v="863.6"/>
    <n v="892.4"/>
    <m/>
    <m/>
    <m/>
    <n v="103"/>
    <x v="0"/>
    <n v="0"/>
    <n v="0"/>
    <n v="7.6339805825242717"/>
    <n v="7.4543689320388342"/>
    <n v="7.6708737864077676"/>
    <n v="8.4650485436893206"/>
    <n v="8.3844660194174754"/>
    <n v="8.6640776699029125"/>
    <n v="0"/>
    <n v="0"/>
    <n v="0"/>
  </r>
  <r>
    <x v="0"/>
    <x v="4"/>
    <x v="4"/>
    <x v="2"/>
    <m/>
    <m/>
    <m/>
    <n v="4467.1000000000004"/>
    <n v="4551.1000000000004"/>
    <n v="4847.1000000000004"/>
    <n v="4703.3"/>
    <n v="4654.5"/>
    <n v="4682.2"/>
    <m/>
    <m/>
    <m/>
    <n v="195"/>
    <x v="0"/>
    <n v="0"/>
    <n v="0"/>
    <n v="22.908205128205129"/>
    <n v="23.338974358974362"/>
    <n v="24.856923076923078"/>
    <n v="24.11948717948718"/>
    <n v="23.869230769230768"/>
    <n v="24.011282051282052"/>
    <n v="0"/>
    <n v="0"/>
    <n v="0"/>
  </r>
  <r>
    <x v="0"/>
    <x v="4"/>
    <x v="4"/>
    <x v="3"/>
    <m/>
    <m/>
    <m/>
    <n v="14405.99"/>
    <n v="14271.01"/>
    <n v="15425.3"/>
    <n v="16664.7"/>
    <n v="15057.4"/>
    <n v="15527.5"/>
    <m/>
    <m/>
    <m/>
    <n v="292"/>
    <x v="0"/>
    <n v="0"/>
    <n v="0"/>
    <n v="49.335582191780823"/>
    <n v="48.873321917808219"/>
    <n v="52.826369863013696"/>
    <n v="57.07089041095891"/>
    <n v="51.566438356164383"/>
    <n v="53.176369863013697"/>
    <n v="0"/>
    <n v="0"/>
    <n v="0"/>
  </r>
  <r>
    <x v="0"/>
    <x v="4"/>
    <x v="4"/>
    <x v="5"/>
    <m/>
    <m/>
    <m/>
    <n v="28618.400000000001"/>
    <n v="26985.7"/>
    <n v="29157"/>
    <n v="32421.4"/>
    <n v="29586.5"/>
    <n v="31576.3"/>
    <m/>
    <m/>
    <m/>
    <n v="279"/>
    <x v="0"/>
    <n v="0"/>
    <n v="0"/>
    <n v="102.57491039426523"/>
    <n v="96.722939068100359"/>
    <n v="104.50537634408602"/>
    <n v="116.20573476702509"/>
    <n v="106.04480286738351"/>
    <n v="113.17670250896057"/>
    <n v="0"/>
    <n v="0"/>
    <n v="0"/>
  </r>
  <r>
    <x v="0"/>
    <x v="4"/>
    <x v="4"/>
    <x v="6"/>
    <m/>
    <m/>
    <m/>
    <n v="8094.6"/>
    <n v="6940.7"/>
    <n v="11429.4"/>
    <n v="9504.9"/>
    <n v="8818.4"/>
    <n v="10773.6"/>
    <m/>
    <m/>
    <m/>
    <n v="27"/>
    <x v="0"/>
    <n v="0"/>
    <n v="0"/>
    <n v="299.8"/>
    <n v="257.06296296296296"/>
    <n v="423.31111111111107"/>
    <n v="352.0333333333333"/>
    <n v="326.60740740740738"/>
    <n v="399.02222222222224"/>
    <n v="0"/>
    <n v="0"/>
    <n v="0"/>
  </r>
  <r>
    <x v="0"/>
    <x v="4"/>
    <x v="4"/>
    <x v="7"/>
    <m/>
    <m/>
    <m/>
    <n v="8052.8"/>
    <n v="9074.1"/>
    <n v="7689.8"/>
    <n v="10088.5"/>
    <n v="10207.1"/>
    <n v="11224.8"/>
    <m/>
    <m/>
    <m/>
    <n v="10"/>
    <x v="0"/>
    <n v="0"/>
    <n v="0"/>
    <n v="805.28"/>
    <n v="907.41000000000008"/>
    <n v="768.98"/>
    <n v="1008.85"/>
    <n v="1020.71"/>
    <n v="1122.48"/>
    <n v="0"/>
    <n v="0"/>
    <n v="0"/>
  </r>
  <r>
    <x v="0"/>
    <x v="4"/>
    <x v="4"/>
    <x v="8"/>
    <m/>
    <m/>
    <m/>
    <n v="1936.3"/>
    <n v="2004.9"/>
    <n v="2500.6"/>
    <n v="2797.9"/>
    <n v="2182.5"/>
    <n v="2728.7"/>
    <m/>
    <m/>
    <m/>
    <n v="3"/>
    <x v="0"/>
    <n v="0"/>
    <n v="0"/>
    <n v="645.43333333333328"/>
    <n v="668.30000000000007"/>
    <n v="833.5333333333333"/>
    <n v="932.63333333333333"/>
    <n v="727.5"/>
    <n v="909.56666666666661"/>
    <n v="0"/>
    <n v="0"/>
    <n v="0"/>
  </r>
  <r>
    <x v="0"/>
    <x v="5"/>
    <x v="5"/>
    <x v="5"/>
    <m/>
    <m/>
    <m/>
    <n v="375.7"/>
    <n v="316"/>
    <n v="321.3"/>
    <n v="379"/>
    <n v="364.7"/>
    <n v="412.2"/>
    <m/>
    <m/>
    <m/>
    <n v="1"/>
    <x v="0"/>
    <n v="0"/>
    <n v="0"/>
    <n v="375.7"/>
    <n v="316"/>
    <n v="321.3"/>
    <n v="379"/>
    <n v="364.7"/>
    <n v="412.2"/>
    <n v="0"/>
    <n v="0"/>
    <n v="0"/>
  </r>
  <r>
    <x v="0"/>
    <x v="6"/>
    <x v="6"/>
    <x v="6"/>
    <m/>
    <m/>
    <m/>
    <n v="628.5"/>
    <n v="455"/>
    <n v="387"/>
    <n v="340.7"/>
    <n v="269.89999999999998"/>
    <n v="269.7"/>
    <m/>
    <m/>
    <m/>
    <n v="6"/>
    <x v="0"/>
    <n v="0"/>
    <n v="0"/>
    <n v="104.75"/>
    <n v="75.833333333333329"/>
    <n v="64.5"/>
    <n v="56.783333333333331"/>
    <n v="44.983333333333327"/>
    <n v="44.949999999999996"/>
    <n v="0"/>
    <n v="0"/>
    <n v="0"/>
  </r>
  <r>
    <x v="0"/>
    <x v="7"/>
    <x v="7"/>
    <x v="0"/>
    <m/>
    <m/>
    <m/>
    <n v="0"/>
    <n v="0"/>
    <n v="0"/>
    <n v="0"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8"/>
    <x v="8"/>
    <x v="1"/>
    <m/>
    <m/>
    <m/>
    <n v="70.099999999999994"/>
    <n v="54"/>
    <n v="59.4"/>
    <n v="61.8"/>
    <n v="56.3"/>
    <n v="60.3"/>
    <m/>
    <m/>
    <m/>
    <n v="12"/>
    <x v="0"/>
    <n v="0"/>
    <n v="0"/>
    <n v="5.8416666666666659"/>
    <n v="4.5"/>
    <n v="4.95"/>
    <n v="5.1499999999999995"/>
    <n v="4.6916666666666664"/>
    <n v="5.0249999999999995"/>
    <n v="0"/>
    <n v="0"/>
    <n v="0"/>
  </r>
  <r>
    <x v="0"/>
    <x v="8"/>
    <x v="8"/>
    <x v="2"/>
    <m/>
    <m/>
    <m/>
    <n v="110.8"/>
    <n v="134.9"/>
    <n v="87.4"/>
    <n v="105.1"/>
    <n v="94.1"/>
    <n v="73.8"/>
    <m/>
    <m/>
    <m/>
    <n v="13"/>
    <x v="0"/>
    <n v="0"/>
    <n v="0"/>
    <n v="8.523076923076923"/>
    <n v="10.376923076923077"/>
    <n v="6.7230769230769232"/>
    <n v="8.0846153846153843"/>
    <n v="7.2384615384615376"/>
    <n v="5.6769230769230763"/>
    <n v="0"/>
    <n v="0"/>
    <n v="0"/>
  </r>
  <r>
    <x v="0"/>
    <x v="8"/>
    <x v="8"/>
    <x v="3"/>
    <m/>
    <m/>
    <m/>
    <n v="178.9"/>
    <n v="203.1"/>
    <n v="398.2"/>
    <n v="245"/>
    <n v="201.8"/>
    <n v="216.2"/>
    <m/>
    <m/>
    <m/>
    <n v="13"/>
    <x v="0"/>
    <n v="0"/>
    <n v="0"/>
    <n v="13.761538461538462"/>
    <n v="15.623076923076923"/>
    <n v="30.630769230769229"/>
    <n v="18.846153846153847"/>
    <n v="15.523076923076925"/>
    <n v="16.630769230769229"/>
    <n v="0"/>
    <n v="0"/>
    <n v="0"/>
  </r>
  <r>
    <x v="0"/>
    <x v="8"/>
    <x v="8"/>
    <x v="5"/>
    <m/>
    <m/>
    <m/>
    <n v="1158.9000000000001"/>
    <n v="1139.3"/>
    <n v="1274"/>
    <n v="1556.3"/>
    <n v="1634.8"/>
    <n v="1123.5999999999999"/>
    <m/>
    <m/>
    <m/>
    <n v="29"/>
    <x v="0"/>
    <n v="0"/>
    <n v="0"/>
    <n v="39.962068965517247"/>
    <n v="39.286206896551725"/>
    <n v="43.931034482758619"/>
    <n v="53.665517241379305"/>
    <n v="56.372413793103448"/>
    <n v="38.744827586206895"/>
    <n v="0"/>
    <n v="0"/>
    <n v="0"/>
  </r>
  <r>
    <x v="0"/>
    <x v="8"/>
    <x v="8"/>
    <x v="6"/>
    <m/>
    <m/>
    <m/>
    <n v="520.9"/>
    <n v="417.6"/>
    <n v="554.9"/>
    <n v="759.1"/>
    <n v="528.20000000000005"/>
    <n v="586.1"/>
    <m/>
    <m/>
    <m/>
    <n v="6"/>
    <x v="0"/>
    <n v="0"/>
    <n v="0"/>
    <n v="86.816666666666663"/>
    <n v="69.600000000000009"/>
    <n v="92.483333333333334"/>
    <n v="126.51666666666667"/>
    <n v="88.033333333333346"/>
    <n v="97.683333333333337"/>
    <n v="0"/>
    <n v="0"/>
    <n v="0"/>
  </r>
  <r>
    <x v="0"/>
    <x v="8"/>
    <x v="8"/>
    <x v="7"/>
    <m/>
    <m/>
    <m/>
    <n v="862.9"/>
    <n v="823.8"/>
    <n v="875.1"/>
    <n v="947.1"/>
    <n v="1215.9000000000001"/>
    <n v="796.2"/>
    <m/>
    <m/>
    <m/>
    <n v="3"/>
    <x v="0"/>
    <n v="0"/>
    <n v="0"/>
    <n v="287.63333333333333"/>
    <n v="274.59999999999997"/>
    <n v="291.7"/>
    <n v="315.7"/>
    <n v="405.3"/>
    <n v="265.40000000000003"/>
    <n v="0"/>
    <n v="0"/>
    <n v="0"/>
  </r>
  <r>
    <x v="0"/>
    <x v="8"/>
    <x v="8"/>
    <x v="8"/>
    <m/>
    <m/>
    <m/>
    <n v="57"/>
    <n v="56"/>
    <n v="70"/>
    <n v="59"/>
    <n v="70"/>
    <n v="58"/>
    <m/>
    <m/>
    <m/>
    <n v="1"/>
    <x v="0"/>
    <n v="0"/>
    <n v="0"/>
    <n v="57"/>
    <n v="56"/>
    <n v="70"/>
    <n v="59"/>
    <n v="70"/>
    <n v="58"/>
    <n v="0"/>
    <n v="0"/>
    <n v="0"/>
  </r>
  <r>
    <x v="0"/>
    <x v="9"/>
    <x v="9"/>
    <x v="1"/>
    <m/>
    <m/>
    <m/>
    <n v="304.3"/>
    <n v="369.1"/>
    <n v="449.9"/>
    <n v="402.9"/>
    <n v="400.6"/>
    <n v="484.1"/>
    <m/>
    <m/>
    <m/>
    <n v="79"/>
    <x v="0"/>
    <n v="0"/>
    <n v="0"/>
    <n v="3.8518987341772153"/>
    <n v="4.6721518987341772"/>
    <n v="5.6949367088607596"/>
    <n v="5.0999999999999996"/>
    <n v="5.0708860759493675"/>
    <n v="6.1278481012658235"/>
    <n v="0"/>
    <n v="0"/>
    <n v="0"/>
  </r>
  <r>
    <x v="0"/>
    <x v="9"/>
    <x v="9"/>
    <x v="2"/>
    <m/>
    <m/>
    <m/>
    <n v="1111.5"/>
    <n v="1080.5999999999999"/>
    <n v="1289.9000000000001"/>
    <n v="1366.2"/>
    <n v="1084.3"/>
    <n v="1142"/>
    <m/>
    <m/>
    <m/>
    <n v="81"/>
    <x v="0"/>
    <n v="0"/>
    <n v="0"/>
    <n v="13.722222222222221"/>
    <n v="13.34074074074074"/>
    <n v="15.924691358024692"/>
    <n v="16.866666666666667"/>
    <n v="13.38641975308642"/>
    <n v="14.098765432098766"/>
    <n v="0"/>
    <n v="0"/>
    <n v="0"/>
  </r>
  <r>
    <x v="0"/>
    <x v="9"/>
    <x v="9"/>
    <x v="3"/>
    <m/>
    <m/>
    <m/>
    <n v="2321.8000000000002"/>
    <n v="2405.7800000000002"/>
    <n v="2617.8200000000002"/>
    <n v="2299.1"/>
    <n v="2020.7"/>
    <n v="1873.69"/>
    <m/>
    <m/>
    <m/>
    <n v="69"/>
    <x v="0"/>
    <n v="0"/>
    <n v="0"/>
    <n v="33.649275362318846"/>
    <n v="34.866376811594208"/>
    <n v="37.939420289855072"/>
    <n v="33.32028985507246"/>
    <n v="29.285507246376813"/>
    <n v="27.154927536231884"/>
    <n v="0"/>
    <n v="0"/>
    <n v="0"/>
  </r>
  <r>
    <x v="0"/>
    <x v="9"/>
    <x v="9"/>
    <x v="5"/>
    <m/>
    <m/>
    <m/>
    <n v="12475"/>
    <n v="13322.5"/>
    <n v="15430.4"/>
    <n v="14617.3"/>
    <n v="12563.8"/>
    <n v="11310.5"/>
    <m/>
    <m/>
    <m/>
    <n v="155"/>
    <x v="0"/>
    <n v="0"/>
    <n v="0"/>
    <n v="80.483870967741936"/>
    <n v="85.951612903225808"/>
    <n v="99.55096774193548"/>
    <n v="94.305161290322573"/>
    <n v="81.056774193548378"/>
    <n v="72.970967741935482"/>
    <n v="0"/>
    <n v="0"/>
    <n v="0"/>
  </r>
  <r>
    <x v="0"/>
    <x v="9"/>
    <x v="9"/>
    <x v="6"/>
    <m/>
    <m/>
    <m/>
    <n v="8370.4"/>
    <n v="13491.2"/>
    <n v="12849.3"/>
    <n v="12913.7"/>
    <n v="10735.6"/>
    <n v="12006.9"/>
    <m/>
    <m/>
    <m/>
    <n v="36"/>
    <x v="0"/>
    <n v="0"/>
    <n v="0"/>
    <n v="232.51111111111109"/>
    <n v="374.75555555555559"/>
    <n v="356.92499999999995"/>
    <n v="358.7138888888889"/>
    <n v="298.21111111111111"/>
    <n v="333.52499999999998"/>
    <n v="0"/>
    <n v="0"/>
    <n v="0"/>
  </r>
  <r>
    <x v="0"/>
    <x v="9"/>
    <x v="9"/>
    <x v="7"/>
    <m/>
    <m/>
    <m/>
    <n v="3113.7"/>
    <n v="3437.7"/>
    <n v="4918.3"/>
    <n v="2910.8"/>
    <n v="4478.3999999999996"/>
    <n v="4049.8"/>
    <m/>
    <m/>
    <m/>
    <n v="6"/>
    <x v="0"/>
    <n v="0"/>
    <n v="0"/>
    <n v="518.94999999999993"/>
    <n v="572.94999999999993"/>
    <n v="819.7166666666667"/>
    <n v="485.13333333333338"/>
    <n v="746.4"/>
    <n v="674.9666666666667"/>
    <n v="0"/>
    <n v="0"/>
    <n v="0"/>
  </r>
  <r>
    <x v="0"/>
    <x v="10"/>
    <x v="10"/>
    <x v="0"/>
    <m/>
    <m/>
    <m/>
    <m/>
    <n v="0"/>
    <m/>
    <n v="0"/>
    <m/>
    <n v="0"/>
    <m/>
    <m/>
    <m/>
    <n v="0"/>
    <x v="0"/>
    <n v="0"/>
    <n v="0"/>
    <n v="0"/>
    <n v="0"/>
    <n v="0"/>
    <n v="0"/>
    <n v="0"/>
    <n v="0"/>
    <n v="0"/>
    <n v="0"/>
    <n v="0"/>
  </r>
  <r>
    <x v="0"/>
    <x v="10"/>
    <x v="10"/>
    <x v="1"/>
    <m/>
    <m/>
    <m/>
    <n v="542.1"/>
    <n v="507.5"/>
    <n v="432.3"/>
    <n v="444.3"/>
    <n v="411"/>
    <n v="402.8"/>
    <m/>
    <m/>
    <m/>
    <n v="31"/>
    <x v="0"/>
    <n v="0"/>
    <n v="0"/>
    <n v="17.487096774193549"/>
    <n v="16.370967741935484"/>
    <n v="13.945161290322581"/>
    <n v="14.332258064516129"/>
    <n v="13.258064516129032"/>
    <n v="12.993548387096775"/>
    <n v="0"/>
    <n v="0"/>
    <n v="0"/>
  </r>
  <r>
    <x v="0"/>
    <x v="10"/>
    <x v="10"/>
    <x v="2"/>
    <m/>
    <m/>
    <m/>
    <n v="644.1"/>
    <n v="601.5"/>
    <n v="530.4"/>
    <n v="504"/>
    <n v="549.70000000000005"/>
    <n v="527.6"/>
    <m/>
    <m/>
    <m/>
    <n v="36"/>
    <x v="0"/>
    <n v="0"/>
    <n v="0"/>
    <n v="17.891666666666666"/>
    <n v="16.708333333333332"/>
    <n v="14.733333333333333"/>
    <n v="14"/>
    <n v="15.269444444444446"/>
    <n v="14.655555555555557"/>
    <n v="0"/>
    <n v="0"/>
    <n v="0"/>
  </r>
  <r>
    <x v="0"/>
    <x v="10"/>
    <x v="10"/>
    <x v="3"/>
    <m/>
    <m/>
    <m/>
    <n v="2565.6"/>
    <n v="2372.3000000000002"/>
    <n v="2354.6999999999998"/>
    <n v="1681.7"/>
    <n v="1578.1"/>
    <n v="1684.5"/>
    <m/>
    <m/>
    <m/>
    <n v="41"/>
    <x v="0"/>
    <n v="0"/>
    <n v="0"/>
    <n v="62.575609756097556"/>
    <n v="57.860975609756103"/>
    <n v="57.431707317073169"/>
    <n v="41.017073170731706"/>
    <n v="38.490243902439019"/>
    <n v="41.085365853658537"/>
    <n v="0"/>
    <n v="0"/>
    <n v="0"/>
  </r>
  <r>
    <x v="0"/>
    <x v="10"/>
    <x v="10"/>
    <x v="5"/>
    <m/>
    <m/>
    <m/>
    <n v="5559.8"/>
    <n v="3483.1"/>
    <n v="8269.6"/>
    <n v="3598.4"/>
    <n v="3040.5"/>
    <n v="2870.3"/>
    <m/>
    <m/>
    <m/>
    <n v="21"/>
    <x v="0"/>
    <n v="0"/>
    <n v="0"/>
    <n v="264.75238095238097"/>
    <n v="165.86190476190475"/>
    <n v="393.79047619047623"/>
    <n v="171.35238095238097"/>
    <n v="144.78571428571428"/>
    <n v="136.68095238095239"/>
    <n v="0"/>
    <n v="0"/>
    <n v="0"/>
  </r>
  <r>
    <x v="0"/>
    <x v="10"/>
    <x v="10"/>
    <x v="6"/>
    <m/>
    <m/>
    <m/>
    <n v="16490.2"/>
    <n v="15377.2"/>
    <n v="23081.4"/>
    <n v="12206.1"/>
    <n v="5811"/>
    <n v="5701.9"/>
    <m/>
    <m/>
    <m/>
    <n v="9"/>
    <x v="0"/>
    <n v="0"/>
    <n v="0"/>
    <n v="1832.2444444444445"/>
    <n v="1708.5777777777778"/>
    <n v="2564.6000000000004"/>
    <n v="1356.2333333333333"/>
    <n v="645.66666666666663"/>
    <n v="633.54444444444437"/>
    <n v="0"/>
    <n v="0"/>
    <n v="0"/>
  </r>
  <r>
    <x v="0"/>
    <x v="10"/>
    <x v="10"/>
    <x v="7"/>
    <m/>
    <m/>
    <m/>
    <n v="5999.03"/>
    <n v="4662.7"/>
    <n v="10097.4"/>
    <n v="7130.9"/>
    <n v="8762"/>
    <n v="7104.9"/>
    <m/>
    <m/>
    <m/>
    <n v="5"/>
    <x v="0"/>
    <n v="0"/>
    <n v="0"/>
    <n v="1199.806"/>
    <n v="932.54"/>
    <n v="2019.48"/>
    <n v="1426.1799999999998"/>
    <n v="1752.4"/>
    <n v="1420.98"/>
    <n v="0"/>
    <n v="0"/>
    <n v="0"/>
  </r>
  <r>
    <x v="0"/>
    <x v="10"/>
    <x v="10"/>
    <x v="8"/>
    <m/>
    <m/>
    <m/>
    <n v="29"/>
    <n v="18.5"/>
    <n v="75.5"/>
    <n v="109.8"/>
    <n v="110.2"/>
    <n v="116.6"/>
    <m/>
    <m/>
    <m/>
    <n v="1"/>
    <x v="0"/>
    <n v="0"/>
    <n v="0"/>
    <n v="29"/>
    <n v="18.5"/>
    <n v="75.5"/>
    <n v="109.8"/>
    <n v="110.2"/>
    <n v="116.6"/>
    <n v="0"/>
    <n v="0"/>
    <n v="0"/>
  </r>
  <r>
    <x v="0"/>
    <x v="10"/>
    <x v="10"/>
    <x v="9"/>
    <m/>
    <m/>
    <m/>
    <n v="431"/>
    <n v="393"/>
    <n v="393"/>
    <n v="775"/>
    <n v="238"/>
    <n v="351"/>
    <m/>
    <m/>
    <m/>
    <n v="1"/>
    <x v="0"/>
    <n v="0"/>
    <n v="0"/>
    <n v="431"/>
    <n v="393"/>
    <n v="393"/>
    <n v="775"/>
    <n v="238"/>
    <n v="351"/>
    <n v="0"/>
    <n v="0"/>
    <n v="0"/>
  </r>
  <r>
    <x v="0"/>
    <x v="11"/>
    <x v="11"/>
    <x v="7"/>
    <m/>
    <m/>
    <m/>
    <n v="25783.4"/>
    <n v="26517"/>
    <n v="26098.9"/>
    <n v="22856.799999999999"/>
    <n v="25433.3"/>
    <n v="25340.9"/>
    <m/>
    <m/>
    <m/>
    <n v="4"/>
    <x v="0"/>
    <n v="0"/>
    <n v="0"/>
    <n v="6445.85"/>
    <n v="6629.25"/>
    <n v="6524.7250000000004"/>
    <n v="5714.2"/>
    <n v="6358.3249999999998"/>
    <n v="6335.2250000000004"/>
    <n v="0"/>
    <n v="0"/>
    <n v="0"/>
  </r>
  <r>
    <x v="0"/>
    <x v="11"/>
    <x v="11"/>
    <x v="8"/>
    <m/>
    <m/>
    <m/>
    <n v="113.9"/>
    <n v="75"/>
    <n v="86.8"/>
    <n v="126.7"/>
    <n v="105.5"/>
    <n v="112.7"/>
    <m/>
    <m/>
    <m/>
    <n v="1"/>
    <x v="0"/>
    <n v="0"/>
    <n v="0"/>
    <n v="113.9"/>
    <n v="75"/>
    <n v="86.8"/>
    <n v="126.7"/>
    <n v="105.5"/>
    <n v="112.7"/>
    <n v="0"/>
    <n v="0"/>
    <n v="0"/>
  </r>
  <r>
    <x v="0"/>
    <x v="12"/>
    <x v="12"/>
    <x v="0"/>
    <m/>
    <m/>
    <m/>
    <m/>
    <m/>
    <m/>
    <n v="0"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12"/>
    <x v="12"/>
    <x v="1"/>
    <m/>
    <m/>
    <m/>
    <n v="8.8000000000000007"/>
    <n v="9.4"/>
    <n v="10.6"/>
    <n v="10.8"/>
    <n v="10.9"/>
    <n v="10.8"/>
    <m/>
    <m/>
    <m/>
    <n v="1"/>
    <x v="0"/>
    <n v="0"/>
    <n v="0"/>
    <n v="8.8000000000000007"/>
    <n v="9.4"/>
    <n v="10.6"/>
    <n v="10.8"/>
    <n v="10.9"/>
    <n v="10.8"/>
    <n v="0"/>
    <n v="0"/>
    <n v="0"/>
  </r>
  <r>
    <x v="0"/>
    <x v="12"/>
    <x v="12"/>
    <x v="2"/>
    <m/>
    <m/>
    <m/>
    <n v="243.5"/>
    <n v="197.6"/>
    <n v="216.9"/>
    <n v="220.6"/>
    <n v="212.6"/>
    <n v="222.8"/>
    <m/>
    <m/>
    <m/>
    <n v="8"/>
    <x v="0"/>
    <n v="0"/>
    <n v="0"/>
    <n v="30.4375"/>
    <n v="24.7"/>
    <n v="27.112500000000001"/>
    <n v="27.574999999999999"/>
    <n v="26.574999999999999"/>
    <n v="27.85"/>
    <n v="0"/>
    <n v="0"/>
    <n v="0"/>
  </r>
  <r>
    <x v="0"/>
    <x v="12"/>
    <x v="12"/>
    <x v="3"/>
    <m/>
    <m/>
    <m/>
    <n v="974.2"/>
    <n v="1042.0999999999999"/>
    <n v="1017.6"/>
    <n v="1078.8"/>
    <n v="1055.9000000000001"/>
    <n v="1003.1"/>
    <m/>
    <m/>
    <m/>
    <n v="23"/>
    <x v="0"/>
    <n v="0"/>
    <n v="0"/>
    <n v="42.356521739130436"/>
    <n v="45.30869565217391"/>
    <n v="44.243478260869566"/>
    <n v="46.904347826086955"/>
    <n v="45.908695652173918"/>
    <n v="43.61304347826087"/>
    <n v="0"/>
    <n v="0"/>
    <n v="0"/>
  </r>
  <r>
    <x v="0"/>
    <x v="12"/>
    <x v="12"/>
    <x v="5"/>
    <m/>
    <m/>
    <m/>
    <n v="918.3"/>
    <n v="834.7"/>
    <n v="863.6"/>
    <n v="894.4"/>
    <n v="975.2"/>
    <n v="977.4"/>
    <m/>
    <m/>
    <m/>
    <n v="11"/>
    <x v="0"/>
    <n v="0"/>
    <n v="0"/>
    <n v="83.481818181818184"/>
    <n v="75.88181818181819"/>
    <n v="78.509090909090915"/>
    <n v="81.309090909090912"/>
    <n v="88.654545454545456"/>
    <n v="88.854545454545459"/>
    <n v="0"/>
    <n v="0"/>
    <n v="0"/>
  </r>
  <r>
    <x v="0"/>
    <x v="13"/>
    <x v="13"/>
    <x v="0"/>
    <m/>
    <m/>
    <m/>
    <n v="0"/>
    <n v="0"/>
    <m/>
    <n v="0"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13"/>
    <x v="13"/>
    <x v="1"/>
    <m/>
    <m/>
    <m/>
    <n v="3283"/>
    <n v="3147.2"/>
    <n v="3266.2"/>
    <n v="3779.5"/>
    <n v="3502.8"/>
    <n v="3629.2"/>
    <m/>
    <m/>
    <m/>
    <n v="281"/>
    <x v="0"/>
    <n v="0"/>
    <n v="0"/>
    <n v="11.683274021352313"/>
    <n v="11.2"/>
    <n v="11.623487544483986"/>
    <n v="13.45017793594306"/>
    <n v="12.465480427046264"/>
    <n v="12.915302491103203"/>
    <n v="0"/>
    <n v="0"/>
    <n v="0"/>
  </r>
  <r>
    <x v="0"/>
    <x v="13"/>
    <x v="13"/>
    <x v="2"/>
    <m/>
    <m/>
    <m/>
    <n v="2809.3"/>
    <n v="2813"/>
    <n v="2687.9"/>
    <n v="3130.9"/>
    <n v="3196.1"/>
    <n v="3052.9"/>
    <m/>
    <m/>
    <m/>
    <n v="177"/>
    <x v="0"/>
    <n v="0"/>
    <n v="0"/>
    <n v="15.871751412429379"/>
    <n v="15.892655367231638"/>
    <n v="15.18587570621469"/>
    <n v="17.688700564971754"/>
    <n v="18.057062146892655"/>
    <n v="17.248022598870058"/>
    <n v="0"/>
    <n v="0"/>
    <n v="0"/>
  </r>
  <r>
    <x v="0"/>
    <x v="13"/>
    <x v="13"/>
    <x v="3"/>
    <m/>
    <m/>
    <m/>
    <n v="26.9"/>
    <n v="9.5"/>
    <n v="17.8"/>
    <n v="21.5"/>
    <n v="19.2"/>
    <n v="16.3"/>
    <m/>
    <m/>
    <m/>
    <n v="4"/>
    <x v="0"/>
    <n v="0"/>
    <n v="0"/>
    <n v="6.7249999999999996"/>
    <n v="2.375"/>
    <n v="4.45"/>
    <n v="5.375"/>
    <n v="4.8"/>
    <n v="4.0750000000000002"/>
    <n v="0"/>
    <n v="0"/>
    <n v="0"/>
  </r>
  <r>
    <x v="0"/>
    <x v="14"/>
    <x v="14"/>
    <x v="0"/>
    <m/>
    <m/>
    <m/>
    <n v="0"/>
    <n v="0"/>
    <n v="0"/>
    <n v="0"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14"/>
    <x v="14"/>
    <x v="1"/>
    <m/>
    <m/>
    <m/>
    <n v="11921.9"/>
    <n v="11042.3"/>
    <n v="11558.9"/>
    <n v="12634.4"/>
    <n v="11763.9"/>
    <n v="12254.9"/>
    <m/>
    <m/>
    <m/>
    <n v="564"/>
    <x v="0"/>
    <n v="0"/>
    <n v="0"/>
    <n v="21.138120567375886"/>
    <n v="19.578546099290779"/>
    <n v="20.494503546099288"/>
    <n v="22.401418439716313"/>
    <n v="20.857978723404255"/>
    <n v="21.728546099290778"/>
    <n v="0"/>
    <n v="0"/>
    <n v="0"/>
  </r>
  <r>
    <x v="0"/>
    <x v="14"/>
    <x v="14"/>
    <x v="2"/>
    <m/>
    <m/>
    <m/>
    <n v="28962.46"/>
    <n v="27149.95"/>
    <n v="27131.59"/>
    <n v="29338.799999999999"/>
    <n v="28301.78"/>
    <n v="28853.62"/>
    <m/>
    <m/>
    <m/>
    <n v="720"/>
    <x v="0"/>
    <n v="0"/>
    <n v="0"/>
    <n v="40.225638888888888"/>
    <n v="37.708263888888887"/>
    <n v="37.682763888888886"/>
    <n v="40.748333333333335"/>
    <n v="39.308027777777774"/>
    <n v="40.074472222222219"/>
    <n v="0"/>
    <n v="0"/>
    <n v="0"/>
  </r>
  <r>
    <x v="0"/>
    <x v="14"/>
    <x v="14"/>
    <x v="3"/>
    <m/>
    <m/>
    <m/>
    <n v="28579.4"/>
    <n v="27130.5"/>
    <n v="27517"/>
    <n v="29111.200000000001"/>
    <n v="26806.9"/>
    <n v="27647.3"/>
    <m/>
    <m/>
    <m/>
    <n v="368"/>
    <x v="0"/>
    <n v="0"/>
    <n v="0"/>
    <n v="77.661413043478262"/>
    <n v="73.724184782608702"/>
    <n v="74.774456521739125"/>
    <n v="79.106521739130443"/>
    <n v="72.844836956521746"/>
    <n v="75.12853260869565"/>
    <n v="0"/>
    <n v="0"/>
    <n v="0"/>
  </r>
  <r>
    <x v="0"/>
    <x v="14"/>
    <x v="14"/>
    <x v="5"/>
    <m/>
    <m/>
    <m/>
    <n v="30293.37"/>
    <n v="26114.33"/>
    <n v="28825.599999999999"/>
    <n v="31233.5"/>
    <n v="28575.5"/>
    <n v="31142.799999999999"/>
    <m/>
    <m/>
    <m/>
    <n v="221"/>
    <x v="0"/>
    <n v="0"/>
    <n v="0"/>
    <n v="137.07407239819005"/>
    <n v="118.1643891402715"/>
    <n v="130.43257918552035"/>
    <n v="141.32805429864254"/>
    <n v="129.30090497737555"/>
    <n v="140.91764705882352"/>
    <n v="0"/>
    <n v="0"/>
    <n v="0"/>
  </r>
  <r>
    <x v="0"/>
    <x v="14"/>
    <x v="14"/>
    <x v="6"/>
    <m/>
    <m/>
    <m/>
    <n v="4291.2"/>
    <n v="3851.6"/>
    <n v="4230.8999999999996"/>
    <n v="4684.3"/>
    <n v="4298.2"/>
    <n v="4359.6000000000004"/>
    <m/>
    <m/>
    <m/>
    <n v="9"/>
    <x v="0"/>
    <n v="0"/>
    <n v="0"/>
    <n v="476.79999999999995"/>
    <n v="427.95555555555552"/>
    <n v="470.09999999999997"/>
    <n v="520.47777777777776"/>
    <n v="477.57777777777778"/>
    <n v="484.40000000000003"/>
    <n v="0"/>
    <n v="0"/>
    <n v="0"/>
  </r>
  <r>
    <x v="0"/>
    <x v="14"/>
    <x v="14"/>
    <x v="7"/>
    <m/>
    <m/>
    <m/>
    <n v="10724.4"/>
    <n v="10100"/>
    <n v="11168.9"/>
    <n v="11811"/>
    <n v="10917"/>
    <n v="11443.6"/>
    <m/>
    <m/>
    <m/>
    <n v="15"/>
    <x v="0"/>
    <n v="0"/>
    <n v="0"/>
    <n v="714.95999999999992"/>
    <n v="673.33333333333337"/>
    <n v="744.59333333333336"/>
    <n v="787.4"/>
    <n v="727.8"/>
    <n v="762.90666666666664"/>
    <n v="0"/>
    <n v="0"/>
    <n v="0"/>
  </r>
  <r>
    <x v="0"/>
    <x v="14"/>
    <x v="14"/>
    <x v="8"/>
    <m/>
    <m/>
    <m/>
    <n v="9495.2999999999993"/>
    <n v="8327.6"/>
    <n v="8607.9"/>
    <n v="9045.1"/>
    <n v="8514"/>
    <n v="9375.5"/>
    <m/>
    <m/>
    <m/>
    <n v="7"/>
    <x v="0"/>
    <n v="0"/>
    <n v="0"/>
    <n v="1356.4714285714285"/>
    <n v="1189.6571428571428"/>
    <n v="1229.7"/>
    <n v="1292.1571428571428"/>
    <n v="1216.2857142857142"/>
    <n v="1339.3571428571429"/>
    <n v="0"/>
    <n v="0"/>
    <n v="0"/>
  </r>
  <r>
    <x v="0"/>
    <x v="14"/>
    <x v="14"/>
    <x v="9"/>
    <m/>
    <m/>
    <m/>
    <n v="2320.9"/>
    <n v="2238.9"/>
    <n v="2454.1999999999998"/>
    <n v="2927.4"/>
    <n v="2668.4"/>
    <n v="2765.3"/>
    <m/>
    <m/>
    <m/>
    <n v="2"/>
    <x v="0"/>
    <n v="0"/>
    <n v="0"/>
    <n v="1160.45"/>
    <n v="1119.45"/>
    <n v="1227.0999999999999"/>
    <n v="1463.7"/>
    <n v="1334.2"/>
    <n v="1382.65"/>
    <n v="0"/>
    <n v="0"/>
    <n v="0"/>
  </r>
  <r>
    <x v="0"/>
    <x v="15"/>
    <x v="15"/>
    <x v="1"/>
    <m/>
    <m/>
    <m/>
    <n v="1111.5"/>
    <n v="1049.9000000000001"/>
    <n v="1253.4000000000001"/>
    <n v="1345.3"/>
    <n v="1190.3"/>
    <n v="1193.9000000000001"/>
    <m/>
    <m/>
    <m/>
    <n v="88"/>
    <x v="0"/>
    <n v="0"/>
    <n v="0"/>
    <n v="12.630681818181818"/>
    <n v="11.930681818181819"/>
    <n v="14.243181818181819"/>
    <n v="15.2875"/>
    <n v="13.526136363636363"/>
    <n v="13.567045454545456"/>
    <n v="0"/>
    <n v="0"/>
    <n v="0"/>
  </r>
  <r>
    <x v="0"/>
    <x v="15"/>
    <x v="15"/>
    <x v="2"/>
    <m/>
    <m/>
    <m/>
    <n v="1099.7"/>
    <n v="1091.7"/>
    <n v="1183.7"/>
    <n v="1238.9000000000001"/>
    <n v="1130.7"/>
    <n v="1205.8"/>
    <m/>
    <m/>
    <m/>
    <n v="27"/>
    <x v="0"/>
    <n v="0"/>
    <n v="0"/>
    <n v="40.729629629629635"/>
    <n v="40.433333333333337"/>
    <n v="43.840740740740742"/>
    <n v="45.885185185185186"/>
    <n v="41.87777777777778"/>
    <n v="44.659259259259258"/>
    <n v="0"/>
    <n v="0"/>
    <n v="0"/>
  </r>
  <r>
    <x v="0"/>
    <x v="15"/>
    <x v="15"/>
    <x v="3"/>
    <m/>
    <m/>
    <m/>
    <n v="2868.6"/>
    <n v="2273.6999999999998"/>
    <n v="2367.8000000000002"/>
    <n v="2663.5"/>
    <n v="2478.9"/>
    <n v="2617.1999999999998"/>
    <m/>
    <m/>
    <m/>
    <n v="26"/>
    <x v="0"/>
    <n v="0"/>
    <n v="0"/>
    <n v="110.33076923076922"/>
    <n v="87.449999999999989"/>
    <n v="91.069230769230771"/>
    <n v="102.44230769230769"/>
    <n v="95.342307692307699"/>
    <n v="100.66153846153846"/>
    <n v="0"/>
    <n v="0"/>
    <n v="0"/>
  </r>
  <r>
    <x v="0"/>
    <x v="15"/>
    <x v="15"/>
    <x v="5"/>
    <m/>
    <m/>
    <m/>
    <n v="767.8"/>
    <n v="646.4"/>
    <n v="706.6"/>
    <n v="795.8"/>
    <n v="748.3"/>
    <n v="901"/>
    <m/>
    <m/>
    <m/>
    <n v="4"/>
    <x v="0"/>
    <n v="0"/>
    <n v="0"/>
    <n v="191.95"/>
    <n v="161.6"/>
    <n v="176.65"/>
    <n v="198.95"/>
    <n v="187.07499999999999"/>
    <n v="225.25"/>
    <n v="0"/>
    <n v="0"/>
    <n v="0"/>
  </r>
  <r>
    <x v="0"/>
    <x v="15"/>
    <x v="15"/>
    <x v="6"/>
    <m/>
    <m/>
    <m/>
    <n v="502.2"/>
    <n v="432.3"/>
    <n v="409.7"/>
    <n v="463"/>
    <n v="487.8"/>
    <n v="522.4"/>
    <m/>
    <m/>
    <m/>
    <n v="1"/>
    <x v="0"/>
    <n v="0"/>
    <n v="0"/>
    <n v="502.2"/>
    <n v="432.3"/>
    <n v="409.7"/>
    <n v="463"/>
    <n v="487.8"/>
    <n v="522.4"/>
    <n v="0"/>
    <n v="0"/>
    <n v="0"/>
  </r>
  <r>
    <x v="0"/>
    <x v="15"/>
    <x v="15"/>
    <x v="7"/>
    <m/>
    <m/>
    <m/>
    <n v="126.5"/>
    <n v="112.4"/>
    <n v="194.5"/>
    <n v="250.4"/>
    <n v="122.1"/>
    <n v="140.9"/>
    <m/>
    <m/>
    <m/>
    <n v="1"/>
    <x v="0"/>
    <n v="0"/>
    <n v="0"/>
    <n v="126.5"/>
    <n v="112.4"/>
    <n v="194.5"/>
    <n v="250.4"/>
    <n v="122.1"/>
    <n v="140.9"/>
    <n v="0"/>
    <n v="0"/>
    <n v="0"/>
  </r>
  <r>
    <x v="0"/>
    <x v="16"/>
    <x v="16"/>
    <x v="6"/>
    <m/>
    <m/>
    <m/>
    <m/>
    <m/>
    <m/>
    <m/>
    <n v="129.5"/>
    <n v="0"/>
    <m/>
    <m/>
    <m/>
    <n v="0"/>
    <x v="0"/>
    <n v="0"/>
    <n v="0"/>
    <n v="0"/>
    <n v="0"/>
    <n v="0"/>
    <n v="0"/>
    <n v="0"/>
    <n v="0"/>
    <n v="0"/>
    <n v="0"/>
    <n v="0"/>
  </r>
  <r>
    <x v="0"/>
    <x v="17"/>
    <x v="17"/>
    <x v="0"/>
    <m/>
    <m/>
    <m/>
    <n v="0"/>
    <n v="212.4"/>
    <n v="0"/>
    <n v="0"/>
    <n v="0"/>
    <n v="0"/>
    <m/>
    <m/>
    <m/>
    <n v="0"/>
    <x v="0"/>
    <n v="0"/>
    <n v="0"/>
    <n v="0"/>
    <n v="0"/>
    <n v="0"/>
    <n v="0"/>
    <n v="0"/>
    <n v="0"/>
    <n v="0"/>
    <n v="0"/>
    <n v="0"/>
  </r>
  <r>
    <x v="0"/>
    <x v="17"/>
    <x v="17"/>
    <x v="1"/>
    <m/>
    <m/>
    <m/>
    <n v="236837.69"/>
    <n v="224513.2"/>
    <n v="231036.32"/>
    <n v="251487.51"/>
    <n v="235085.61"/>
    <n v="247931.31"/>
    <m/>
    <m/>
    <m/>
    <n v="24897"/>
    <x v="0"/>
    <n v="0"/>
    <n v="0"/>
    <n v="9.5126999236855845"/>
    <n v="9.0176808450817365"/>
    <n v="9.2796851026228069"/>
    <n v="10.10111700204844"/>
    <n v="9.4423267863598017"/>
    <n v="9.9582805157247858"/>
    <n v="0"/>
    <n v="0"/>
    <n v="0"/>
  </r>
  <r>
    <x v="0"/>
    <x v="17"/>
    <x v="17"/>
    <x v="2"/>
    <m/>
    <m/>
    <m/>
    <n v="81330.8"/>
    <n v="77509.5"/>
    <n v="81793.600000000006"/>
    <n v="88348.5"/>
    <n v="84996.800000000003"/>
    <n v="85509.9"/>
    <m/>
    <m/>
    <m/>
    <n v="7940"/>
    <x v="0"/>
    <n v="0"/>
    <n v="0"/>
    <n v="10.243173803526449"/>
    <n v="9.7619017632241807"/>
    <n v="10.301460957178842"/>
    <n v="11.127015113350126"/>
    <n v="10.704886649874055"/>
    <n v="10.769508816120906"/>
    <n v="0"/>
    <n v="0"/>
    <n v="0"/>
  </r>
  <r>
    <x v="0"/>
    <x v="17"/>
    <x v="17"/>
    <x v="3"/>
    <m/>
    <m/>
    <m/>
    <n v="515.20000000000005"/>
    <n v="435.2"/>
    <n v="452.3"/>
    <n v="554.29999999999995"/>
    <n v="499.1"/>
    <n v="515.6"/>
    <m/>
    <m/>
    <m/>
    <n v="55"/>
    <x v="0"/>
    <n v="0"/>
    <n v="0"/>
    <n v="9.367272727272729"/>
    <n v="7.9127272727272722"/>
    <n v="8.2236363636363645"/>
    <n v="10.078181818181818"/>
    <n v="9.0745454545454542"/>
    <n v="9.374545454545455"/>
    <n v="0"/>
    <n v="0"/>
    <n v="0"/>
  </r>
  <r>
    <x v="0"/>
    <x v="17"/>
    <x v="17"/>
    <x v="5"/>
    <m/>
    <m/>
    <m/>
    <n v="201.8"/>
    <n v="190.3"/>
    <n v="185.6"/>
    <n v="225.3"/>
    <n v="225"/>
    <n v="208.2"/>
    <m/>
    <m/>
    <m/>
    <n v="1"/>
    <x v="0"/>
    <n v="0"/>
    <n v="0"/>
    <n v="201.8"/>
    <n v="190.3"/>
    <n v="185.6"/>
    <n v="225.3"/>
    <n v="225"/>
    <n v="208.2"/>
    <n v="0"/>
    <n v="0"/>
    <n v="0"/>
  </r>
  <r>
    <x v="0"/>
    <x v="18"/>
    <x v="18"/>
    <x v="1"/>
    <m/>
    <m/>
    <m/>
    <n v="853"/>
    <n v="764.4"/>
    <n v="825.1"/>
    <n v="900.6"/>
    <n v="913"/>
    <n v="824.4"/>
    <m/>
    <m/>
    <m/>
    <n v="68"/>
    <x v="0"/>
    <n v="0"/>
    <n v="0"/>
    <n v="12.544117647058824"/>
    <n v="11.241176470588234"/>
    <n v="12.133823529411766"/>
    <n v="13.244117647058824"/>
    <n v="13.426470588235293"/>
    <n v="12.123529411764705"/>
    <n v="0"/>
    <n v="0"/>
    <n v="0"/>
  </r>
  <r>
    <x v="0"/>
    <x v="18"/>
    <x v="18"/>
    <x v="2"/>
    <m/>
    <m/>
    <m/>
    <n v="92.1"/>
    <n v="102.9"/>
    <n v="72.3"/>
    <n v="76.7"/>
    <n v="71.2"/>
    <n v="96.4"/>
    <m/>
    <m/>
    <m/>
    <n v="2"/>
    <x v="0"/>
    <n v="0"/>
    <n v="0"/>
    <n v="46.05"/>
    <n v="51.45"/>
    <n v="36.15"/>
    <n v="38.35"/>
    <n v="35.6"/>
    <n v="48.2"/>
    <n v="0"/>
    <n v="0"/>
    <n v="0"/>
  </r>
  <r>
    <x v="0"/>
    <x v="19"/>
    <x v="19"/>
    <x v="1"/>
    <m/>
    <m/>
    <m/>
    <n v="8.8000000000000007"/>
    <n v="8.6999999999999993"/>
    <n v="9.5"/>
    <n v="11.1"/>
    <n v="8.6999999999999993"/>
    <n v="10"/>
    <m/>
    <m/>
    <m/>
    <n v="2"/>
    <x v="0"/>
    <n v="0"/>
    <n v="0"/>
    <n v="4.4000000000000004"/>
    <n v="4.3499999999999996"/>
    <n v="4.75"/>
    <n v="5.55"/>
    <n v="4.3499999999999996"/>
    <n v="5"/>
    <n v="0"/>
    <n v="0"/>
    <n v="0"/>
  </r>
  <r>
    <x v="0"/>
    <x v="19"/>
    <x v="19"/>
    <x v="2"/>
    <m/>
    <m/>
    <m/>
    <n v="21.9"/>
    <n v="35.799999999999997"/>
    <n v="32.799999999999997"/>
    <n v="19.100000000000001"/>
    <n v="13.3"/>
    <n v="32.200000000000003"/>
    <m/>
    <m/>
    <m/>
    <n v="3"/>
    <x v="0"/>
    <n v="0"/>
    <n v="0"/>
    <n v="7.3"/>
    <n v="11.933333333333332"/>
    <n v="10.933333333333332"/>
    <n v="6.3666666666666671"/>
    <n v="4.4333333333333336"/>
    <n v="10.733333333333334"/>
    <n v="0"/>
    <n v="0"/>
    <n v="0"/>
  </r>
  <r>
    <x v="0"/>
    <x v="19"/>
    <x v="19"/>
    <x v="3"/>
    <m/>
    <m/>
    <m/>
    <n v="94.6"/>
    <n v="154.19999999999999"/>
    <n v="142.4"/>
    <n v="100.9"/>
    <n v="83.7"/>
    <n v="150.6"/>
    <m/>
    <m/>
    <m/>
    <n v="6"/>
    <x v="0"/>
    <n v="0"/>
    <n v="0"/>
    <n v="15.766666666666666"/>
    <n v="25.7"/>
    <n v="23.733333333333334"/>
    <n v="16.816666666666666"/>
    <n v="13.950000000000001"/>
    <n v="25.099999999999998"/>
    <n v="0"/>
    <n v="0"/>
    <n v="0"/>
  </r>
  <r>
    <x v="0"/>
    <x v="19"/>
    <x v="19"/>
    <x v="5"/>
    <m/>
    <m/>
    <m/>
    <n v="1081.9000000000001"/>
    <n v="908.1"/>
    <n v="855.4"/>
    <n v="1062"/>
    <n v="1023.9"/>
    <n v="1260.9000000000001"/>
    <m/>
    <m/>
    <m/>
    <n v="27"/>
    <x v="0"/>
    <n v="0"/>
    <n v="0"/>
    <n v="40.070370370370377"/>
    <n v="33.633333333333333"/>
    <n v="31.68148148148148"/>
    <n v="39.333333333333336"/>
    <n v="37.922222222222224"/>
    <n v="46.7"/>
    <n v="0"/>
    <n v="0"/>
    <n v="0"/>
  </r>
  <r>
    <x v="0"/>
    <x v="19"/>
    <x v="19"/>
    <x v="6"/>
    <m/>
    <m/>
    <m/>
    <n v="1718.4"/>
    <n v="1580.4"/>
    <n v="1801.1"/>
    <n v="991.1"/>
    <n v="995.8"/>
    <n v="1414.7"/>
    <m/>
    <m/>
    <m/>
    <n v="20"/>
    <x v="0"/>
    <n v="0"/>
    <n v="0"/>
    <n v="85.92"/>
    <n v="79.02000000000001"/>
    <n v="90.054999999999993"/>
    <n v="49.555"/>
    <n v="49.79"/>
    <n v="70.734999999999999"/>
    <n v="0"/>
    <n v="0"/>
    <n v="0"/>
  </r>
  <r>
    <x v="0"/>
    <x v="19"/>
    <x v="19"/>
    <x v="7"/>
    <m/>
    <m/>
    <m/>
    <n v="2944.6"/>
    <n v="2855.8"/>
    <n v="3020.5"/>
    <n v="1815.9"/>
    <n v="1211.8"/>
    <n v="3203"/>
    <m/>
    <m/>
    <m/>
    <n v="18"/>
    <x v="0"/>
    <n v="0"/>
    <n v="0"/>
    <n v="163.58888888888887"/>
    <n v="158.65555555555557"/>
    <n v="167.80555555555554"/>
    <n v="100.88333333333334"/>
    <n v="67.322222222222223"/>
    <n v="177.94444444444446"/>
    <n v="0"/>
    <n v="0"/>
    <n v="0"/>
  </r>
  <r>
    <x v="0"/>
    <x v="19"/>
    <x v="19"/>
    <x v="8"/>
    <m/>
    <m/>
    <m/>
    <n v="487"/>
    <n v="499.2"/>
    <n v="328.3"/>
    <n v="190.1"/>
    <n v="165.4"/>
    <n v="335.6"/>
    <m/>
    <m/>
    <m/>
    <n v="2"/>
    <x v="0"/>
    <n v="0"/>
    <n v="0"/>
    <n v="243.5"/>
    <n v="249.6"/>
    <n v="164.15"/>
    <n v="95.05"/>
    <n v="82.7"/>
    <n v="167.8"/>
    <n v="0"/>
    <n v="0"/>
    <n v="0"/>
  </r>
  <r>
    <x v="1"/>
    <x v="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1"/>
    <x v="0"/>
    <x v="0"/>
    <x v="1"/>
    <n v="311.39999999999998"/>
    <n v="327.2"/>
    <n v="283"/>
    <n v="352.2"/>
    <n v="390"/>
    <n v="401.6"/>
    <n v="517.1"/>
    <n v="450.7"/>
    <n v="690.7"/>
    <n v="458.4"/>
    <n v="468.7"/>
    <n v="262.8"/>
    <n v="9"/>
    <x v="1"/>
    <n v="36.355555555555554"/>
    <n v="31.444444444444443"/>
    <n v="39.133333333333333"/>
    <n v="43.333333333333336"/>
    <n v="44.622222222222227"/>
    <n v="57.455555555555556"/>
    <n v="50.077777777777776"/>
    <n v="76.744444444444454"/>
    <n v="50.93333333333333"/>
    <n v="52.077777777777776"/>
    <n v="29.200000000000003"/>
  </r>
  <r>
    <x v="1"/>
    <x v="0"/>
    <x v="0"/>
    <x v="2"/>
    <n v="53.1"/>
    <n v="132.9"/>
    <n v="90.7"/>
    <n v="83.9"/>
    <n v="123.4"/>
    <n v="171.3"/>
    <n v="170.6"/>
    <n v="163"/>
    <n v="171.6"/>
    <n v="121.9"/>
    <n v="119.1"/>
    <n v="93.8"/>
    <n v="4"/>
    <x v="2"/>
    <n v="33.225000000000001"/>
    <n v="22.675000000000001"/>
    <n v="20.975000000000001"/>
    <n v="30.85"/>
    <n v="42.825000000000003"/>
    <n v="42.65"/>
    <n v="40.75"/>
    <n v="42.9"/>
    <n v="30.475000000000001"/>
    <n v="29.774999999999999"/>
    <n v="23.45"/>
  </r>
  <r>
    <x v="1"/>
    <x v="0"/>
    <x v="0"/>
    <x v="3"/>
    <n v="410.7"/>
    <n v="503.5"/>
    <n v="302.3"/>
    <n v="534.4"/>
    <n v="491.1"/>
    <n v="553.29999999999995"/>
    <n v="566.9"/>
    <n v="453.6"/>
    <n v="489.7"/>
    <n v="423.1"/>
    <n v="521.79999999999995"/>
    <n v="261.8"/>
    <n v="8"/>
    <x v="3"/>
    <n v="62.9375"/>
    <n v="37.787500000000001"/>
    <n v="66.8"/>
    <n v="61.387500000000003"/>
    <n v="69.162499999999994"/>
    <n v="70.862499999999997"/>
    <n v="56.7"/>
    <n v="61.212499999999999"/>
    <n v="52.887500000000003"/>
    <n v="65.224999999999994"/>
    <n v="32.725000000000001"/>
  </r>
  <r>
    <x v="1"/>
    <x v="0"/>
    <x v="0"/>
    <x v="5"/>
    <n v="27"/>
    <n v="199.7"/>
    <n v="86.5"/>
    <n v="145.80000000000001"/>
    <n v="588.29999999999995"/>
    <n v="440"/>
    <n v="147.4"/>
    <n v="103.6"/>
    <n v="105.9"/>
    <n v="108.9"/>
    <n v="238.7"/>
    <n v="270.8"/>
    <n v="1"/>
    <x v="4"/>
    <n v="199.7"/>
    <n v="86.5"/>
    <n v="145.80000000000001"/>
    <n v="588.29999999999995"/>
    <n v="440"/>
    <n v="147.4"/>
    <n v="103.6"/>
    <n v="105.9"/>
    <n v="108.9"/>
    <n v="238.7"/>
    <n v="270.8"/>
  </r>
  <r>
    <x v="1"/>
    <x v="0"/>
    <x v="0"/>
    <x v="6"/>
    <n v="225.4"/>
    <n v="1136"/>
    <n v="641.5"/>
    <n v="923.8"/>
    <n v="1988.9"/>
    <n v="2268.4"/>
    <n v="2315.1999999999998"/>
    <n v="2094.1999999999998"/>
    <n v="2236.1"/>
    <n v="1631.5"/>
    <n v="2229.1999999999998"/>
    <n v="1183.3"/>
    <n v="4"/>
    <x v="5"/>
    <n v="284"/>
    <n v="160.375"/>
    <n v="230.95"/>
    <n v="497.22500000000002"/>
    <n v="567.1"/>
    <n v="578.79999999999995"/>
    <n v="523.54999999999995"/>
    <n v="559.02499999999998"/>
    <n v="407.875"/>
    <n v="557.29999999999995"/>
    <n v="295.82499999999999"/>
  </r>
  <r>
    <x v="1"/>
    <x v="0"/>
    <x v="0"/>
    <x v="7"/>
    <n v="34.9"/>
    <n v="305"/>
    <n v="158.19999999999999"/>
    <n v="274"/>
    <n v="608.5"/>
    <n v="461.8"/>
    <n v="176.9"/>
    <n v="2461.6"/>
    <n v="36.799999999999997"/>
    <n v="288"/>
    <n v="25.8"/>
    <n v="94"/>
    <n v="1"/>
    <x v="6"/>
    <n v="305"/>
    <n v="158.19999999999999"/>
    <n v="274"/>
    <n v="608.5"/>
    <n v="461.8"/>
    <n v="176.9"/>
    <n v="2461.6"/>
    <n v="36.799999999999997"/>
    <n v="288"/>
    <n v="25.8"/>
    <n v="94"/>
  </r>
  <r>
    <x v="1"/>
    <x v="0"/>
    <x v="0"/>
    <x v="8"/>
    <n v="9139.1"/>
    <n v="21557.9"/>
    <n v="19084.2"/>
    <n v="18366.3"/>
    <n v="33556"/>
    <n v="34772.300000000003"/>
    <n v="38903.1"/>
    <n v="27285.599999999999"/>
    <n v="48261.2"/>
    <n v="26267.3"/>
    <n v="59005.1"/>
    <n v="25027.200000000001"/>
    <n v="13"/>
    <x v="7"/>
    <n v="1658.3000000000002"/>
    <n v="1468.0153846153846"/>
    <n v="1412.7923076923075"/>
    <n v="2581.2307692307691"/>
    <n v="2674.792307692308"/>
    <n v="2992.5461538461536"/>
    <n v="2098.8923076923074"/>
    <n v="3712.3999999999996"/>
    <n v="2020.5615384615385"/>
    <n v="4538.8538461538465"/>
    <n v="1925.1692307692308"/>
  </r>
  <r>
    <x v="1"/>
    <x v="0"/>
    <x v="0"/>
    <x v="9"/>
    <n v="1683.6"/>
    <n v="4627"/>
    <n v="2686.6"/>
    <n v="3612.9"/>
    <n v="8639.9"/>
    <n v="2856.6"/>
    <n v="3286"/>
    <n v="4998.7"/>
    <n v="6001.5"/>
    <n v="4041.6"/>
    <n v="17958.5"/>
    <n v="6053.4"/>
    <n v="5"/>
    <x v="8"/>
    <n v="925.4"/>
    <n v="537.31999999999994"/>
    <n v="722.58"/>
    <n v="1727.98"/>
    <n v="571.31999999999994"/>
    <n v="657.2"/>
    <n v="999.74"/>
    <n v="1200.3"/>
    <n v="808.31999999999994"/>
    <n v="3591.7"/>
    <n v="1210.6799999999998"/>
  </r>
  <r>
    <x v="1"/>
    <x v="1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1"/>
    <x v="1"/>
    <x v="1"/>
    <x v="1"/>
    <n v="6902.3"/>
    <n v="6513.5"/>
    <n v="6138.4"/>
    <n v="6641.7"/>
    <n v="6978.9"/>
    <n v="7442.7"/>
    <n v="7685.3"/>
    <n v="7230.19"/>
    <n v="7882"/>
    <n v="6980.9"/>
    <n v="7018.5"/>
    <n v="7077.9"/>
    <n v="847"/>
    <x v="9"/>
    <n v="7.6900826446280988"/>
    <n v="7.2472255017709557"/>
    <n v="7.8414403778040143"/>
    <n v="8.2395513577331752"/>
    <n v="8.7871310507674139"/>
    <n v="9.0735537190082649"/>
    <n v="8.5362337662337655"/>
    <n v="9.3057851239669418"/>
    <n v="8.2419126328217232"/>
    <n v="8.286304604486423"/>
    <n v="8.3564344746162931"/>
  </r>
  <r>
    <x v="1"/>
    <x v="1"/>
    <x v="1"/>
    <x v="2"/>
    <n v="7803.79"/>
    <n v="7506"/>
    <n v="6927.3"/>
    <n v="7978.8"/>
    <n v="9059.2000000000007"/>
    <n v="9817.4"/>
    <n v="9719.7999999999993"/>
    <n v="9697.6"/>
    <n v="10624.4"/>
    <n v="8524.2000000000007"/>
    <n v="8443.9"/>
    <n v="7629.8"/>
    <n v="453"/>
    <x v="10"/>
    <n v="16.569536423841061"/>
    <n v="15.29205298013245"/>
    <n v="17.613245033112584"/>
    <n v="19.998233995584989"/>
    <n v="21.671964679911699"/>
    <n v="21.456512141280353"/>
    <n v="21.407505518763799"/>
    <n v="23.453421633554083"/>
    <n v="18.817218543046359"/>
    <n v="18.639955849889624"/>
    <n v="16.842825607064018"/>
  </r>
  <r>
    <x v="1"/>
    <x v="1"/>
    <x v="1"/>
    <x v="3"/>
    <n v="14876.5"/>
    <n v="15543.7"/>
    <n v="15891.9"/>
    <n v="18389.900000000001"/>
    <n v="27098.799999999999"/>
    <n v="28733.599999999999"/>
    <n v="25495.8"/>
    <n v="23309.7"/>
    <n v="21971.8"/>
    <n v="18006.099999999999"/>
    <n v="17148.3"/>
    <n v="14745.8"/>
    <n v="409"/>
    <x v="11"/>
    <n v="38.004156479217606"/>
    <n v="38.855501222493885"/>
    <n v="44.963080684596584"/>
    <n v="66.256234718826406"/>
    <n v="70.253300733496332"/>
    <n v="62.336919315403421"/>
    <n v="56.9919315403423"/>
    <n v="53.720782396088019"/>
    <n v="44.024694376528117"/>
    <n v="41.927383863080685"/>
    <n v="36.053300733496329"/>
  </r>
  <r>
    <x v="1"/>
    <x v="1"/>
    <x v="1"/>
    <x v="4"/>
    <n v="46.9"/>
    <n v="59.2"/>
    <n v="31.3"/>
    <n v="20"/>
    <n v="17"/>
    <n v="68"/>
    <n v="7.2"/>
    <n v="33"/>
    <n v="471"/>
    <n v="25.6"/>
    <n v="272.3"/>
    <n v="55.6"/>
    <n v="1"/>
    <x v="12"/>
    <n v="59.2"/>
    <n v="31.3"/>
    <n v="20"/>
    <n v="17"/>
    <n v="68"/>
    <n v="7.2"/>
    <n v="33"/>
    <n v="471"/>
    <n v="25.6"/>
    <n v="272.3"/>
    <n v="55.6"/>
  </r>
  <r>
    <x v="1"/>
    <x v="1"/>
    <x v="1"/>
    <x v="5"/>
    <n v="31743.279999999999"/>
    <n v="31011.5"/>
    <n v="31749.7"/>
    <n v="34270"/>
    <n v="42673.4"/>
    <n v="47269.1"/>
    <n v="47657.279999999999"/>
    <n v="42147.199999999997"/>
    <n v="40712.1"/>
    <n v="36581.699999999997"/>
    <n v="35795.1"/>
    <n v="33617.699999999997"/>
    <n v="392"/>
    <x v="13"/>
    <n v="79.110969387755105"/>
    <n v="80.994132653061229"/>
    <n v="87.423469387755105"/>
    <n v="108.86071428571429"/>
    <n v="120.58443877551019"/>
    <n v="121.57469387755101"/>
    <n v="107.51836734693877"/>
    <n v="103.85739795918367"/>
    <n v="93.320663265306109"/>
    <n v="91.314030612244892"/>
    <n v="85.759438775510191"/>
  </r>
  <r>
    <x v="1"/>
    <x v="1"/>
    <x v="1"/>
    <x v="6"/>
    <n v="22076.69"/>
    <n v="26003.8"/>
    <n v="27776.3"/>
    <n v="26543.9"/>
    <n v="32683.7"/>
    <n v="38544.800000000003"/>
    <n v="32981.199999999997"/>
    <n v="34343.5"/>
    <n v="33963.199999999997"/>
    <n v="24887.5"/>
    <n v="27681.4"/>
    <n v="24293"/>
    <n v="104"/>
    <x v="14"/>
    <n v="250.03653846153844"/>
    <n v="267.07980769230767"/>
    <n v="255.2298076923077"/>
    <n v="314.26634615384614"/>
    <n v="370.62307692307695"/>
    <n v="317.12692307692305"/>
    <n v="330.22596153846155"/>
    <n v="326.56923076923073"/>
    <n v="239.30288461538461"/>
    <n v="266.1673076923077"/>
    <n v="233.58653846153845"/>
  </r>
  <r>
    <x v="1"/>
    <x v="1"/>
    <x v="1"/>
    <x v="7"/>
    <n v="6499.9"/>
    <n v="9798.2900000000009"/>
    <n v="7208.11"/>
    <n v="7398.8"/>
    <n v="8753.2999999999993"/>
    <n v="10119.1"/>
    <n v="10731.5"/>
    <n v="9451.6"/>
    <n v="11265.5"/>
    <n v="13206.4"/>
    <n v="12569.6"/>
    <n v="11161.3"/>
    <n v="13"/>
    <x v="15"/>
    <n v="753.7146153846154"/>
    <n v="554.47"/>
    <n v="569.13846153846157"/>
    <n v="673.33076923076919"/>
    <n v="778.39230769230767"/>
    <n v="825.5"/>
    <n v="727.04615384615386"/>
    <n v="866.57692307692309"/>
    <n v="1015.876923076923"/>
    <n v="966.89230769230767"/>
    <n v="858.56153846153836"/>
  </r>
  <r>
    <x v="1"/>
    <x v="1"/>
    <x v="1"/>
    <x v="8"/>
    <n v="483.6"/>
    <n v="546.38"/>
    <n v="483.1"/>
    <n v="341.6"/>
    <n v="398.9"/>
    <n v="630.9"/>
    <n v="541.5"/>
    <n v="461.9"/>
    <n v="472.7"/>
    <n v="595.29999999999995"/>
    <n v="766.6"/>
    <n v="569.1"/>
    <n v="2"/>
    <x v="16"/>
    <n v="273.19"/>
    <n v="241.55"/>
    <n v="170.8"/>
    <n v="199.45"/>
    <n v="315.45"/>
    <n v="270.75"/>
    <n v="230.95"/>
    <n v="236.35"/>
    <n v="297.64999999999998"/>
    <n v="383.3"/>
    <n v="284.55"/>
  </r>
  <r>
    <x v="1"/>
    <x v="1"/>
    <x v="1"/>
    <x v="9"/>
    <n v="1893.07"/>
    <n v="1317.26"/>
    <n v="1793.5"/>
    <n v="1711.3"/>
    <n v="2058"/>
    <n v="1763"/>
    <n v="984.2"/>
    <n v="1463.4"/>
    <n v="1544.3"/>
    <n v="1754.4"/>
    <n v="1227.3"/>
    <n v="644.1"/>
    <n v="3"/>
    <x v="17"/>
    <n v="439.08666666666664"/>
    <n v="597.83333333333337"/>
    <n v="570.43333333333328"/>
    <n v="686"/>
    <n v="587.66666666666663"/>
    <n v="328.06666666666666"/>
    <n v="487.8"/>
    <n v="514.76666666666665"/>
    <n v="584.80000000000007"/>
    <n v="409.09999999999997"/>
    <n v="214.70000000000002"/>
  </r>
  <r>
    <x v="1"/>
    <x v="2"/>
    <x v="2"/>
    <x v="5"/>
    <n v="1095.4000000000001"/>
    <n v="865.1"/>
    <n v="948.5"/>
    <n v="966.6"/>
    <n v="1055.7"/>
    <n v="918"/>
    <n v="996.5"/>
    <n v="823.6"/>
    <n v="972.3"/>
    <n v="788.6"/>
    <n v="891.9"/>
    <n v="1024.5999999999999"/>
    <n v="1"/>
    <x v="18"/>
    <n v="865.1"/>
    <n v="948.5"/>
    <n v="966.6"/>
    <n v="1055.7"/>
    <n v="918"/>
    <n v="996.5"/>
    <n v="823.6"/>
    <n v="972.3"/>
    <n v="788.6"/>
    <n v="891.9"/>
    <n v="1024.5999999999999"/>
  </r>
  <r>
    <x v="1"/>
    <x v="2"/>
    <x v="2"/>
    <x v="7"/>
    <n v="1306"/>
    <n v="1363"/>
    <n v="1304"/>
    <n v="1334"/>
    <n v="1256"/>
    <n v="1441"/>
    <n v="1137"/>
    <n v="1588"/>
    <n v="1120"/>
    <n v="1349"/>
    <n v="1676"/>
    <n v="1301"/>
    <n v="1"/>
    <x v="19"/>
    <n v="1363"/>
    <n v="1304"/>
    <n v="1334"/>
    <n v="1256"/>
    <n v="1441"/>
    <n v="1137"/>
    <n v="1588"/>
    <n v="1120"/>
    <n v="1349"/>
    <n v="1676"/>
    <n v="1301"/>
  </r>
  <r>
    <x v="1"/>
    <x v="2"/>
    <x v="2"/>
    <x v="8"/>
    <n v="102"/>
    <n v="112"/>
    <n v="14"/>
    <n v="383"/>
    <n v="964"/>
    <n v="1120"/>
    <n v="1041"/>
    <n v="1462"/>
    <n v="751"/>
    <n v="1025"/>
    <n v="1019"/>
    <n v="756"/>
    <n v="1"/>
    <x v="20"/>
    <n v="112"/>
    <n v="14"/>
    <n v="383"/>
    <n v="964"/>
    <n v="1120"/>
    <n v="1041"/>
    <n v="1462"/>
    <n v="751"/>
    <n v="1025"/>
    <n v="1019"/>
    <n v="756"/>
  </r>
  <r>
    <x v="1"/>
    <x v="3"/>
    <x v="3"/>
    <x v="0"/>
    <n v="0"/>
    <n v="0"/>
    <m/>
    <m/>
    <n v="0"/>
    <m/>
    <n v="0"/>
    <m/>
    <m/>
    <n v="0"/>
    <n v="0"/>
    <m/>
    <n v="0"/>
    <x v="0"/>
    <n v="0"/>
    <n v="0"/>
    <n v="0"/>
    <n v="0"/>
    <n v="0"/>
    <n v="0"/>
    <n v="0"/>
    <n v="0"/>
    <n v="0"/>
    <n v="0"/>
    <n v="0"/>
  </r>
  <r>
    <x v="1"/>
    <x v="3"/>
    <x v="3"/>
    <x v="1"/>
    <n v="1693.4"/>
    <n v="1463.1"/>
    <n v="1604"/>
    <n v="1648"/>
    <n v="1558.5"/>
    <n v="1624.3"/>
    <n v="1538"/>
    <n v="1489.2"/>
    <n v="1621.7"/>
    <n v="1392"/>
    <n v="1492.1"/>
    <n v="1527.9"/>
    <n v="66"/>
    <x v="21"/>
    <n v="22.168181818181818"/>
    <n v="24.303030303030305"/>
    <n v="24.969696969696969"/>
    <n v="23.613636363636363"/>
    <n v="24.610606060606059"/>
    <n v="23.303030303030305"/>
    <n v="22.563636363636363"/>
    <n v="24.57121212121212"/>
    <n v="21.09090909090909"/>
    <n v="22.607575757575756"/>
    <n v="23.150000000000002"/>
  </r>
  <r>
    <x v="1"/>
    <x v="3"/>
    <x v="3"/>
    <x v="2"/>
    <n v="1470.3"/>
    <n v="1286"/>
    <n v="1471.6"/>
    <n v="1338.5"/>
    <n v="1462.7"/>
    <n v="1481.7"/>
    <n v="1404.8"/>
    <n v="1386"/>
    <n v="1475.1"/>
    <n v="1250"/>
    <n v="1247.5999999999999"/>
    <n v="1287.0999999999999"/>
    <n v="36"/>
    <x v="22"/>
    <n v="35.722222222222221"/>
    <n v="40.877777777777773"/>
    <n v="37.180555555555557"/>
    <n v="40.63055555555556"/>
    <n v="41.158333333333331"/>
    <n v="39.022222222222219"/>
    <n v="38.5"/>
    <n v="40.974999999999994"/>
    <n v="34.722222222222221"/>
    <n v="34.655555555555551"/>
    <n v="35.752777777777773"/>
  </r>
  <r>
    <x v="1"/>
    <x v="3"/>
    <x v="3"/>
    <x v="3"/>
    <n v="1746.9"/>
    <n v="1412.3"/>
    <n v="1538.5"/>
    <n v="1481"/>
    <n v="1668.6"/>
    <n v="1670.3"/>
    <n v="1902.2"/>
    <n v="1854.3"/>
    <n v="1733.9"/>
    <n v="1609.4"/>
    <n v="1594.8"/>
    <n v="1695.8"/>
    <n v="22"/>
    <x v="23"/>
    <n v="64.195454545454538"/>
    <n v="69.931818181818187"/>
    <n v="67.318181818181813"/>
    <n v="75.845454545454544"/>
    <n v="75.922727272727272"/>
    <n v="86.463636363636368"/>
    <n v="84.286363636363632"/>
    <n v="78.813636363636363"/>
    <n v="73.154545454545456"/>
    <n v="72.490909090909085"/>
    <n v="77.081818181818178"/>
  </r>
  <r>
    <x v="1"/>
    <x v="3"/>
    <x v="3"/>
    <x v="5"/>
    <n v="2750.1"/>
    <n v="2146"/>
    <n v="2531.9"/>
    <n v="2139.8000000000002"/>
    <n v="2907.8"/>
    <n v="2493.9"/>
    <n v="2427.4"/>
    <n v="2400.1"/>
    <n v="2339.5"/>
    <n v="2277.1"/>
    <n v="2187.6"/>
    <n v="2158"/>
    <n v="15"/>
    <x v="24"/>
    <n v="143.06666666666666"/>
    <n v="168.79333333333335"/>
    <n v="142.65333333333334"/>
    <n v="193.85333333333335"/>
    <n v="166.26000000000002"/>
    <n v="161.82666666666668"/>
    <n v="160.00666666666666"/>
    <n v="155.96666666666667"/>
    <n v="151.80666666666667"/>
    <n v="145.84"/>
    <n v="143.86666666666667"/>
  </r>
  <r>
    <x v="1"/>
    <x v="3"/>
    <x v="3"/>
    <x v="6"/>
    <n v="159.4"/>
    <n v="155.30000000000001"/>
    <n v="146.5"/>
    <n v="160.5"/>
    <n v="173.1"/>
    <n v="172.7"/>
    <n v="170.9"/>
    <n v="162"/>
    <n v="165.7"/>
    <n v="143.1"/>
    <n v="157"/>
    <n v="135.5"/>
    <n v="2"/>
    <x v="25"/>
    <n v="77.650000000000006"/>
    <n v="73.25"/>
    <n v="80.25"/>
    <n v="86.55"/>
    <n v="86.35"/>
    <n v="85.45"/>
    <n v="81"/>
    <n v="82.85"/>
    <n v="71.55"/>
    <n v="78.5"/>
    <n v="67.75"/>
  </r>
  <r>
    <x v="1"/>
    <x v="3"/>
    <x v="3"/>
    <x v="7"/>
    <n v="260"/>
    <n v="243.8"/>
    <n v="243.6"/>
    <n v="236.5"/>
    <n v="213.4"/>
    <n v="301.10000000000002"/>
    <n v="294.7"/>
    <n v="283.89999999999998"/>
    <n v="337.5"/>
    <n v="288.2"/>
    <n v="256.7"/>
    <n v="263.10000000000002"/>
    <n v="1"/>
    <x v="26"/>
    <n v="243.8"/>
    <n v="243.6"/>
    <n v="236.5"/>
    <n v="213.4"/>
    <n v="301.10000000000002"/>
    <n v="294.7"/>
    <n v="283.89999999999998"/>
    <n v="337.5"/>
    <n v="288.2"/>
    <n v="256.7"/>
    <n v="263.10000000000002"/>
  </r>
  <r>
    <x v="1"/>
    <x v="4"/>
    <x v="4"/>
    <x v="0"/>
    <n v="0"/>
    <m/>
    <m/>
    <m/>
    <m/>
    <m/>
    <m/>
    <n v="0"/>
    <m/>
    <m/>
    <m/>
    <m/>
    <n v="0"/>
    <x v="0"/>
    <n v="0"/>
    <n v="0"/>
    <n v="0"/>
    <n v="0"/>
    <n v="0"/>
    <n v="0"/>
    <n v="0"/>
    <n v="0"/>
    <n v="0"/>
    <n v="0"/>
    <n v="0"/>
  </r>
  <r>
    <x v="1"/>
    <x v="4"/>
    <x v="4"/>
    <x v="1"/>
    <n v="593.6"/>
    <n v="686.2"/>
    <n v="498"/>
    <n v="698"/>
    <n v="1139.3"/>
    <n v="1158.7"/>
    <n v="1325.1"/>
    <n v="1244"/>
    <n v="1289.5999999999999"/>
    <n v="1086.7"/>
    <n v="997.4"/>
    <n v="789.6"/>
    <n v="103"/>
    <x v="27"/>
    <n v="6.6621359223300978"/>
    <n v="4.8349514563106792"/>
    <n v="6.7766990291262132"/>
    <n v="11.061165048543689"/>
    <n v="11.249514563106796"/>
    <n v="12.865048543689319"/>
    <n v="12.077669902912621"/>
    <n v="12.520388349514562"/>
    <n v="10.550485436893204"/>
    <n v="9.6834951456310669"/>
    <n v="7.6660194174757281"/>
  </r>
  <r>
    <x v="1"/>
    <x v="4"/>
    <x v="4"/>
    <x v="2"/>
    <n v="2952.6"/>
    <n v="5765.1"/>
    <n v="3110.5"/>
    <n v="3662.7"/>
    <n v="5015.1000000000004"/>
    <n v="6382.1"/>
    <n v="6734.2"/>
    <n v="6684.9"/>
    <n v="7085.4"/>
    <n v="6044.5"/>
    <n v="5380.8"/>
    <n v="3935.4"/>
    <n v="195"/>
    <x v="28"/>
    <n v="29.564615384615387"/>
    <n v="15.951282051282051"/>
    <n v="18.783076923076923"/>
    <n v="25.71846153846154"/>
    <n v="32.72871794871795"/>
    <n v="34.534358974358973"/>
    <n v="34.28153846153846"/>
    <n v="36.335384615384612"/>
    <n v="30.997435897435896"/>
    <n v="27.593846153846155"/>
    <n v="20.181538461538462"/>
  </r>
  <r>
    <x v="1"/>
    <x v="4"/>
    <x v="4"/>
    <x v="3"/>
    <n v="6511"/>
    <n v="10959.1"/>
    <n v="8585.7000000000007"/>
    <n v="9698.7999999999993"/>
    <n v="17544.2"/>
    <n v="22061"/>
    <n v="23463.7"/>
    <n v="24458.400000000001"/>
    <n v="23711"/>
    <n v="17188.2"/>
    <n v="12864.7"/>
    <n v="9662.9"/>
    <n v="292"/>
    <x v="29"/>
    <n v="37.531164383561645"/>
    <n v="29.403082191780825"/>
    <n v="33.215068493150682"/>
    <n v="60.082876712328769"/>
    <n v="75.551369863013704"/>
    <n v="80.355136986301375"/>
    <n v="83.761643835616439"/>
    <n v="81.202054794520549"/>
    <n v="58.863698630136987"/>
    <n v="44.057191780821917"/>
    <n v="33.092123287671228"/>
  </r>
  <r>
    <x v="1"/>
    <x v="4"/>
    <x v="4"/>
    <x v="5"/>
    <n v="10461.4"/>
    <n v="21649.1"/>
    <n v="13055.3"/>
    <n v="17755.5"/>
    <n v="35030.400000000001"/>
    <n v="44931.1"/>
    <n v="44335.16"/>
    <n v="46875.3"/>
    <n v="46582.8"/>
    <n v="32840.800000000003"/>
    <n v="23484.2"/>
    <n v="19262.3"/>
    <n v="279"/>
    <x v="30"/>
    <n v="77.595340501792109"/>
    <n v="46.793189964157705"/>
    <n v="63.63978494623656"/>
    <n v="125.55698924731183"/>
    <n v="161.04336917562725"/>
    <n v="158.90738351254481"/>
    <n v="168.01182795698926"/>
    <n v="166.96344086021506"/>
    <n v="117.70896057347672"/>
    <n v="84.172759856630833"/>
    <n v="69.040501792114696"/>
  </r>
  <r>
    <x v="1"/>
    <x v="4"/>
    <x v="4"/>
    <x v="6"/>
    <n v="4109.8999999999996"/>
    <n v="5284.6"/>
    <n v="3585.5"/>
    <n v="3448.3"/>
    <n v="8582.6"/>
    <n v="10959.1"/>
    <n v="9837.7000000000007"/>
    <n v="9296.2000000000007"/>
    <n v="9807.7999999999993"/>
    <n v="8436.6"/>
    <n v="7348.7"/>
    <n v="5776.2"/>
    <n v="27"/>
    <x v="31"/>
    <n v="195.72592592592594"/>
    <n v="132.7962962962963"/>
    <n v="127.71481481481482"/>
    <n v="317.87407407407409"/>
    <n v="405.89259259259262"/>
    <n v="364.35925925925926"/>
    <n v="344.30370370370372"/>
    <n v="363.25185185185182"/>
    <n v="312.4666666666667"/>
    <n v="272.17407407407404"/>
    <n v="213.93333333333334"/>
  </r>
  <r>
    <x v="1"/>
    <x v="4"/>
    <x v="4"/>
    <x v="7"/>
    <n v="2845.6"/>
    <n v="13564.8"/>
    <n v="5056.6000000000004"/>
    <n v="5009.3"/>
    <n v="14432.4"/>
    <n v="16607"/>
    <n v="17171.599999999999"/>
    <n v="18284.099999999999"/>
    <n v="14994.9"/>
    <n v="11050.8"/>
    <n v="9330.2999999999993"/>
    <n v="5851.2"/>
    <n v="10"/>
    <x v="32"/>
    <n v="1356.48"/>
    <n v="505.66"/>
    <n v="500.93"/>
    <n v="1443.24"/>
    <n v="1660.7"/>
    <n v="1717.1599999999999"/>
    <n v="1828.4099999999999"/>
    <n v="1499.49"/>
    <n v="1105.08"/>
    <n v="933.03"/>
    <n v="585.12"/>
  </r>
  <r>
    <x v="1"/>
    <x v="4"/>
    <x v="4"/>
    <x v="8"/>
    <n v="865.2"/>
    <n v="1845.7"/>
    <n v="687.9"/>
    <n v="1416.4"/>
    <n v="3859.5"/>
    <n v="2329.1999999999998"/>
    <n v="3382.5"/>
    <n v="4154.6000000000004"/>
    <n v="3230.8"/>
    <n v="2174"/>
    <n v="1223.5999999999999"/>
    <n v="1437.7"/>
    <n v="3"/>
    <x v="33"/>
    <n v="615.23333333333335"/>
    <n v="229.29999999999998"/>
    <n v="472.13333333333338"/>
    <n v="1286.5"/>
    <n v="776.4"/>
    <n v="1127.5"/>
    <n v="1384.8666666666668"/>
    <n v="1076.9333333333334"/>
    <n v="724.66666666666663"/>
    <n v="407.86666666666662"/>
    <n v="479.23333333333335"/>
  </r>
  <r>
    <x v="1"/>
    <x v="5"/>
    <x v="5"/>
    <x v="0"/>
    <n v="0"/>
    <m/>
    <m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1"/>
    <x v="5"/>
    <x v="5"/>
    <x v="5"/>
    <n v="327.10000000000002"/>
    <n v="212.5"/>
    <n v="223.3"/>
    <n v="279.7"/>
    <n v="317"/>
    <n v="416"/>
    <n v="365.6"/>
    <n v="365.9"/>
    <n v="293.5"/>
    <n v="282.10000000000002"/>
    <n v="275.10000000000002"/>
    <n v="295.7"/>
    <n v="1"/>
    <x v="34"/>
    <n v="212.5"/>
    <n v="223.3"/>
    <n v="279.7"/>
    <n v="317"/>
    <n v="416"/>
    <n v="365.6"/>
    <n v="365.9"/>
    <n v="293.5"/>
    <n v="282.10000000000002"/>
    <n v="275.10000000000002"/>
    <n v="295.7"/>
  </r>
  <r>
    <x v="1"/>
    <x v="6"/>
    <x v="6"/>
    <x v="6"/>
    <n v="0"/>
    <n v="0.1"/>
    <n v="0.7"/>
    <n v="0.3"/>
    <n v="412.3"/>
    <n v="505.5"/>
    <n v="593"/>
    <n v="641.29999999999995"/>
    <n v="480.9"/>
    <n v="419.1"/>
    <n v="315.3"/>
    <n v="184"/>
    <n v="6"/>
    <x v="0"/>
    <n v="1.6666666666666666E-2"/>
    <n v="0.11666666666666665"/>
    <n v="4.9999999999999996E-2"/>
    <n v="68.716666666666669"/>
    <n v="84.25"/>
    <n v="98.833333333333329"/>
    <n v="106.88333333333333"/>
    <n v="80.149999999999991"/>
    <n v="69.850000000000009"/>
    <n v="52.550000000000004"/>
    <n v="30.666666666666668"/>
  </r>
  <r>
    <x v="1"/>
    <x v="7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1"/>
    <x v="8"/>
    <x v="8"/>
    <x v="1"/>
    <n v="135.9"/>
    <n v="92"/>
    <n v="78.599999999999994"/>
    <n v="85.7"/>
    <n v="90.8"/>
    <n v="155.19999999999999"/>
    <n v="124.4"/>
    <n v="130.4"/>
    <n v="257.60000000000002"/>
    <n v="237.4"/>
    <n v="265.7"/>
    <n v="232.4"/>
    <n v="12"/>
    <x v="35"/>
    <n v="7.666666666666667"/>
    <n v="6.55"/>
    <n v="7.1416666666666666"/>
    <n v="7.5666666666666664"/>
    <n v="12.933333333333332"/>
    <n v="10.366666666666667"/>
    <n v="10.866666666666667"/>
    <n v="21.466666666666669"/>
    <n v="19.783333333333335"/>
    <n v="22.141666666666666"/>
    <n v="19.366666666666667"/>
  </r>
  <r>
    <x v="1"/>
    <x v="8"/>
    <x v="8"/>
    <x v="2"/>
    <n v="407.6"/>
    <n v="352.2"/>
    <n v="342.4"/>
    <n v="473.9"/>
    <n v="269.3"/>
    <n v="517.79999999999995"/>
    <n v="546.20000000000005"/>
    <n v="412.6"/>
    <n v="517"/>
    <n v="131.9"/>
    <n v="295.2"/>
    <n v="400.9"/>
    <n v="13"/>
    <x v="36"/>
    <n v="27.092307692307692"/>
    <n v="26.338461538461537"/>
    <n v="36.45384615384615"/>
    <n v="20.715384615384615"/>
    <n v="39.830769230769228"/>
    <n v="42.015384615384619"/>
    <n v="31.738461538461539"/>
    <n v="39.769230769230766"/>
    <n v="10.146153846153847"/>
    <n v="22.707692307692305"/>
    <n v="30.838461538461537"/>
  </r>
  <r>
    <x v="1"/>
    <x v="8"/>
    <x v="8"/>
    <x v="3"/>
    <n v="261.5"/>
    <n v="233.2"/>
    <n v="215.5"/>
    <n v="235.8"/>
    <n v="202.2"/>
    <n v="223.1"/>
    <n v="282.3"/>
    <n v="216.9"/>
    <n v="317.5"/>
    <n v="219.4"/>
    <n v="207.3"/>
    <n v="202.7"/>
    <n v="13"/>
    <x v="37"/>
    <n v="17.938461538461539"/>
    <n v="16.576923076923077"/>
    <n v="18.138461538461538"/>
    <n v="15.553846153846154"/>
    <n v="17.161538461538463"/>
    <n v="21.715384615384615"/>
    <n v="16.684615384615384"/>
    <n v="24.423076923076923"/>
    <n v="16.876923076923077"/>
    <n v="15.946153846153846"/>
    <n v="15.592307692307692"/>
  </r>
  <r>
    <x v="1"/>
    <x v="8"/>
    <x v="8"/>
    <x v="5"/>
    <n v="894.6"/>
    <n v="864.1"/>
    <n v="717.7"/>
    <n v="844.4"/>
    <n v="1107.8"/>
    <n v="1384.4"/>
    <n v="1357.08"/>
    <n v="1405.2"/>
    <n v="1384.1"/>
    <n v="1163.3"/>
    <n v="1119.5"/>
    <n v="900.9"/>
    <n v="29"/>
    <x v="38"/>
    <n v="29.796551724137931"/>
    <n v="24.748275862068969"/>
    <n v="29.117241379310343"/>
    <n v="38.199999999999996"/>
    <n v="47.737931034482763"/>
    <n v="46.795862068965512"/>
    <n v="48.455172413793107"/>
    <n v="47.727586206896547"/>
    <n v="40.113793103448273"/>
    <n v="38.603448275862071"/>
    <n v="31.065517241379311"/>
  </r>
  <r>
    <x v="1"/>
    <x v="8"/>
    <x v="8"/>
    <x v="6"/>
    <n v="175.1"/>
    <n v="297.60000000000002"/>
    <n v="221.6"/>
    <n v="197.1"/>
    <n v="306.5"/>
    <n v="406.8"/>
    <n v="371.8"/>
    <n v="455.7"/>
    <n v="371.8"/>
    <n v="250.9"/>
    <n v="219.4"/>
    <n v="166"/>
    <n v="6"/>
    <x v="39"/>
    <n v="49.6"/>
    <n v="36.93333333333333"/>
    <n v="32.85"/>
    <n v="51.083333333333336"/>
    <n v="67.8"/>
    <n v="61.966666666666669"/>
    <n v="75.95"/>
    <n v="61.966666666666669"/>
    <n v="41.81666666666667"/>
    <n v="36.56666666666667"/>
    <n v="27.666666666666668"/>
  </r>
  <r>
    <x v="1"/>
    <x v="8"/>
    <x v="8"/>
    <x v="7"/>
    <n v="727.1"/>
    <n v="675.4"/>
    <n v="725.7"/>
    <n v="836.8"/>
    <n v="873.2"/>
    <n v="1020.7"/>
    <n v="1247.2"/>
    <n v="852.9"/>
    <n v="1294.8"/>
    <n v="897"/>
    <n v="1035.0999999999999"/>
    <n v="992.4"/>
    <n v="3"/>
    <x v="40"/>
    <n v="225.13333333333333"/>
    <n v="241.9"/>
    <n v="278.93333333333334"/>
    <n v="291.06666666666666"/>
    <n v="340.23333333333335"/>
    <n v="415.73333333333335"/>
    <n v="284.3"/>
    <n v="431.59999999999997"/>
    <n v="299"/>
    <n v="345.0333333333333"/>
    <n v="330.8"/>
  </r>
  <r>
    <x v="1"/>
    <x v="8"/>
    <x v="8"/>
    <x v="8"/>
    <n v="24"/>
    <n v="38"/>
    <n v="40"/>
    <n v="72"/>
    <n v="54"/>
    <n v="121"/>
    <n v="150"/>
    <n v="121"/>
    <n v="121"/>
    <n v="126"/>
    <n v="113"/>
    <n v="68"/>
    <n v="1"/>
    <x v="41"/>
    <n v="38"/>
    <n v="40"/>
    <n v="72"/>
    <n v="54"/>
    <n v="121"/>
    <n v="150"/>
    <n v="121"/>
    <n v="121"/>
    <n v="126"/>
    <n v="113"/>
    <n v="68"/>
  </r>
  <r>
    <x v="1"/>
    <x v="9"/>
    <x v="9"/>
    <x v="1"/>
    <n v="155.19999999999999"/>
    <n v="170.7"/>
    <n v="203.8"/>
    <n v="192.9"/>
    <n v="430"/>
    <n v="676.1"/>
    <n v="686.2"/>
    <n v="739.2"/>
    <n v="612.70000000000005"/>
    <n v="449.1"/>
    <n v="797"/>
    <n v="278.2"/>
    <n v="79"/>
    <x v="42"/>
    <n v="2.160759493670886"/>
    <n v="2.579746835443038"/>
    <n v="2.4417721518987343"/>
    <n v="5.443037974683544"/>
    <n v="8.5582278481012661"/>
    <n v="8.6860759493670887"/>
    <n v="9.3569620253164558"/>
    <n v="7.755696202531646"/>
    <n v="5.6848101265822786"/>
    <n v="10.088607594936709"/>
    <n v="3.5215189873417718"/>
  </r>
  <r>
    <x v="1"/>
    <x v="9"/>
    <x v="9"/>
    <x v="2"/>
    <n v="699.3"/>
    <n v="1014.3"/>
    <n v="862.4"/>
    <n v="1130.9000000000001"/>
    <n v="1951.3"/>
    <n v="2527.3000000000002"/>
    <n v="2428.6999999999998"/>
    <n v="3307.1"/>
    <n v="2531"/>
    <n v="1874.4"/>
    <n v="1402.6"/>
    <n v="1810"/>
    <n v="81"/>
    <x v="43"/>
    <n v="12.522222222222222"/>
    <n v="10.646913580246913"/>
    <n v="13.96172839506173"/>
    <n v="24.090123456790124"/>
    <n v="31.201234567901238"/>
    <n v="29.983950617283949"/>
    <n v="40.828395061728394"/>
    <n v="31.246913580246915"/>
    <n v="23.140740740740743"/>
    <n v="17.316049382716049"/>
    <n v="22.345679012345681"/>
  </r>
  <r>
    <x v="1"/>
    <x v="9"/>
    <x v="9"/>
    <x v="3"/>
    <n v="835.6"/>
    <n v="3604.2"/>
    <n v="1089.5999999999999"/>
    <n v="1482.2"/>
    <n v="3827.1"/>
    <n v="4288.3999999999996"/>
    <n v="4732.8999999999996"/>
    <n v="5309.5"/>
    <n v="5259.5"/>
    <n v="3820.7"/>
    <n v="2579.8000000000002"/>
    <n v="1583.6"/>
    <n v="69"/>
    <x v="44"/>
    <n v="52.234782608695653"/>
    <n v="15.791304347826086"/>
    <n v="21.481159420289856"/>
    <n v="55.46521739130435"/>
    <n v="62.150724637681151"/>
    <n v="68.592753623188401"/>
    <n v="76.949275362318843"/>
    <n v="76.224637681159422"/>
    <n v="55.372463768115942"/>
    <n v="37.388405797101449"/>
    <n v="22.950724637681159"/>
  </r>
  <r>
    <x v="1"/>
    <x v="9"/>
    <x v="9"/>
    <x v="5"/>
    <n v="2499.4"/>
    <n v="7777.1"/>
    <n v="5059.8"/>
    <n v="7247.7"/>
    <n v="21930.400000000001"/>
    <n v="23065.599999999999"/>
    <n v="25135.88"/>
    <n v="28445.1"/>
    <n v="24048.799999999999"/>
    <n v="17297.599999999999"/>
    <n v="12248"/>
    <n v="6272.5"/>
    <n v="155"/>
    <x v="45"/>
    <n v="50.174838709677424"/>
    <n v="32.64387096774194"/>
    <n v="46.759354838709676"/>
    <n v="141.48645161290324"/>
    <n v="148.81032258064516"/>
    <n v="162.16696774193548"/>
    <n v="183.51677419354837"/>
    <n v="155.15354838709678"/>
    <n v="111.59741935483871"/>
    <n v="79.019354838709674"/>
    <n v="40.467741935483872"/>
  </r>
  <r>
    <x v="1"/>
    <x v="9"/>
    <x v="9"/>
    <x v="6"/>
    <n v="2793.2"/>
    <n v="5267.1"/>
    <n v="3879.6"/>
    <n v="4548.2"/>
    <n v="14627.2"/>
    <n v="19753.400000000001"/>
    <n v="21579.4"/>
    <n v="23611.4"/>
    <n v="22600.3"/>
    <n v="14339.6"/>
    <n v="10495"/>
    <n v="3379"/>
    <n v="36"/>
    <x v="46"/>
    <n v="146.30833333333334"/>
    <n v="107.76666666666667"/>
    <n v="126.33888888888889"/>
    <n v="406.31111111111113"/>
    <n v="548.70555555555563"/>
    <n v="599.42777777777781"/>
    <n v="655.87222222222226"/>
    <n v="627.78611111111104"/>
    <n v="398.32222222222225"/>
    <n v="291.52777777777777"/>
    <n v="93.861111111111114"/>
  </r>
  <r>
    <x v="1"/>
    <x v="9"/>
    <x v="9"/>
    <x v="7"/>
    <n v="1108.5"/>
    <n v="2173.3000000000002"/>
    <n v="981.1"/>
    <n v="2536"/>
    <n v="5690.5"/>
    <n v="6350.3"/>
    <n v="6961.4"/>
    <n v="7807.5"/>
    <n v="7798.3"/>
    <n v="5736.6"/>
    <n v="2934.9"/>
    <n v="1463.4"/>
    <n v="6"/>
    <x v="47"/>
    <n v="362.2166666666667"/>
    <n v="163.51666666666668"/>
    <n v="422.66666666666669"/>
    <n v="948.41666666666663"/>
    <n v="1058.3833333333334"/>
    <n v="1160.2333333333333"/>
    <n v="1301.25"/>
    <n v="1299.7166666666667"/>
    <n v="956.1"/>
    <n v="489.15000000000003"/>
    <n v="243.9"/>
  </r>
  <r>
    <x v="1"/>
    <x v="10"/>
    <x v="10"/>
    <x v="0"/>
    <m/>
    <m/>
    <m/>
    <m/>
    <m/>
    <m/>
    <m/>
    <m/>
    <m/>
    <m/>
    <m/>
    <n v="0"/>
    <n v="0"/>
    <x v="0"/>
    <n v="0"/>
    <n v="0"/>
    <n v="0"/>
    <n v="0"/>
    <n v="0"/>
    <n v="0"/>
    <n v="0"/>
    <n v="0"/>
    <n v="0"/>
    <n v="0"/>
    <n v="0"/>
  </r>
  <r>
    <x v="1"/>
    <x v="10"/>
    <x v="10"/>
    <x v="1"/>
    <n v="514.5"/>
    <n v="560.79999999999995"/>
    <n v="510.1"/>
    <n v="544.4"/>
    <n v="523.20000000000005"/>
    <n v="726.8"/>
    <n v="538.4"/>
    <n v="649.29999999999995"/>
    <n v="600.29999999999995"/>
    <n v="650.29999999999995"/>
    <n v="842.2"/>
    <n v="684.5"/>
    <n v="31"/>
    <x v="48"/>
    <n v="18.090322580645161"/>
    <n v="16.454838709677421"/>
    <n v="17.561290322580643"/>
    <n v="16.877419354838711"/>
    <n v="23.445161290322581"/>
    <n v="17.36774193548387"/>
    <n v="20.945161290322581"/>
    <n v="19.364516129032257"/>
    <n v="20.977419354838709"/>
    <n v="27.167741935483871"/>
    <n v="22.080645161290324"/>
  </r>
  <r>
    <x v="1"/>
    <x v="10"/>
    <x v="10"/>
    <x v="2"/>
    <n v="472.3"/>
    <n v="434.3"/>
    <n v="432"/>
    <n v="449.8"/>
    <n v="437.7"/>
    <n v="536.20000000000005"/>
    <n v="591.29999999999995"/>
    <n v="483.6"/>
    <n v="484.6"/>
    <n v="500.9"/>
    <n v="604.4"/>
    <n v="519.1"/>
    <n v="36"/>
    <x v="49"/>
    <n v="12.06388888888889"/>
    <n v="12"/>
    <n v="12.494444444444445"/>
    <n v="12.158333333333333"/>
    <n v="14.894444444444446"/>
    <n v="16.424999999999997"/>
    <n v="13.433333333333334"/>
    <n v="13.461111111111112"/>
    <n v="13.913888888888888"/>
    <n v="16.788888888888888"/>
    <n v="14.419444444444444"/>
  </r>
  <r>
    <x v="1"/>
    <x v="10"/>
    <x v="10"/>
    <x v="3"/>
    <n v="2470.4"/>
    <n v="2466.9"/>
    <n v="2890.1"/>
    <n v="3062.7"/>
    <n v="2923.1"/>
    <n v="3309.2"/>
    <n v="2555.6"/>
    <n v="2634.1"/>
    <n v="2448.8000000000002"/>
    <n v="2628.8"/>
    <n v="2535.5"/>
    <n v="2256.3000000000002"/>
    <n v="41"/>
    <x v="50"/>
    <n v="60.168292682926833"/>
    <n v="70.490243902439019"/>
    <n v="74.699999999999989"/>
    <n v="71.295121951219514"/>
    <n v="80.712195121951211"/>
    <n v="62.331707317073167"/>
    <n v="64.246341463414637"/>
    <n v="59.72682926829269"/>
    <n v="64.117073170731715"/>
    <n v="61.841463414634148"/>
    <n v="55.031707317073177"/>
  </r>
  <r>
    <x v="1"/>
    <x v="10"/>
    <x v="10"/>
    <x v="5"/>
    <n v="2027.3"/>
    <n v="2088.6"/>
    <n v="2550.5"/>
    <n v="2649.5"/>
    <n v="4399.3999999999996"/>
    <n v="5645.4"/>
    <n v="4812.1000000000004"/>
    <n v="3618.1"/>
    <n v="3088.1"/>
    <n v="4199.3"/>
    <n v="4555.8999999999996"/>
    <n v="2610.6999999999998"/>
    <n v="21"/>
    <x v="51"/>
    <n v="99.457142857142856"/>
    <n v="121.45238095238095"/>
    <n v="126.16666666666667"/>
    <n v="209.49523809523808"/>
    <n v="268.82857142857142"/>
    <n v="229.14761904761906"/>
    <n v="172.2904761904762"/>
    <n v="147.05238095238096"/>
    <n v="199.96666666666667"/>
    <n v="216.94761904761904"/>
    <n v="124.31904761904761"/>
  </r>
  <r>
    <x v="1"/>
    <x v="10"/>
    <x v="10"/>
    <x v="6"/>
    <n v="3980.4"/>
    <n v="4279.3999999999996"/>
    <n v="4689.3999999999996"/>
    <n v="6569.6"/>
    <n v="11490.3"/>
    <n v="18928.5"/>
    <n v="10672.9"/>
    <n v="7213.5"/>
    <n v="3674.5"/>
    <n v="3681.2"/>
    <n v="3549.3"/>
    <n v="3264.2"/>
    <n v="9"/>
    <x v="52"/>
    <n v="475.48888888888882"/>
    <n v="521.04444444444437"/>
    <n v="729.95555555555563"/>
    <n v="1276.6999999999998"/>
    <n v="2103.1666666666665"/>
    <n v="1185.8777777777777"/>
    <n v="801.5"/>
    <n v="408.27777777777777"/>
    <n v="409.02222222222218"/>
    <n v="394.36666666666667"/>
    <n v="362.68888888888887"/>
  </r>
  <r>
    <x v="1"/>
    <x v="10"/>
    <x v="10"/>
    <x v="7"/>
    <n v="5584.6"/>
    <n v="7132"/>
    <n v="5230.2"/>
    <n v="11208.4"/>
    <n v="7671.1"/>
    <n v="13376.8"/>
    <n v="9061.4"/>
    <n v="14533.4"/>
    <n v="10321"/>
    <n v="13169.5"/>
    <n v="9101.4"/>
    <n v="5816.4"/>
    <n v="5"/>
    <x v="53"/>
    <n v="1426.4"/>
    <n v="1046.04"/>
    <n v="2241.6799999999998"/>
    <n v="1534.22"/>
    <n v="2675.3599999999997"/>
    <n v="1812.28"/>
    <n v="2906.68"/>
    <n v="2064.1999999999998"/>
    <n v="2633.9"/>
    <n v="1820.28"/>
    <n v="1163.28"/>
  </r>
  <r>
    <x v="1"/>
    <x v="10"/>
    <x v="10"/>
    <x v="8"/>
    <n v="119.6"/>
    <n v="143.1"/>
    <n v="125.5"/>
    <n v="126.7"/>
    <n v="172.3"/>
    <n v="158.9"/>
    <n v="177.9"/>
    <n v="162.19999999999999"/>
    <n v="119.6"/>
    <n v="61.9"/>
    <n v="59.6"/>
    <n v="32.9"/>
    <n v="1"/>
    <x v="54"/>
    <n v="143.1"/>
    <n v="125.5"/>
    <n v="126.7"/>
    <n v="172.3"/>
    <n v="158.9"/>
    <n v="177.9"/>
    <n v="162.19999999999999"/>
    <n v="119.6"/>
    <n v="61.9"/>
    <n v="59.6"/>
    <n v="32.9"/>
  </r>
  <r>
    <x v="1"/>
    <x v="10"/>
    <x v="10"/>
    <x v="9"/>
    <n v="118"/>
    <n v="210"/>
    <n v="154"/>
    <n v="193"/>
    <n v="325"/>
    <n v="332"/>
    <n v="464"/>
    <n v="369"/>
    <n v="455"/>
    <n v="517"/>
    <n v="555"/>
    <n v="388"/>
    <n v="1"/>
    <x v="55"/>
    <n v="210"/>
    <n v="154"/>
    <n v="193"/>
    <n v="325"/>
    <n v="332"/>
    <n v="464"/>
    <n v="369"/>
    <n v="455"/>
    <n v="517"/>
    <n v="555"/>
    <n v="388"/>
  </r>
  <r>
    <x v="1"/>
    <x v="20"/>
    <x v="20"/>
    <x v="7"/>
    <n v="1730.8"/>
    <n v="618.5"/>
    <n v="3572"/>
    <n v="2069.4"/>
    <n v="1404.2"/>
    <n v="2183.1"/>
    <n v="1798.8"/>
    <n v="1809.9"/>
    <n v="1979.6"/>
    <n v="954.9"/>
    <n v="1786.2"/>
    <n v="1240.5999999999999"/>
    <n v="0"/>
    <x v="0"/>
    <n v="0"/>
    <n v="0"/>
    <n v="0"/>
    <n v="0"/>
    <n v="0"/>
    <n v="0"/>
    <n v="0"/>
    <n v="0"/>
    <n v="0"/>
    <n v="0"/>
    <n v="0"/>
  </r>
  <r>
    <x v="1"/>
    <x v="20"/>
    <x v="20"/>
    <x v="9"/>
    <n v="347"/>
    <n v="336"/>
    <n v="347"/>
    <n v="287"/>
    <n v="697.3"/>
    <n v="2487.8000000000002"/>
    <n v="3899.3"/>
    <n v="1833.9"/>
    <n v="498.7"/>
    <n v="2509"/>
    <n v="1644"/>
    <n v="746"/>
    <n v="0"/>
    <x v="0"/>
    <n v="0"/>
    <n v="0"/>
    <n v="0"/>
    <n v="0"/>
    <n v="0"/>
    <n v="0"/>
    <n v="0"/>
    <n v="0"/>
    <n v="0"/>
    <n v="0"/>
    <n v="0"/>
  </r>
  <r>
    <x v="1"/>
    <x v="11"/>
    <x v="11"/>
    <x v="7"/>
    <n v="15821.4"/>
    <n v="22623.1"/>
    <n v="17883.3"/>
    <n v="24906.799999999999"/>
    <n v="22786.1"/>
    <n v="27865"/>
    <n v="21977.4"/>
    <n v="26531.8"/>
    <n v="18427.3"/>
    <n v="21398.400000000001"/>
    <n v="19706.900000000001"/>
    <n v="8242.6"/>
    <n v="4"/>
    <x v="56"/>
    <n v="5655.7749999999996"/>
    <n v="4470.8249999999998"/>
    <n v="6226.7"/>
    <n v="5696.5249999999996"/>
    <n v="6966.25"/>
    <n v="5494.35"/>
    <n v="6632.95"/>
    <n v="4606.8249999999998"/>
    <n v="5349.6"/>
    <n v="4926.7250000000004"/>
    <n v="2060.65"/>
  </r>
  <r>
    <x v="1"/>
    <x v="11"/>
    <x v="11"/>
    <x v="8"/>
    <n v="59"/>
    <n v="156.80000000000001"/>
    <n v="102.7"/>
    <n v="94.1"/>
    <n v="202.9"/>
    <n v="233.8"/>
    <n v="191"/>
    <n v="310.2"/>
    <n v="303"/>
    <n v="407.3"/>
    <n v="188.1"/>
    <n v="48.9"/>
    <n v="1"/>
    <x v="57"/>
    <n v="156.80000000000001"/>
    <n v="102.7"/>
    <n v="94.1"/>
    <n v="202.9"/>
    <n v="233.8"/>
    <n v="191"/>
    <n v="310.2"/>
    <n v="303"/>
    <n v="407.3"/>
    <n v="188.1"/>
    <n v="48.9"/>
  </r>
  <r>
    <x v="1"/>
    <x v="12"/>
    <x v="12"/>
    <x v="0"/>
    <m/>
    <m/>
    <m/>
    <m/>
    <m/>
    <m/>
    <m/>
    <m/>
    <n v="0"/>
    <m/>
    <m/>
    <m/>
    <n v="0"/>
    <x v="0"/>
    <n v="0"/>
    <n v="0"/>
    <n v="0"/>
    <n v="0"/>
    <n v="0"/>
    <n v="0"/>
    <n v="0"/>
    <n v="0"/>
    <n v="0"/>
    <n v="0"/>
    <n v="0"/>
  </r>
  <r>
    <x v="1"/>
    <x v="12"/>
    <x v="12"/>
    <x v="1"/>
    <n v="4"/>
    <n v="6.6"/>
    <n v="3.9"/>
    <n v="8.1999999999999993"/>
    <n v="0.6"/>
    <n v="15.8"/>
    <n v="19.399999999999999"/>
    <n v="13.3"/>
    <n v="21.5"/>
    <n v="7.9"/>
    <n v="1.7"/>
    <n v="9.9"/>
    <n v="1"/>
    <x v="58"/>
    <n v="6.6"/>
    <n v="3.9"/>
    <n v="8.1999999999999993"/>
    <n v="0.6"/>
    <n v="15.8"/>
    <n v="19.399999999999999"/>
    <n v="13.3"/>
    <n v="21.5"/>
    <n v="7.9"/>
    <n v="1.7"/>
    <n v="9.9"/>
  </r>
  <r>
    <x v="1"/>
    <x v="12"/>
    <x v="12"/>
    <x v="2"/>
    <n v="103.4"/>
    <n v="102"/>
    <n v="67"/>
    <n v="127.6"/>
    <n v="156.19999999999999"/>
    <n v="186"/>
    <n v="206.9"/>
    <n v="248.4"/>
    <n v="258.3"/>
    <n v="218.2"/>
    <n v="136.19999999999999"/>
    <n v="142.19999999999999"/>
    <n v="8"/>
    <x v="59"/>
    <n v="12.75"/>
    <n v="8.375"/>
    <n v="15.95"/>
    <n v="19.524999999999999"/>
    <n v="23.25"/>
    <n v="25.862500000000001"/>
    <n v="31.05"/>
    <n v="32.287500000000001"/>
    <n v="27.274999999999999"/>
    <n v="17.024999999999999"/>
    <n v="17.774999999999999"/>
  </r>
  <r>
    <x v="1"/>
    <x v="12"/>
    <x v="12"/>
    <x v="3"/>
    <n v="593.29999999999995"/>
    <n v="837.5"/>
    <n v="566.79999999999995"/>
    <n v="792.5"/>
    <n v="972.2"/>
    <n v="1219.9000000000001"/>
    <n v="1128.8"/>
    <n v="902.2"/>
    <n v="1228.7"/>
    <n v="1027.4000000000001"/>
    <n v="1318"/>
    <n v="780.4"/>
    <n v="23"/>
    <x v="60"/>
    <n v="36.413043478260867"/>
    <n v="24.643478260869564"/>
    <n v="34.456521739130437"/>
    <n v="42.269565217391303"/>
    <n v="53.039130434782614"/>
    <n v="49.078260869565213"/>
    <n v="39.22608695652174"/>
    <n v="53.421739130434787"/>
    <n v="44.669565217391309"/>
    <n v="57.304347826086953"/>
    <n v="33.930434782608693"/>
  </r>
  <r>
    <x v="1"/>
    <x v="12"/>
    <x v="12"/>
    <x v="5"/>
    <n v="587.70000000000005"/>
    <n v="756.6"/>
    <n v="491"/>
    <n v="647.6"/>
    <n v="1336.5"/>
    <n v="1473"/>
    <n v="1329"/>
    <n v="1449.2"/>
    <n v="1363.6"/>
    <n v="968.3"/>
    <n v="920.1"/>
    <n v="794.7"/>
    <n v="11"/>
    <x v="61"/>
    <n v="68.781818181818181"/>
    <n v="44.636363636363633"/>
    <n v="58.872727272727275"/>
    <n v="121.5"/>
    <n v="133.90909090909091"/>
    <n v="120.81818181818181"/>
    <n v="131.74545454545455"/>
    <n v="123.96363636363635"/>
    <n v="88.027272727272717"/>
    <n v="83.645454545454541"/>
    <n v="72.24545454545455"/>
  </r>
  <r>
    <x v="1"/>
    <x v="14"/>
    <x v="14"/>
    <x v="0"/>
    <n v="0"/>
    <n v="0"/>
    <n v="0"/>
    <n v="0"/>
    <n v="0"/>
    <n v="0"/>
    <n v="0"/>
    <n v="0"/>
    <n v="0"/>
    <m/>
    <n v="0"/>
    <n v="0"/>
    <n v="0"/>
    <x v="0"/>
    <n v="0"/>
    <n v="0"/>
    <n v="0"/>
    <n v="0"/>
    <n v="0"/>
    <n v="0"/>
    <n v="0"/>
    <n v="0"/>
    <n v="0"/>
    <n v="0"/>
    <n v="0"/>
  </r>
  <r>
    <x v="1"/>
    <x v="14"/>
    <x v="14"/>
    <x v="1"/>
    <n v="14157.7"/>
    <n v="12716.2"/>
    <n v="12582.2"/>
    <n v="13199.9"/>
    <n v="13717.3"/>
    <n v="14581"/>
    <n v="15706.8"/>
    <n v="14427"/>
    <n v="15483.4"/>
    <n v="13382.5"/>
    <n v="13435.1"/>
    <n v="12870.6"/>
    <n v="564"/>
    <x v="62"/>
    <n v="22.546453900709221"/>
    <n v="22.308865248226951"/>
    <n v="23.404078014184396"/>
    <n v="24.321453900709219"/>
    <n v="25.852836879432623"/>
    <n v="27.848936170212763"/>
    <n v="25.579787234042552"/>
    <n v="27.452836879432624"/>
    <n v="23.727836879432623"/>
    <n v="23.821099290780143"/>
    <n v="22.820212765957447"/>
  </r>
  <r>
    <x v="1"/>
    <x v="14"/>
    <x v="14"/>
    <x v="2"/>
    <n v="31306.7"/>
    <n v="28901.5"/>
    <n v="29989.5"/>
    <n v="30442.5"/>
    <n v="30875.7"/>
    <n v="33334.9"/>
    <n v="35102.1"/>
    <n v="30049.53"/>
    <n v="34961.5"/>
    <n v="30487.7"/>
    <n v="31596.799999999999"/>
    <n v="30935.599999999999"/>
    <n v="720"/>
    <x v="63"/>
    <n v="40.140972222222224"/>
    <n v="41.65208333333333"/>
    <n v="42.28125"/>
    <n v="42.882916666666667"/>
    <n v="46.298472222222223"/>
    <n v="48.752916666666664"/>
    <n v="41.735458333333334"/>
    <n v="48.557638888888889"/>
    <n v="42.344027777777782"/>
    <n v="43.884444444444441"/>
    <n v="42.966111111111111"/>
  </r>
  <r>
    <x v="1"/>
    <x v="14"/>
    <x v="14"/>
    <x v="3"/>
    <n v="30709.599999999999"/>
    <n v="27960.7"/>
    <n v="29601.3"/>
    <n v="29742.400000000001"/>
    <n v="28912.3"/>
    <n v="31068"/>
    <n v="32655.8"/>
    <n v="28811.7"/>
    <n v="33074.199999999997"/>
    <n v="27062.799999999999"/>
    <n v="29446"/>
    <n v="29604.5"/>
    <n v="368"/>
    <x v="64"/>
    <n v="75.980163043478257"/>
    <n v="80.438315217391306"/>
    <n v="80.821739130434793"/>
    <n v="78.56603260869565"/>
    <n v="84.423913043478265"/>
    <n v="88.738586956521743"/>
    <n v="78.292663043478257"/>
    <n v="89.875543478260866"/>
    <n v="73.540217391304353"/>
    <n v="80.016304347826093"/>
    <n v="80.447010869565219"/>
  </r>
  <r>
    <x v="1"/>
    <x v="14"/>
    <x v="14"/>
    <x v="5"/>
    <n v="33169.4"/>
    <n v="28621"/>
    <n v="29486.799999999999"/>
    <n v="30951.8"/>
    <n v="32076.3"/>
    <n v="32200.5"/>
    <n v="34736.699999999997"/>
    <n v="32797.599999999999"/>
    <n v="34660.800000000003"/>
    <n v="29417.3"/>
    <n v="29796.6"/>
    <n v="29072.7"/>
    <n v="221"/>
    <x v="65"/>
    <n v="129.50678733031674"/>
    <n v="133.42443438914026"/>
    <n v="140.05339366515838"/>
    <n v="145.14162895927601"/>
    <n v="145.70361990950227"/>
    <n v="157.17963800904977"/>
    <n v="148.40542986425339"/>
    <n v="156.83619909502264"/>
    <n v="133.10995475113123"/>
    <n v="134.8262443438914"/>
    <n v="131.55067873303167"/>
  </r>
  <r>
    <x v="1"/>
    <x v="14"/>
    <x v="14"/>
    <x v="6"/>
    <n v="3658.3"/>
    <n v="3108.9"/>
    <n v="3350.3"/>
    <n v="4126.2"/>
    <n v="2894.1"/>
    <n v="3616.3"/>
    <n v="3731.5"/>
    <n v="3370.1"/>
    <n v="3672.9"/>
    <n v="3196.2"/>
    <n v="3383.6"/>
    <n v="3078.3"/>
    <n v="9"/>
    <x v="66"/>
    <n v="345.43333333333334"/>
    <n v="372.25555555555559"/>
    <n v="458.46666666666664"/>
    <n v="321.56666666666666"/>
    <n v="401.81111111111113"/>
    <n v="414.61111111111109"/>
    <n v="374.45555555555552"/>
    <n v="408.1"/>
    <n v="355.13333333333333"/>
    <n v="375.95555555555552"/>
    <n v="342.03333333333336"/>
  </r>
  <r>
    <x v="1"/>
    <x v="14"/>
    <x v="14"/>
    <x v="7"/>
    <n v="11029"/>
    <n v="10028.9"/>
    <n v="10398.700000000001"/>
    <n v="12060.7"/>
    <n v="12140.4"/>
    <n v="14319.6"/>
    <n v="15902.9"/>
    <n v="14216.1"/>
    <n v="15369.4"/>
    <n v="12858.7"/>
    <n v="12370.7"/>
    <n v="11656.8"/>
    <n v="15"/>
    <x v="67"/>
    <n v="668.59333333333336"/>
    <n v="693.24666666666667"/>
    <n v="804.04666666666674"/>
    <n v="809.36"/>
    <n v="954.64"/>
    <n v="1060.1933333333334"/>
    <n v="947.74"/>
    <n v="1024.6266666666666"/>
    <n v="857.24666666666667"/>
    <n v="824.71333333333337"/>
    <n v="777.12"/>
  </r>
  <r>
    <x v="1"/>
    <x v="14"/>
    <x v="14"/>
    <x v="8"/>
    <n v="9828.2999999999993"/>
    <n v="9407.9"/>
    <n v="8494.2000000000007"/>
    <n v="8968.4"/>
    <n v="9251.2000000000007"/>
    <n v="10197.4"/>
    <n v="10135.299999999999"/>
    <n v="8288.2000000000007"/>
    <n v="9665.2999999999993"/>
    <n v="8192.5"/>
    <n v="9232.6"/>
    <n v="8697.2999999999993"/>
    <n v="7"/>
    <x v="68"/>
    <n v="1343.9857142857143"/>
    <n v="1213.457142857143"/>
    <n v="1281.2"/>
    <n v="1321.6000000000001"/>
    <n v="1456.7714285714285"/>
    <n v="1447.8999999999999"/>
    <n v="1184.0285714285715"/>
    <n v="1380.7571428571428"/>
    <n v="1170.3571428571429"/>
    <n v="1318.9428571428573"/>
    <n v="1242.4714285714285"/>
  </r>
  <r>
    <x v="1"/>
    <x v="14"/>
    <x v="14"/>
    <x v="9"/>
    <n v="1297.4000000000001"/>
    <n v="2157.4"/>
    <n v="1960.2"/>
    <n v="2127.8000000000002"/>
    <n v="2767.1"/>
    <n v="2722.1"/>
    <n v="3350.8"/>
    <n v="2107.3000000000002"/>
    <n v="3087.3"/>
    <n v="3100.8"/>
    <n v="2712.2"/>
    <n v="4249.6000000000004"/>
    <n v="2"/>
    <x v="69"/>
    <n v="1078.7"/>
    <n v="980.1"/>
    <n v="1063.9000000000001"/>
    <n v="1383.55"/>
    <n v="1361.05"/>
    <n v="1675.4"/>
    <n v="1053.6500000000001"/>
    <n v="1543.65"/>
    <n v="1550.4"/>
    <n v="1356.1"/>
    <n v="2124.8000000000002"/>
  </r>
  <r>
    <x v="1"/>
    <x v="15"/>
    <x v="15"/>
    <x v="1"/>
    <n v="2225.3000000000002"/>
    <n v="2019.6"/>
    <n v="1920.1"/>
    <n v="2168.9"/>
    <n v="2953.5"/>
    <n v="2943.6"/>
    <n v="3564.4"/>
    <n v="3218.1"/>
    <n v="3011.5"/>
    <n v="2731.6"/>
    <n v="2150"/>
    <n v="2047.1"/>
    <n v="88"/>
    <x v="70"/>
    <n v="22.95"/>
    <n v="21.819318181818179"/>
    <n v="24.646590909090911"/>
    <n v="33.5625"/>
    <n v="33.449999999999996"/>
    <n v="40.504545454545458"/>
    <n v="36.569318181818183"/>
    <n v="34.221590909090907"/>
    <n v="31.040909090909089"/>
    <n v="24.431818181818183"/>
    <n v="23.262499999999999"/>
  </r>
  <r>
    <x v="1"/>
    <x v="15"/>
    <x v="15"/>
    <x v="2"/>
    <n v="1229.4000000000001"/>
    <n v="995.1"/>
    <n v="1035.9000000000001"/>
    <n v="1114.5"/>
    <n v="1243.8"/>
    <n v="1293.4000000000001"/>
    <n v="1594.6"/>
    <n v="1338.9"/>
    <n v="1466.5"/>
    <n v="1292.0999999999999"/>
    <n v="1145.5"/>
    <n v="1172.4000000000001"/>
    <n v="27"/>
    <x v="71"/>
    <n v="36.855555555555554"/>
    <n v="38.366666666666667"/>
    <n v="41.277777777777779"/>
    <n v="46.066666666666663"/>
    <n v="47.903703703703705"/>
    <n v="59.059259259259257"/>
    <n v="49.588888888888896"/>
    <n v="54.314814814814817"/>
    <n v="47.855555555555554"/>
    <n v="42.425925925925924"/>
    <n v="43.422222222222224"/>
  </r>
  <r>
    <x v="1"/>
    <x v="15"/>
    <x v="15"/>
    <x v="3"/>
    <n v="2278.6999999999998"/>
    <n v="1951.2"/>
    <n v="1962.7"/>
    <n v="2086.1"/>
    <n v="2315.6"/>
    <n v="2341"/>
    <n v="2745.1"/>
    <n v="2412.6999999999998"/>
    <n v="2462.1999999999998"/>
    <n v="2270.6"/>
    <n v="2082.9"/>
    <n v="1988"/>
    <n v="26"/>
    <x v="72"/>
    <n v="75.046153846153842"/>
    <n v="75.488461538461536"/>
    <n v="80.234615384615381"/>
    <n v="89.061538461538461"/>
    <n v="90.038461538461533"/>
    <n v="105.58076923076922"/>
    <n v="92.796153846153842"/>
    <n v="94.699999999999989"/>
    <n v="87.330769230769221"/>
    <n v="80.111538461538458"/>
    <n v="76.461538461538467"/>
  </r>
  <r>
    <x v="1"/>
    <x v="15"/>
    <x v="15"/>
    <x v="5"/>
    <n v="626.5"/>
    <n v="571.20000000000005"/>
    <n v="601.6"/>
    <n v="679.5"/>
    <n v="660.7"/>
    <n v="714.6"/>
    <n v="881.2"/>
    <n v="698"/>
    <n v="856.8"/>
    <n v="626.1"/>
    <n v="643.5"/>
    <n v="638.4"/>
    <n v="4"/>
    <x v="73"/>
    <n v="142.80000000000001"/>
    <n v="150.4"/>
    <n v="169.875"/>
    <n v="165.17500000000001"/>
    <n v="178.65"/>
    <n v="220.3"/>
    <n v="174.5"/>
    <n v="214.2"/>
    <n v="156.52500000000001"/>
    <n v="160.875"/>
    <n v="159.6"/>
  </r>
  <r>
    <x v="1"/>
    <x v="15"/>
    <x v="15"/>
    <x v="6"/>
    <n v="434.5"/>
    <n v="450.5"/>
    <n v="398.5"/>
    <n v="478.8"/>
    <n v="468.5"/>
    <n v="582.4"/>
    <n v="546.20000000000005"/>
    <n v="508.9"/>
    <n v="520.20000000000005"/>
    <n v="436.2"/>
    <n v="442.1"/>
    <n v="412.5"/>
    <n v="1"/>
    <x v="74"/>
    <n v="450.5"/>
    <n v="398.5"/>
    <n v="478.8"/>
    <n v="468.5"/>
    <n v="582.4"/>
    <n v="546.20000000000005"/>
    <n v="508.9"/>
    <n v="520.20000000000005"/>
    <n v="436.2"/>
    <n v="442.1"/>
    <n v="412.5"/>
  </r>
  <r>
    <x v="1"/>
    <x v="15"/>
    <x v="15"/>
    <x v="7"/>
    <n v="201.6"/>
    <n v="138.4"/>
    <n v="145.1"/>
    <n v="164.2"/>
    <n v="153.5"/>
    <n v="170.1"/>
    <n v="147.6"/>
    <n v="142"/>
    <n v="179.1"/>
    <n v="154.1"/>
    <n v="145.1"/>
    <n v="130"/>
    <n v="1"/>
    <x v="75"/>
    <n v="138.4"/>
    <n v="145.1"/>
    <n v="164.2"/>
    <n v="153.5"/>
    <n v="170.1"/>
    <n v="147.6"/>
    <n v="142"/>
    <n v="179.1"/>
    <n v="154.1"/>
    <n v="145.1"/>
    <n v="130"/>
  </r>
  <r>
    <x v="1"/>
    <x v="17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1"/>
    <x v="17"/>
    <x v="17"/>
    <x v="1"/>
    <n v="249624.28"/>
    <n v="241687"/>
    <n v="232399.6"/>
    <n v="242296.8"/>
    <n v="271576.7"/>
    <n v="292991.13"/>
    <n v="329405.07"/>
    <n v="292868.76"/>
    <n v="316832.59999999998"/>
    <n v="263679.3"/>
    <n v="258455.23"/>
    <n v="246911.27"/>
    <n v="24897"/>
    <x v="76"/>
    <n v="9.7074747961601791"/>
    <n v="9.3344419006305976"/>
    <n v="9.7319677069526449"/>
    <n v="10.90800899706792"/>
    <n v="11.768129895168093"/>
    <n v="13.230713338956502"/>
    <n v="11.763214845162068"/>
    <n v="12.725734024179619"/>
    <n v="10.590806121219424"/>
    <n v="10.380978832791099"/>
    <n v="9.9173101176848615"/>
  </r>
  <r>
    <x v="1"/>
    <x v="17"/>
    <x v="17"/>
    <x v="2"/>
    <n v="83678.320000000007"/>
    <n v="77461.3"/>
    <n v="74521"/>
    <n v="80148.3"/>
    <n v="101581.4"/>
    <n v="111698.9"/>
    <n v="114347.43"/>
    <n v="117229.19"/>
    <n v="109154.6"/>
    <n v="93446.5"/>
    <n v="87203.1"/>
    <n v="79543.600000000006"/>
    <n v="7940"/>
    <x v="77"/>
    <n v="9.7558312342569273"/>
    <n v="9.3855163727959692"/>
    <n v="10.094244332493703"/>
    <n v="12.793627204030226"/>
    <n v="14.06787153652393"/>
    <n v="14.401439546599496"/>
    <n v="14.764381612090681"/>
    <n v="13.747430730478591"/>
    <n v="11.769080604534006"/>
    <n v="10.982758186397986"/>
    <n v="10.018085642317381"/>
  </r>
  <r>
    <x v="1"/>
    <x v="17"/>
    <x v="17"/>
    <x v="3"/>
    <n v="440.7"/>
    <n v="448.6"/>
    <n v="425.2"/>
    <n v="417.2"/>
    <n v="551.20000000000005"/>
    <n v="481.8"/>
    <n v="999.3"/>
    <n v="947.7"/>
    <n v="688.5"/>
    <n v="601.79999999999995"/>
    <n v="539.9"/>
    <n v="702.8"/>
    <n v="55"/>
    <x v="78"/>
    <n v="8.1563636363636363"/>
    <n v="7.7309090909090905"/>
    <n v="7.585454545454545"/>
    <n v="10.021818181818183"/>
    <n v="8.76"/>
    <n v="18.169090909090908"/>
    <n v="17.230909090909091"/>
    <n v="12.518181818181818"/>
    <n v="10.941818181818181"/>
    <n v="9.8163636363636364"/>
    <n v="12.778181818181817"/>
  </r>
  <r>
    <x v="1"/>
    <x v="17"/>
    <x v="17"/>
    <x v="5"/>
    <n v="264.3"/>
    <n v="214.4"/>
    <n v="253.3"/>
    <n v="216.7"/>
    <n v="231.8"/>
    <n v="278.10000000000002"/>
    <n v="238.7"/>
    <n v="270.60000000000002"/>
    <n v="253.6"/>
    <n v="242.1"/>
    <n v="239.7"/>
    <n v="298.3"/>
    <n v="1"/>
    <x v="79"/>
    <n v="214.4"/>
    <n v="253.3"/>
    <n v="216.7"/>
    <n v="231.8"/>
    <n v="278.10000000000002"/>
    <n v="238.7"/>
    <n v="270.60000000000002"/>
    <n v="253.6"/>
    <n v="242.1"/>
    <n v="239.7"/>
    <n v="298.3"/>
  </r>
  <r>
    <x v="1"/>
    <x v="17"/>
    <x v="17"/>
    <x v="6"/>
    <n v="5.0999999999999996"/>
    <n v="9.3000000000000007"/>
    <n v="11.2"/>
    <n v="14"/>
    <n v="6.8"/>
    <n v="11.5"/>
    <n v="10.1"/>
    <n v="3.4"/>
    <n v="6.6"/>
    <n v="13.2"/>
    <n v="11.5"/>
    <n v="9.8000000000000007"/>
    <n v="0"/>
    <x v="0"/>
    <n v="0"/>
    <n v="0"/>
    <n v="0"/>
    <n v="0"/>
    <n v="0"/>
    <n v="0"/>
    <n v="0"/>
    <n v="0"/>
    <n v="0"/>
    <n v="0"/>
    <n v="0"/>
  </r>
  <r>
    <x v="1"/>
    <x v="18"/>
    <x v="18"/>
    <x v="1"/>
    <n v="1342.7"/>
    <n v="1123.8"/>
    <n v="1082.8"/>
    <n v="1141.4000000000001"/>
    <n v="1475.3"/>
    <n v="1513.5"/>
    <n v="1751.2"/>
    <n v="1680.8"/>
    <n v="1587.8"/>
    <n v="1412.9"/>
    <n v="1136"/>
    <n v="1049.3"/>
    <n v="68"/>
    <x v="80"/>
    <n v="16.526470588235295"/>
    <n v="15.923529411764704"/>
    <n v="16.785294117647059"/>
    <n v="21.695588235294117"/>
    <n v="22.257352941176471"/>
    <n v="25.752941176470589"/>
    <n v="24.71764705882353"/>
    <n v="23.349999999999998"/>
    <n v="20.777941176470591"/>
    <n v="16.705882352941178"/>
    <n v="15.430882352941175"/>
  </r>
  <r>
    <x v="1"/>
    <x v="18"/>
    <x v="18"/>
    <x v="2"/>
    <n v="59.1"/>
    <n v="63.6"/>
    <n v="62.9"/>
    <n v="51.6"/>
    <n v="68.8"/>
    <n v="75.3"/>
    <n v="91.8"/>
    <n v="75.2"/>
    <n v="109.6"/>
    <n v="73.8"/>
    <n v="72"/>
    <n v="67.5"/>
    <n v="2"/>
    <x v="81"/>
    <n v="31.8"/>
    <n v="31.45"/>
    <n v="25.8"/>
    <n v="34.4"/>
    <n v="37.65"/>
    <n v="45.9"/>
    <n v="37.6"/>
    <n v="54.8"/>
    <n v="36.9"/>
    <n v="36"/>
    <n v="33.75"/>
  </r>
  <r>
    <x v="2"/>
    <x v="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2"/>
    <x v="0"/>
    <x v="0"/>
    <x v="1"/>
    <n v="339"/>
    <n v="520.4"/>
    <n v="356.7"/>
    <n v="410.8"/>
    <n v="494.8"/>
    <n v="651.79999999999995"/>
    <n v="514.9"/>
    <n v="444"/>
    <n v="473.4"/>
    <n v="525.79999999999995"/>
    <n v="544.6"/>
    <n v="418.3"/>
    <n v="9"/>
    <x v="82"/>
    <n v="57.822222222222223"/>
    <n v="39.633333333333333"/>
    <n v="45.644444444444446"/>
    <n v="54.977777777777781"/>
    <n v="72.422222222222217"/>
    <n v="57.211111111111109"/>
    <n v="49.333333333333336"/>
    <n v="52.599999999999994"/>
    <n v="58.422222222222217"/>
    <n v="60.511111111111113"/>
    <n v="46.477777777777781"/>
  </r>
  <r>
    <x v="2"/>
    <x v="0"/>
    <x v="0"/>
    <x v="2"/>
    <n v="135.19999999999999"/>
    <n v="102.3"/>
    <n v="142.1"/>
    <n v="99.3"/>
    <n v="107.8"/>
    <n v="207.9"/>
    <n v="208.5"/>
    <n v="189"/>
    <n v="198.6"/>
    <n v="238.6"/>
    <n v="168.8"/>
    <n v="150.1"/>
    <n v="4"/>
    <x v="83"/>
    <n v="25.574999999999999"/>
    <n v="35.524999999999999"/>
    <n v="24.824999999999999"/>
    <n v="26.95"/>
    <n v="51.975000000000001"/>
    <n v="52.125"/>
    <n v="47.25"/>
    <n v="49.65"/>
    <n v="59.65"/>
    <n v="42.2"/>
    <n v="37.524999999999999"/>
  </r>
  <r>
    <x v="2"/>
    <x v="0"/>
    <x v="0"/>
    <x v="3"/>
    <n v="154.19999999999999"/>
    <n v="180"/>
    <n v="207.3"/>
    <n v="158.6"/>
    <n v="176.7"/>
    <n v="281.2"/>
    <n v="316.8"/>
    <n v="264.60000000000002"/>
    <n v="276.2"/>
    <n v="331.1"/>
    <n v="227"/>
    <n v="187.2"/>
    <n v="8"/>
    <x v="84"/>
    <n v="22.5"/>
    <n v="25.912500000000001"/>
    <n v="19.824999999999999"/>
    <n v="22.087499999999999"/>
    <n v="35.15"/>
    <n v="39.6"/>
    <n v="33.075000000000003"/>
    <n v="34.524999999999999"/>
    <n v="41.387500000000003"/>
    <n v="28.375"/>
    <n v="23.4"/>
  </r>
  <r>
    <x v="2"/>
    <x v="0"/>
    <x v="0"/>
    <x v="5"/>
    <n v="242.3"/>
    <n v="247.6"/>
    <n v="381.8"/>
    <n v="256.39999999999998"/>
    <n v="351.8"/>
    <n v="381.8"/>
    <n v="424.4"/>
    <n v="254.2"/>
    <n v="337.1"/>
    <n v="404.5"/>
    <n v="285.7"/>
    <n v="233.9"/>
    <n v="1"/>
    <x v="85"/>
    <n v="247.6"/>
    <n v="381.8"/>
    <n v="256.39999999999998"/>
    <n v="351.8"/>
    <n v="381.8"/>
    <n v="424.4"/>
    <n v="254.2"/>
    <n v="337.1"/>
    <n v="404.5"/>
    <n v="285.7"/>
    <n v="233.9"/>
  </r>
  <r>
    <x v="2"/>
    <x v="0"/>
    <x v="0"/>
    <x v="6"/>
    <n v="941.6"/>
    <n v="905.6"/>
    <n v="1451.3"/>
    <n v="1049.3"/>
    <n v="1048"/>
    <n v="2245.6999999999998"/>
    <n v="1537.7"/>
    <n v="2715"/>
    <n v="2437.6999999999998"/>
    <n v="2801.6"/>
    <n v="2203.4"/>
    <n v="920.2"/>
    <n v="4"/>
    <x v="86"/>
    <n v="226.4"/>
    <n v="362.82499999999999"/>
    <n v="262.32499999999999"/>
    <n v="262"/>
    <n v="561.42499999999995"/>
    <n v="384.42500000000001"/>
    <n v="678.75"/>
    <n v="609.42499999999995"/>
    <n v="700.4"/>
    <n v="550.85"/>
    <n v="230.05"/>
  </r>
  <r>
    <x v="2"/>
    <x v="0"/>
    <x v="0"/>
    <x v="7"/>
    <n v="104.4"/>
    <n v="226.6"/>
    <n v="353"/>
    <n v="258.8"/>
    <n v="758.4"/>
    <n v="1251.5999999999999"/>
    <n v="1453.3"/>
    <n v="5539.5"/>
    <n v="714.8"/>
    <n v="408.4"/>
    <n v="4556.8999999999996"/>
    <n v="171.7"/>
    <n v="1"/>
    <x v="87"/>
    <n v="226.6"/>
    <n v="353"/>
    <n v="258.8"/>
    <n v="758.4"/>
    <n v="1251.5999999999999"/>
    <n v="1453.3"/>
    <n v="5539.5"/>
    <n v="714.8"/>
    <n v="408.4"/>
    <n v="4556.8999999999996"/>
    <n v="171.7"/>
  </r>
  <r>
    <x v="2"/>
    <x v="0"/>
    <x v="0"/>
    <x v="8"/>
    <n v="14068.7"/>
    <n v="15182.5"/>
    <n v="25741.1"/>
    <n v="20202"/>
    <n v="25507.599999999999"/>
    <n v="49692.5"/>
    <n v="22568.400000000001"/>
    <n v="27808.1"/>
    <n v="31853.4"/>
    <n v="35484.6"/>
    <n v="41447.800000000003"/>
    <n v="17489.3"/>
    <n v="13"/>
    <x v="88"/>
    <n v="1167.8846153846155"/>
    <n v="1980.0846153846153"/>
    <n v="1554"/>
    <n v="1962.1230769230767"/>
    <n v="3822.5"/>
    <n v="1736.0307692307692"/>
    <n v="2139.0846153846151"/>
    <n v="2450.2615384615387"/>
    <n v="2729.5846153846151"/>
    <n v="3188.292307692308"/>
    <n v="1345.3307692307692"/>
  </r>
  <r>
    <x v="2"/>
    <x v="0"/>
    <x v="0"/>
    <x v="9"/>
    <n v="4409.3999999999996"/>
    <n v="4550.6000000000004"/>
    <n v="5569.4"/>
    <n v="4619.8999999999996"/>
    <n v="5847.8"/>
    <n v="9676.2999999999993"/>
    <n v="3709.9"/>
    <n v="3131.5"/>
    <n v="5636"/>
    <n v="13207.6"/>
    <n v="26138.5"/>
    <n v="7827"/>
    <n v="5"/>
    <x v="89"/>
    <n v="910.12000000000012"/>
    <n v="1113.8799999999999"/>
    <n v="923.9799999999999"/>
    <n v="1169.56"/>
    <n v="1935.2599999999998"/>
    <n v="741.98"/>
    <n v="626.29999999999995"/>
    <n v="1127.2"/>
    <n v="2641.52"/>
    <n v="5227.7"/>
    <n v="1565.4"/>
  </r>
  <r>
    <x v="2"/>
    <x v="1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2"/>
    <x v="1"/>
    <x v="1"/>
    <x v="1"/>
    <n v="6382.2"/>
    <n v="6538.3"/>
    <n v="6015.82"/>
    <n v="5924.2"/>
    <n v="6051.8"/>
    <n v="7540.8"/>
    <n v="7663.7"/>
    <n v="7401.5"/>
    <n v="7413"/>
    <n v="6847.9"/>
    <n v="7446"/>
    <n v="6588.64"/>
    <n v="847"/>
    <x v="90"/>
    <n v="7.7193624557260927"/>
    <n v="7.10250295159386"/>
    <n v="6.9943329397874852"/>
    <n v="7.1449822904368361"/>
    <n v="8.9029515938606849"/>
    <n v="9.0480519480519472"/>
    <n v="8.7384887839433301"/>
    <n v="8.7520661157024797"/>
    <n v="8.0848878394332928"/>
    <n v="8.791027154663519"/>
    <n v="7.778795749704841"/>
  </r>
  <r>
    <x v="2"/>
    <x v="1"/>
    <x v="1"/>
    <x v="2"/>
    <n v="7482.3"/>
    <n v="7723.9"/>
    <n v="7244.52"/>
    <n v="7248.2"/>
    <n v="7184.8"/>
    <n v="8957.9"/>
    <n v="9815.6"/>
    <n v="9043.7999999999993"/>
    <n v="9374.7999999999993"/>
    <n v="8981.9"/>
    <n v="9089.9"/>
    <n v="7223.5"/>
    <n v="453"/>
    <x v="91"/>
    <n v="17.050551876379689"/>
    <n v="15.992317880794703"/>
    <n v="16.000441501103751"/>
    <n v="15.860485651214129"/>
    <n v="19.774613686534217"/>
    <n v="21.667991169977928"/>
    <n v="19.964238410596025"/>
    <n v="20.694922737306843"/>
    <n v="19.827593818984546"/>
    <n v="20.066004415011037"/>
    <n v="15.945916114790286"/>
  </r>
  <r>
    <x v="2"/>
    <x v="1"/>
    <x v="1"/>
    <x v="3"/>
    <n v="15573.6"/>
    <n v="16276.5"/>
    <n v="19110.66"/>
    <n v="21214.05"/>
    <n v="26087.25"/>
    <n v="36731.9"/>
    <n v="29155.9"/>
    <n v="25589.4"/>
    <n v="21288"/>
    <n v="21554"/>
    <n v="18816.7"/>
    <n v="14183.2"/>
    <n v="409"/>
    <x v="92"/>
    <n v="39.795843520782398"/>
    <n v="46.725330073349632"/>
    <n v="51.868092909535449"/>
    <n v="63.783007334963322"/>
    <n v="89.809046454767724"/>
    <n v="71.285819070904651"/>
    <n v="62.565770171149147"/>
    <n v="52.048899755501225"/>
    <n v="52.699266503667481"/>
    <n v="46.00660146699267"/>
    <n v="34.677750611246942"/>
  </r>
  <r>
    <x v="2"/>
    <x v="1"/>
    <x v="1"/>
    <x v="4"/>
    <n v="104.3"/>
    <n v="124.2"/>
    <n v="18"/>
    <n v="36.200000000000003"/>
    <n v="31.2"/>
    <n v="31"/>
    <n v="0"/>
    <n v="64"/>
    <n v="61.7"/>
    <n v="297"/>
    <n v="51"/>
    <n v="15.1"/>
    <n v="1"/>
    <x v="93"/>
    <n v="124.2"/>
    <n v="18"/>
    <n v="36.200000000000003"/>
    <n v="31.2"/>
    <n v="31"/>
    <n v="0"/>
    <n v="64"/>
    <n v="61.7"/>
    <n v="297"/>
    <n v="51"/>
    <n v="15.1"/>
  </r>
  <r>
    <x v="2"/>
    <x v="1"/>
    <x v="1"/>
    <x v="5"/>
    <n v="33016.9"/>
    <n v="36718"/>
    <n v="34834.79"/>
    <n v="35543.5"/>
    <n v="39833.760000000002"/>
    <n v="54012.2"/>
    <n v="52141.1"/>
    <n v="45417"/>
    <n v="43786.3"/>
    <n v="40470.300000000003"/>
    <n v="42214.6"/>
    <n v="32801.800000000003"/>
    <n v="392"/>
    <x v="94"/>
    <n v="93.66836734693878"/>
    <n v="88.864260204081631"/>
    <n v="90.672193877551024"/>
    <n v="101.61673469387756"/>
    <n v="137.7862244897959"/>
    <n v="133.01301020408164"/>
    <n v="115.85969387755102"/>
    <n v="111.69974489795919"/>
    <n v="103.24056122448981"/>
    <n v="107.69030612244897"/>
    <n v="83.678061224489809"/>
  </r>
  <r>
    <x v="2"/>
    <x v="1"/>
    <x v="1"/>
    <x v="6"/>
    <n v="32633.4"/>
    <n v="66245.8"/>
    <n v="20253.560000000001"/>
    <n v="30983.3"/>
    <n v="29382.1"/>
    <n v="37591.800000000003"/>
    <n v="39835.599999999999"/>
    <n v="33548.300000000003"/>
    <n v="31280.400000000001"/>
    <n v="27596.25"/>
    <n v="22999.200000000001"/>
    <n v="18982.2"/>
    <n v="104"/>
    <x v="95"/>
    <n v="636.97884615384623"/>
    <n v="194.74576923076924"/>
    <n v="297.91634615384612"/>
    <n v="282.5201923076923"/>
    <n v="361.4596153846154"/>
    <n v="383.03461538461539"/>
    <n v="322.57980769230772"/>
    <n v="300.77307692307693"/>
    <n v="265.34855769230768"/>
    <n v="221.14615384615385"/>
    <n v="182.52115384615385"/>
  </r>
  <r>
    <x v="2"/>
    <x v="1"/>
    <x v="1"/>
    <x v="7"/>
    <n v="11173.1"/>
    <n v="12810.4"/>
    <n v="11193.8"/>
    <n v="11186"/>
    <n v="10257.200000000001"/>
    <n v="13525.8"/>
    <n v="14903.7"/>
    <n v="15961.7"/>
    <n v="15518.1"/>
    <n v="14003"/>
    <n v="14032.9"/>
    <n v="9268.9"/>
    <n v="13"/>
    <x v="96"/>
    <n v="985.4153846153846"/>
    <n v="861.06153846153836"/>
    <n v="860.46153846153845"/>
    <n v="789.01538461538462"/>
    <n v="1040.4461538461537"/>
    <n v="1146.4384615384615"/>
    <n v="1227.823076923077"/>
    <n v="1193.7"/>
    <n v="1077.1538461538462"/>
    <n v="1079.4538461538461"/>
    <n v="712.99230769230769"/>
  </r>
  <r>
    <x v="2"/>
    <x v="1"/>
    <x v="1"/>
    <x v="8"/>
    <n v="911.3"/>
    <n v="662.2"/>
    <n v="587.1"/>
    <n v="747"/>
    <n v="647.79999999999995"/>
    <n v="526.70000000000005"/>
    <n v="557.79999999999995"/>
    <n v="301.7"/>
    <n v="338.4"/>
    <n v="595.29999999999995"/>
    <n v="647.4"/>
    <n v="189.7"/>
    <n v="2"/>
    <x v="97"/>
    <n v="331.1"/>
    <n v="293.55"/>
    <n v="373.5"/>
    <n v="323.89999999999998"/>
    <n v="263.35000000000002"/>
    <n v="278.89999999999998"/>
    <n v="150.85"/>
    <n v="169.2"/>
    <n v="297.64999999999998"/>
    <n v="323.7"/>
    <n v="94.85"/>
  </r>
  <r>
    <x v="2"/>
    <x v="1"/>
    <x v="1"/>
    <x v="9"/>
    <n v="563.4"/>
    <n v="735.2"/>
    <n v="5425.4"/>
    <n v="595.9"/>
    <n v="419.6"/>
    <n v="1974.2"/>
    <n v="896.1"/>
    <n v="887.5"/>
    <n v="1206.9000000000001"/>
    <n v="1809.9"/>
    <n v="1522.2"/>
    <n v="1540"/>
    <n v="3"/>
    <x v="98"/>
    <n v="245.06666666666669"/>
    <n v="1808.4666666666665"/>
    <n v="198.63333333333333"/>
    <n v="139.86666666666667"/>
    <n v="658.06666666666672"/>
    <n v="298.7"/>
    <n v="295.83333333333331"/>
    <n v="402.3"/>
    <n v="603.30000000000007"/>
    <n v="507.40000000000003"/>
    <n v="513.33333333333337"/>
  </r>
  <r>
    <x v="2"/>
    <x v="2"/>
    <x v="2"/>
    <x v="5"/>
    <n v="908.7"/>
    <n v="906.9"/>
    <n v="1024.9000000000001"/>
    <n v="1060.2"/>
    <n v="1042.0999999999999"/>
    <n v="1267.8"/>
    <n v="1168.5999999999999"/>
    <n v="848.3"/>
    <n v="986.3"/>
    <n v="857.9"/>
    <n v="892.6"/>
    <n v="1008.3"/>
    <n v="1"/>
    <x v="99"/>
    <n v="906.9"/>
    <n v="1024.9000000000001"/>
    <n v="1060.2"/>
    <n v="1042.0999999999999"/>
    <n v="1267.8"/>
    <n v="1168.5999999999999"/>
    <n v="848.3"/>
    <n v="986.3"/>
    <n v="857.9"/>
    <n v="892.6"/>
    <n v="1008.3"/>
  </r>
  <r>
    <x v="2"/>
    <x v="2"/>
    <x v="2"/>
    <x v="7"/>
    <n v="1612.8"/>
    <n v="1418.2"/>
    <n v="1237"/>
    <n v="1513"/>
    <n v="1228"/>
    <n v="1499"/>
    <n v="1274"/>
    <n v="1126"/>
    <n v="1315"/>
    <n v="1559"/>
    <n v="1287"/>
    <n v="1814"/>
    <n v="1"/>
    <x v="100"/>
    <n v="1418.2"/>
    <n v="1237"/>
    <n v="1513"/>
    <n v="1228"/>
    <n v="1499"/>
    <n v="1274"/>
    <n v="1126"/>
    <n v="1315"/>
    <n v="1559"/>
    <n v="1287"/>
    <n v="1814"/>
  </r>
  <r>
    <x v="2"/>
    <x v="2"/>
    <x v="2"/>
    <x v="8"/>
    <n v="1274"/>
    <n v="877"/>
    <n v="637"/>
    <n v="589"/>
    <n v="665"/>
    <n v="796"/>
    <n v="656"/>
    <n v="567"/>
    <n v="560"/>
    <n v="457"/>
    <n v="181"/>
    <n v="232"/>
    <n v="1"/>
    <x v="101"/>
    <n v="877"/>
    <n v="637"/>
    <n v="589"/>
    <n v="665"/>
    <n v="796"/>
    <n v="656"/>
    <n v="567"/>
    <n v="560"/>
    <n v="457"/>
    <n v="181"/>
    <n v="232"/>
  </r>
  <r>
    <x v="2"/>
    <x v="3"/>
    <x v="3"/>
    <x v="0"/>
    <m/>
    <n v="0"/>
    <n v="0"/>
    <n v="0"/>
    <m/>
    <n v="0"/>
    <n v="0"/>
    <m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2"/>
    <x v="3"/>
    <x v="3"/>
    <x v="1"/>
    <n v="1541.7"/>
    <n v="1497.3"/>
    <n v="1629.25"/>
    <n v="1785.2"/>
    <n v="1654.8"/>
    <n v="1837"/>
    <n v="1811.8"/>
    <n v="1616.8"/>
    <n v="1609"/>
    <n v="1474.8"/>
    <n v="1573.1"/>
    <n v="1498.6"/>
    <n v="66"/>
    <x v="102"/>
    <n v="22.686363636363637"/>
    <n v="24.685606060606062"/>
    <n v="27.048484848484851"/>
    <n v="25.072727272727271"/>
    <n v="27.833333333333332"/>
    <n v="27.451515151515149"/>
    <n v="24.496969696969696"/>
    <n v="24.378787878787879"/>
    <n v="22.345454545454544"/>
    <n v="23.834848484848482"/>
    <n v="22.706060606060603"/>
  </r>
  <r>
    <x v="2"/>
    <x v="3"/>
    <x v="3"/>
    <x v="2"/>
    <n v="1331.9"/>
    <n v="1300.4000000000001"/>
    <n v="1311.87"/>
    <n v="1315.5"/>
    <n v="1221.2"/>
    <n v="1691.6"/>
    <n v="1697.3"/>
    <n v="1366.3"/>
    <n v="1334.9"/>
    <n v="1256.5999999999999"/>
    <n v="1322.2"/>
    <n v="1240.0999999999999"/>
    <n v="36"/>
    <x v="103"/>
    <n v="36.122222222222227"/>
    <n v="36.44083333333333"/>
    <n v="36.541666666666664"/>
    <n v="33.922222222222224"/>
    <n v="46.988888888888887"/>
    <n v="47.147222222222219"/>
    <n v="37.952777777777776"/>
    <n v="37.080555555555556"/>
    <n v="34.905555555555551"/>
    <n v="36.727777777777781"/>
    <n v="34.447222222222223"/>
  </r>
  <r>
    <x v="2"/>
    <x v="3"/>
    <x v="3"/>
    <x v="3"/>
    <n v="1512.1"/>
    <n v="1627.1"/>
    <n v="1472.39"/>
    <n v="1450.5"/>
    <n v="1606"/>
    <n v="2020.2"/>
    <n v="2046.2"/>
    <n v="1867.8"/>
    <n v="1787.1"/>
    <n v="1749.2"/>
    <n v="1904.7"/>
    <n v="1549.9"/>
    <n v="22"/>
    <x v="104"/>
    <n v="73.959090909090904"/>
    <n v="66.926818181818192"/>
    <n v="65.931818181818187"/>
    <n v="73"/>
    <n v="91.827272727272728"/>
    <n v="93.009090909090915"/>
    <n v="84.899999999999991"/>
    <n v="81.231818181818184"/>
    <n v="79.509090909090915"/>
    <n v="86.577272727272728"/>
    <n v="70.45"/>
  </r>
  <r>
    <x v="2"/>
    <x v="3"/>
    <x v="3"/>
    <x v="5"/>
    <n v="2436.3000000000002"/>
    <n v="2731.3"/>
    <n v="2303.1999999999998"/>
    <n v="2390.6"/>
    <n v="2347.6"/>
    <n v="2623.3"/>
    <n v="2731.8"/>
    <n v="2244.1999999999998"/>
    <n v="2269.6"/>
    <n v="2370"/>
    <n v="2207.9"/>
    <n v="2476"/>
    <n v="15"/>
    <x v="105"/>
    <n v="182.08666666666667"/>
    <n v="153.54666666666665"/>
    <n v="159.37333333333333"/>
    <n v="156.50666666666666"/>
    <n v="174.88666666666668"/>
    <n v="182.12"/>
    <n v="149.61333333333332"/>
    <n v="151.30666666666667"/>
    <n v="158"/>
    <n v="147.19333333333333"/>
    <n v="165.06666666666666"/>
  </r>
  <r>
    <x v="2"/>
    <x v="3"/>
    <x v="3"/>
    <x v="6"/>
    <n v="124.5"/>
    <n v="153.9"/>
    <n v="177.2"/>
    <n v="151"/>
    <n v="182.1"/>
    <n v="243.4"/>
    <n v="178.7"/>
    <n v="161.80000000000001"/>
    <n v="180.8"/>
    <n v="188.2"/>
    <n v="175.4"/>
    <n v="152.30000000000001"/>
    <n v="2"/>
    <x v="106"/>
    <n v="76.95"/>
    <n v="88.6"/>
    <n v="75.5"/>
    <n v="91.05"/>
    <n v="121.7"/>
    <n v="89.35"/>
    <n v="80.900000000000006"/>
    <n v="90.4"/>
    <n v="94.1"/>
    <n v="87.7"/>
    <n v="76.150000000000006"/>
  </r>
  <r>
    <x v="2"/>
    <x v="3"/>
    <x v="3"/>
    <x v="7"/>
    <n v="283.60000000000002"/>
    <n v="242.8"/>
    <n v="213.6"/>
    <n v="227.5"/>
    <n v="271.7"/>
    <n v="371.2"/>
    <n v="342.1"/>
    <n v="370.3"/>
    <n v="500.5"/>
    <n v="166.7"/>
    <n v="279.10000000000002"/>
    <n v="246.6"/>
    <n v="1"/>
    <x v="107"/>
    <n v="242.8"/>
    <n v="213.6"/>
    <n v="227.5"/>
    <n v="271.7"/>
    <n v="371.2"/>
    <n v="342.1"/>
    <n v="370.3"/>
    <n v="500.5"/>
    <n v="166.7"/>
    <n v="279.10000000000002"/>
    <n v="246.6"/>
  </r>
  <r>
    <x v="2"/>
    <x v="4"/>
    <x v="4"/>
    <x v="0"/>
    <m/>
    <n v="0"/>
    <m/>
    <n v="0"/>
    <m/>
    <n v="0"/>
    <n v="0"/>
    <n v="0"/>
    <n v="0"/>
    <m/>
    <m/>
    <n v="0"/>
    <n v="0"/>
    <x v="0"/>
    <n v="0"/>
    <n v="0"/>
    <n v="0"/>
    <n v="0"/>
    <n v="0"/>
    <n v="0"/>
    <n v="0"/>
    <n v="0"/>
    <n v="0"/>
    <n v="0"/>
    <n v="0"/>
  </r>
  <r>
    <x v="2"/>
    <x v="4"/>
    <x v="4"/>
    <x v="1"/>
    <n v="779.4"/>
    <n v="761.5"/>
    <n v="733.6"/>
    <n v="593.9"/>
    <n v="531.1"/>
    <n v="1079.5999999999999"/>
    <n v="1130.2"/>
    <n v="1212.5"/>
    <n v="1207.3"/>
    <n v="1090"/>
    <n v="1143.7"/>
    <n v="593.1"/>
    <n v="103"/>
    <x v="108"/>
    <n v="7.3932038834951452"/>
    <n v="7.1223300970873789"/>
    <n v="5.7660194174757278"/>
    <n v="5.1563106796116509"/>
    <n v="10.481553398058251"/>
    <n v="10.972815533980583"/>
    <n v="11.771844660194175"/>
    <n v="11.72135922330097"/>
    <n v="10.58252427184466"/>
    <n v="11.103883495145631"/>
    <n v="5.7582524271844662"/>
  </r>
  <r>
    <x v="2"/>
    <x v="4"/>
    <x v="4"/>
    <x v="2"/>
    <n v="4138.8"/>
    <n v="4122.8"/>
    <n v="4184.34"/>
    <n v="3943.6"/>
    <n v="4000.9"/>
    <n v="5803.1"/>
    <n v="7174.6"/>
    <n v="6767.9"/>
    <n v="7001.6"/>
    <n v="6579.4"/>
    <n v="6774.5"/>
    <n v="3710"/>
    <n v="195"/>
    <x v="109"/>
    <n v="21.142564102564105"/>
    <n v="21.458153846153849"/>
    <n v="20.223589743589741"/>
    <n v="20.517435897435899"/>
    <n v="29.759487179487181"/>
    <n v="36.792820512820512"/>
    <n v="34.707179487179488"/>
    <n v="35.905641025641025"/>
    <n v="33.740512820512819"/>
    <n v="34.741025641025644"/>
    <n v="19.025641025641026"/>
  </r>
  <r>
    <x v="2"/>
    <x v="4"/>
    <x v="4"/>
    <x v="3"/>
    <n v="13081.7"/>
    <n v="10758.3"/>
    <n v="12263.68"/>
    <n v="10012.9"/>
    <n v="10692.8"/>
    <n v="20564.900000000001"/>
    <n v="24317.1"/>
    <n v="21950.2"/>
    <n v="23535.5"/>
    <n v="20466.599999999999"/>
    <n v="19349.400000000001"/>
    <n v="8963.7999999999993"/>
    <n v="292"/>
    <x v="110"/>
    <n v="36.843493150684928"/>
    <n v="41.998904109589041"/>
    <n v="34.290753424657531"/>
    <n v="36.61917808219178"/>
    <n v="70.427739726027397"/>
    <n v="83.277739726027391"/>
    <n v="75.171917808219177"/>
    <n v="80.601027397260268"/>
    <n v="70.091095890410955"/>
    <n v="66.265068493150693"/>
    <n v="30.697945205479449"/>
  </r>
  <r>
    <x v="2"/>
    <x v="4"/>
    <x v="4"/>
    <x v="5"/>
    <n v="23433.9"/>
    <n v="20244.599999999999"/>
    <n v="23423.39"/>
    <n v="18232.7"/>
    <n v="20879.8"/>
    <n v="43641.9"/>
    <n v="51221.7"/>
    <n v="46162.5"/>
    <n v="46234.6"/>
    <n v="42115.9"/>
    <n v="37937.5"/>
    <n v="13709.9"/>
    <n v="279"/>
    <x v="111"/>
    <n v="72.561290322580646"/>
    <n v="83.954802867383506"/>
    <n v="65.350179211469538"/>
    <n v="74.837992831541214"/>
    <n v="156.4225806451613"/>
    <n v="183.59032258064516"/>
    <n v="165.45698924731184"/>
    <n v="165.71541218637992"/>
    <n v="150.95304659498208"/>
    <n v="135.97670250896059"/>
    <n v="49.139426523297487"/>
  </r>
  <r>
    <x v="2"/>
    <x v="4"/>
    <x v="4"/>
    <x v="6"/>
    <n v="7449.3"/>
    <n v="6738.6"/>
    <n v="6752.08"/>
    <n v="6419"/>
    <n v="6884.2"/>
    <n v="15215.4"/>
    <n v="14495.5"/>
    <n v="14701.5"/>
    <n v="13640.4"/>
    <n v="10225"/>
    <n v="9770.7999999999993"/>
    <n v="3772.3"/>
    <n v="27"/>
    <x v="112"/>
    <n v="249.57777777777778"/>
    <n v="250.07703703703703"/>
    <n v="237.74074074074073"/>
    <n v="254.97037037037038"/>
    <n v="563.5333333333333"/>
    <n v="536.87037037037032"/>
    <n v="544.5"/>
    <n v="505.2"/>
    <n v="378.7037037037037"/>
    <n v="361.88148148148144"/>
    <n v="139.71481481481482"/>
  </r>
  <r>
    <x v="2"/>
    <x v="4"/>
    <x v="4"/>
    <x v="7"/>
    <n v="7369.4"/>
    <n v="5590.5"/>
    <n v="9612.9"/>
    <n v="7886.8"/>
    <n v="6496.3"/>
    <n v="19973.5"/>
    <n v="21256"/>
    <n v="19436.599999999999"/>
    <n v="18059.099999999999"/>
    <n v="15873"/>
    <n v="13314.8"/>
    <n v="5065.3"/>
    <n v="10"/>
    <x v="113"/>
    <n v="559.04999999999995"/>
    <n v="961.29"/>
    <n v="788.68000000000006"/>
    <n v="649.63"/>
    <n v="1997.35"/>
    <n v="2125.6"/>
    <n v="1943.6599999999999"/>
    <n v="1805.9099999999999"/>
    <n v="1587.3"/>
    <n v="1331.48"/>
    <n v="506.53000000000003"/>
  </r>
  <r>
    <x v="2"/>
    <x v="4"/>
    <x v="4"/>
    <x v="8"/>
    <n v="1603.8"/>
    <n v="1686.3"/>
    <n v="1378.9"/>
    <n v="650.9"/>
    <n v="1825.8"/>
    <n v="3427.5"/>
    <n v="3818.6"/>
    <n v="3161.6"/>
    <n v="3833.5"/>
    <n v="2945.5"/>
    <n v="2152.3000000000002"/>
    <n v="13"/>
    <n v="3"/>
    <x v="114"/>
    <n v="562.1"/>
    <n v="459.63333333333338"/>
    <n v="216.96666666666667"/>
    <n v="608.6"/>
    <n v="1142.5"/>
    <n v="1272.8666666666666"/>
    <n v="1053.8666666666666"/>
    <n v="1277.8333333333333"/>
    <n v="981.83333333333337"/>
    <n v="717.43333333333339"/>
    <n v="4.333333333333333"/>
  </r>
  <r>
    <x v="2"/>
    <x v="5"/>
    <x v="5"/>
    <x v="5"/>
    <n v="373.1"/>
    <n v="330.8"/>
    <n v="290.2"/>
    <n v="285.39999999999998"/>
    <n v="316.3"/>
    <n v="407"/>
    <n v="450.5"/>
    <n v="460.5"/>
    <n v="391.7"/>
    <n v="283.5"/>
    <n v="303.2"/>
    <n v="335.1"/>
    <n v="1"/>
    <x v="115"/>
    <n v="330.8"/>
    <n v="290.2"/>
    <n v="285.39999999999998"/>
    <n v="316.3"/>
    <n v="407"/>
    <n v="450.5"/>
    <n v="460.5"/>
    <n v="391.7"/>
    <n v="283.5"/>
    <n v="303.2"/>
    <n v="335.1"/>
  </r>
  <r>
    <x v="2"/>
    <x v="6"/>
    <x v="6"/>
    <x v="6"/>
    <n v="321.8"/>
    <n v="358.8"/>
    <n v="394.3"/>
    <n v="270.7"/>
    <n v="489.6"/>
    <n v="814.4"/>
    <n v="422.3"/>
    <n v="635.79999999999995"/>
    <n v="365.9"/>
    <n v="839.1"/>
    <n v="123.7"/>
    <n v="6.7"/>
    <n v="6"/>
    <x v="116"/>
    <n v="59.800000000000004"/>
    <n v="65.716666666666669"/>
    <n v="45.116666666666667"/>
    <n v="81.600000000000009"/>
    <n v="135.73333333333332"/>
    <n v="70.38333333333334"/>
    <n v="105.96666666666665"/>
    <n v="60.983333333333327"/>
    <n v="139.85"/>
    <n v="20.616666666666667"/>
    <n v="1.1166666666666667"/>
  </r>
  <r>
    <x v="2"/>
    <x v="7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2"/>
    <x v="8"/>
    <x v="8"/>
    <x v="1"/>
    <n v="220.9"/>
    <n v="278.10000000000002"/>
    <n v="240.5"/>
    <n v="227.8"/>
    <n v="235.8"/>
    <n v="302.7"/>
    <n v="300.2"/>
    <n v="263.7"/>
    <n v="275.8"/>
    <n v="261.2"/>
    <n v="265.39999999999998"/>
    <n v="213.6"/>
    <n v="12"/>
    <x v="117"/>
    <n v="23.175000000000001"/>
    <n v="20.041666666666668"/>
    <n v="18.983333333333334"/>
    <n v="19.650000000000002"/>
    <n v="25.224999999999998"/>
    <n v="25.016666666666666"/>
    <n v="21.974999999999998"/>
    <n v="22.983333333333334"/>
    <n v="21.766666666666666"/>
    <n v="22.116666666666664"/>
    <n v="17.8"/>
  </r>
  <r>
    <x v="2"/>
    <x v="8"/>
    <x v="8"/>
    <x v="2"/>
    <n v="425.4"/>
    <n v="325.89999999999998"/>
    <n v="308"/>
    <n v="412.4"/>
    <n v="268.5"/>
    <n v="473.6"/>
    <n v="525.20000000000005"/>
    <n v="432.5"/>
    <n v="89.3"/>
    <n v="75.2"/>
    <n v="116.9"/>
    <n v="72"/>
    <n v="13"/>
    <x v="118"/>
    <n v="25.069230769230767"/>
    <n v="23.692307692307693"/>
    <n v="31.723076923076921"/>
    <n v="20.653846153846153"/>
    <n v="36.430769230769229"/>
    <n v="40.400000000000006"/>
    <n v="33.269230769230766"/>
    <n v="6.8692307692307688"/>
    <n v="5.7846153846153845"/>
    <n v="8.9923076923076923"/>
    <n v="5.5384615384615383"/>
  </r>
  <r>
    <x v="2"/>
    <x v="8"/>
    <x v="8"/>
    <x v="3"/>
    <n v="165.3"/>
    <n v="187.8"/>
    <n v="183.89"/>
    <n v="208.2"/>
    <n v="179.1"/>
    <n v="247.7"/>
    <n v="315.60000000000002"/>
    <n v="240.1"/>
    <n v="219.9"/>
    <n v="194"/>
    <n v="203.5"/>
    <n v="178.2"/>
    <n v="13"/>
    <x v="119"/>
    <n v="14.446153846153846"/>
    <n v="14.145384615384614"/>
    <n v="16.015384615384615"/>
    <n v="13.776923076923076"/>
    <n v="19.053846153846152"/>
    <n v="24.276923076923079"/>
    <n v="18.469230769230769"/>
    <n v="16.915384615384617"/>
    <n v="14.923076923076923"/>
    <n v="15.653846153846153"/>
    <n v="13.707692307692307"/>
  </r>
  <r>
    <x v="2"/>
    <x v="8"/>
    <x v="8"/>
    <x v="5"/>
    <n v="845"/>
    <n v="721.3"/>
    <n v="705.29"/>
    <n v="563.29999999999995"/>
    <n v="619.6"/>
    <n v="1134.4000000000001"/>
    <n v="1469.5"/>
    <n v="1312.4"/>
    <n v="1304.9000000000001"/>
    <n v="1135.9000000000001"/>
    <n v="1183.7"/>
    <n v="719.7"/>
    <n v="29"/>
    <x v="120"/>
    <n v="24.872413793103448"/>
    <n v="24.320344827586204"/>
    <n v="19.42413793103448"/>
    <n v="21.365517241379312"/>
    <n v="39.11724137931035"/>
    <n v="50.672413793103445"/>
    <n v="45.255172413793105"/>
    <n v="44.996551724137937"/>
    <n v="39.168965517241382"/>
    <n v="40.817241379310346"/>
    <n v="24.817241379310346"/>
  </r>
  <r>
    <x v="2"/>
    <x v="8"/>
    <x v="8"/>
    <x v="6"/>
    <n v="195.4"/>
    <n v="191.3"/>
    <n v="200.1"/>
    <n v="132.80000000000001"/>
    <n v="201.6"/>
    <n v="392.7"/>
    <n v="410.6"/>
    <n v="411.1"/>
    <n v="397"/>
    <n v="367.2"/>
    <n v="222.9"/>
    <n v="173.7"/>
    <n v="6"/>
    <x v="121"/>
    <n v="31.883333333333336"/>
    <n v="33.35"/>
    <n v="22.133333333333336"/>
    <n v="33.6"/>
    <n v="65.45"/>
    <n v="68.433333333333337"/>
    <n v="68.516666666666666"/>
    <n v="66.166666666666671"/>
    <n v="61.199999999999996"/>
    <n v="37.15"/>
    <n v="28.95"/>
  </r>
  <r>
    <x v="2"/>
    <x v="8"/>
    <x v="8"/>
    <x v="7"/>
    <n v="806"/>
    <n v="821.2"/>
    <n v="885.9"/>
    <n v="893.6"/>
    <n v="763.5"/>
    <n v="984.7"/>
    <n v="1139"/>
    <n v="973.8"/>
    <n v="970.1"/>
    <n v="1046.0999999999999"/>
    <n v="1059.9000000000001"/>
    <n v="879.6"/>
    <n v="3"/>
    <x v="122"/>
    <n v="273.73333333333335"/>
    <n v="295.3"/>
    <n v="297.86666666666667"/>
    <n v="254.5"/>
    <n v="328.23333333333335"/>
    <n v="379.66666666666669"/>
    <n v="324.59999999999997"/>
    <n v="323.36666666666667"/>
    <n v="348.7"/>
    <n v="353.3"/>
    <n v="293.2"/>
  </r>
  <r>
    <x v="2"/>
    <x v="8"/>
    <x v="8"/>
    <x v="8"/>
    <n v="83"/>
    <n v="41"/>
    <n v="70.5"/>
    <n v="54.5"/>
    <n v="43"/>
    <n v="77"/>
    <n v="89"/>
    <n v="94"/>
    <n v="84"/>
    <n v="100"/>
    <n v="95"/>
    <n v="58"/>
    <n v="1"/>
    <x v="123"/>
    <n v="41"/>
    <n v="70.5"/>
    <n v="54.5"/>
    <n v="43"/>
    <n v="77"/>
    <n v="89"/>
    <n v="94"/>
    <n v="84"/>
    <n v="100"/>
    <n v="95"/>
    <n v="58"/>
  </r>
  <r>
    <x v="2"/>
    <x v="9"/>
    <x v="9"/>
    <x v="1"/>
    <n v="355.5"/>
    <n v="312.39999999999998"/>
    <n v="323.87"/>
    <n v="245.8"/>
    <n v="223.2"/>
    <n v="488.6"/>
    <n v="451.3"/>
    <n v="575.20000000000005"/>
    <n v="576.6"/>
    <n v="623"/>
    <n v="612.1"/>
    <n v="387.6"/>
    <n v="79"/>
    <x v="124"/>
    <n v="3.9544303797468352"/>
    <n v="4.0996202531645567"/>
    <n v="3.1113924050632913"/>
    <n v="2.8253164556962025"/>
    <n v="6.1848101265822786"/>
    <n v="5.7126582278481015"/>
    <n v="7.2810126582278487"/>
    <n v="7.2987341772151906"/>
    <n v="7.8860759493670889"/>
    <n v="7.7481012658227852"/>
    <n v="4.906329113924051"/>
  </r>
  <r>
    <x v="2"/>
    <x v="9"/>
    <x v="9"/>
    <x v="2"/>
    <n v="1481.2"/>
    <n v="1435.3"/>
    <n v="1279.51"/>
    <n v="1118.2"/>
    <n v="1090.9000000000001"/>
    <n v="2124.9"/>
    <n v="2383"/>
    <n v="2229.6"/>
    <n v="2411.4"/>
    <n v="2267.6"/>
    <n v="2450.1999999999998"/>
    <n v="716.7"/>
    <n v="81"/>
    <x v="125"/>
    <n v="17.719753086419754"/>
    <n v="15.79641975308642"/>
    <n v="13.804938271604939"/>
    <n v="13.467901234567902"/>
    <n v="26.233333333333334"/>
    <n v="29.419753086419753"/>
    <n v="27.525925925925925"/>
    <n v="29.770370370370372"/>
    <n v="27.995061728395061"/>
    <n v="30.249382716049382"/>
    <n v="8.8481481481481481"/>
  </r>
  <r>
    <x v="2"/>
    <x v="9"/>
    <x v="9"/>
    <x v="3"/>
    <n v="2379.1999999999998"/>
    <n v="2338.1"/>
    <n v="2423.4"/>
    <n v="1840.3"/>
    <n v="1759.3"/>
    <n v="4635.5"/>
    <n v="5389.1"/>
    <n v="5322.8"/>
    <n v="5295.2"/>
    <n v="4867.8"/>
    <n v="4569.5"/>
    <n v="1228.3"/>
    <n v="69"/>
    <x v="126"/>
    <n v="33.885507246376811"/>
    <n v="35.121739130434783"/>
    <n v="26.671014492753624"/>
    <n v="25.497101449275362"/>
    <n v="67.181159420289859"/>
    <n v="78.102898550724646"/>
    <n v="77.142028985507253"/>
    <n v="76.742028985507247"/>
    <n v="70.547826086956519"/>
    <n v="66.224637681159422"/>
    <n v="17.801449275362319"/>
  </r>
  <r>
    <x v="2"/>
    <x v="9"/>
    <x v="9"/>
    <x v="5"/>
    <n v="13598.4"/>
    <n v="13380.6"/>
    <n v="12119.1"/>
    <n v="8784.9"/>
    <n v="11109.9"/>
    <n v="25086.7"/>
    <n v="26451.1"/>
    <n v="25337.1"/>
    <n v="26388.799999999999"/>
    <n v="20561.900000000001"/>
    <n v="17850.3"/>
    <n v="2575.6999999999998"/>
    <n v="155"/>
    <x v="127"/>
    <n v="86.326451612903227"/>
    <n v="78.187741935483871"/>
    <n v="56.676774193548383"/>
    <n v="71.676774193548383"/>
    <n v="161.84967741935483"/>
    <n v="170.65225806451613"/>
    <n v="163.46516129032258"/>
    <n v="170.25032258064516"/>
    <n v="132.65741935483871"/>
    <n v="115.16322580645161"/>
    <n v="16.617419354838709"/>
  </r>
  <r>
    <x v="2"/>
    <x v="9"/>
    <x v="9"/>
    <x v="6"/>
    <n v="7412.4"/>
    <n v="9517.7999999999993"/>
    <n v="7765.49"/>
    <n v="6940.5"/>
    <n v="4192.5"/>
    <n v="16567.2"/>
    <n v="24568.1"/>
    <n v="26557.5"/>
    <n v="23385.3"/>
    <n v="17861.400000000001"/>
    <n v="15351.7"/>
    <n v="3986.1"/>
    <n v="36"/>
    <x v="128"/>
    <n v="264.38333333333333"/>
    <n v="215.70805555555555"/>
    <n v="192.79166666666666"/>
    <n v="116.45833333333333"/>
    <n v="460.20000000000005"/>
    <n v="682.44722222222219"/>
    <n v="737.70833333333337"/>
    <n v="649.5916666666667"/>
    <n v="496.15000000000003"/>
    <n v="426.43611111111113"/>
    <n v="110.72499999999999"/>
  </r>
  <r>
    <x v="2"/>
    <x v="9"/>
    <x v="9"/>
    <x v="7"/>
    <n v="2296.5"/>
    <n v="2363.5"/>
    <n v="3039.8"/>
    <n v="1777.9"/>
    <n v="3148.6"/>
    <n v="10424.1"/>
    <n v="7785.8"/>
    <n v="8468.4"/>
    <n v="9096.1"/>
    <n v="5676.2"/>
    <n v="3870.3"/>
    <n v="1005.8"/>
    <n v="6"/>
    <x v="129"/>
    <n v="393.91666666666669"/>
    <n v="506.63333333333338"/>
    <n v="296.31666666666666"/>
    <n v="524.76666666666665"/>
    <n v="1737.3500000000001"/>
    <n v="1297.6333333333334"/>
    <n v="1411.3999999999999"/>
    <n v="1516.0166666666667"/>
    <n v="946.0333333333333"/>
    <n v="645.05000000000007"/>
    <n v="167.63333333333333"/>
  </r>
  <r>
    <x v="2"/>
    <x v="10"/>
    <x v="10"/>
    <x v="0"/>
    <n v="0"/>
    <m/>
    <m/>
    <m/>
    <m/>
    <m/>
    <m/>
    <n v="0"/>
    <m/>
    <m/>
    <m/>
    <n v="0"/>
    <n v="0"/>
    <x v="0"/>
    <n v="0"/>
    <n v="0"/>
    <n v="0"/>
    <n v="0"/>
    <n v="0"/>
    <n v="0"/>
    <n v="0"/>
    <n v="0"/>
    <n v="0"/>
    <n v="0"/>
    <n v="0"/>
  </r>
  <r>
    <x v="2"/>
    <x v="10"/>
    <x v="10"/>
    <x v="1"/>
    <n v="623.20000000000005"/>
    <n v="584.4"/>
    <n v="551.4"/>
    <n v="656.1"/>
    <n v="629"/>
    <n v="650.29999999999995"/>
    <n v="738.3"/>
    <n v="764.2"/>
    <n v="571.9"/>
    <n v="610.20000000000005"/>
    <n v="646.5"/>
    <n v="582.6"/>
    <n v="31"/>
    <x v="130"/>
    <n v="18.851612903225806"/>
    <n v="17.787096774193547"/>
    <n v="21.164516129032258"/>
    <n v="20.29032258064516"/>
    <n v="20.977419354838709"/>
    <n v="23.816129032258065"/>
    <n v="24.651612903225807"/>
    <n v="18.448387096774194"/>
    <n v="19.683870967741935"/>
    <n v="20.85483870967742"/>
    <n v="18.793548387096774"/>
  </r>
  <r>
    <x v="2"/>
    <x v="10"/>
    <x v="10"/>
    <x v="2"/>
    <n v="382.3"/>
    <n v="482.3"/>
    <n v="490.9"/>
    <n v="440.5"/>
    <n v="419.6"/>
    <n v="433.9"/>
    <n v="611.6"/>
    <n v="627.70000000000005"/>
    <n v="506.1"/>
    <n v="536"/>
    <n v="525.20000000000005"/>
    <n v="384.5"/>
    <n v="36"/>
    <x v="131"/>
    <n v="13.397222222222222"/>
    <n v="13.636111111111111"/>
    <n v="12.236111111111111"/>
    <n v="11.655555555555557"/>
    <n v="12.052777777777777"/>
    <n v="16.988888888888891"/>
    <n v="17.436111111111114"/>
    <n v="14.058333333333334"/>
    <n v="14.888888888888889"/>
    <n v="14.58888888888889"/>
    <n v="10.680555555555555"/>
  </r>
  <r>
    <x v="2"/>
    <x v="10"/>
    <x v="10"/>
    <x v="3"/>
    <n v="2386.9"/>
    <n v="2134.5"/>
    <n v="1956.1"/>
    <n v="2511.3000000000002"/>
    <n v="2485.6999999999998"/>
    <n v="3022.5"/>
    <n v="2485.3000000000002"/>
    <n v="1739.7"/>
    <n v="1976.2"/>
    <n v="2320.5"/>
    <n v="1915"/>
    <n v="2193.8000000000002"/>
    <n v="41"/>
    <x v="132"/>
    <n v="52.060975609756099"/>
    <n v="47.709756097560977"/>
    <n v="61.251219512195128"/>
    <n v="60.626829268292681"/>
    <n v="73.719512195121951"/>
    <n v="60.617073170731715"/>
    <n v="42.431707317073169"/>
    <n v="48.2"/>
    <n v="56.597560975609753"/>
    <n v="46.707317073170735"/>
    <n v="53.507317073170739"/>
  </r>
  <r>
    <x v="2"/>
    <x v="10"/>
    <x v="10"/>
    <x v="5"/>
    <n v="2141.6999999999998"/>
    <n v="2111.9"/>
    <n v="2372.5"/>
    <n v="2827.5"/>
    <n v="4137.8999999999996"/>
    <n v="5917.5"/>
    <n v="2661.3"/>
    <n v="2608.6999999999998"/>
    <n v="2177.9"/>
    <n v="2749.1"/>
    <n v="3353.1"/>
    <n v="1532.3"/>
    <n v="21"/>
    <x v="133"/>
    <n v="100.56666666666668"/>
    <n v="112.97619047619048"/>
    <n v="134.64285714285714"/>
    <n v="197.04285714285712"/>
    <n v="281.78571428571428"/>
    <n v="126.72857142857144"/>
    <n v="124.22380952380952"/>
    <n v="103.70952380952382"/>
    <n v="130.90952380952382"/>
    <n v="159.67142857142858"/>
    <n v="72.966666666666669"/>
  </r>
  <r>
    <x v="2"/>
    <x v="10"/>
    <x v="10"/>
    <x v="6"/>
    <n v="4012.1"/>
    <n v="4208.3999999999996"/>
    <n v="4216"/>
    <n v="6270.1"/>
    <n v="11603.8"/>
    <n v="19856.599999999999"/>
    <n v="12723.8"/>
    <n v="7855.6"/>
    <n v="4371.8"/>
    <n v="5241.8999999999996"/>
    <n v="4165.1000000000004"/>
    <n v="3281.9"/>
    <n v="9"/>
    <x v="134"/>
    <n v="467.59999999999997"/>
    <n v="468.44444444444446"/>
    <n v="696.67777777777781"/>
    <n v="1289.3111111111111"/>
    <n v="2206.2888888888888"/>
    <n v="1413.7555555555555"/>
    <n v="872.84444444444443"/>
    <n v="485.75555555555559"/>
    <n v="582.43333333333328"/>
    <n v="462.78888888888895"/>
    <n v="364.65555555555557"/>
  </r>
  <r>
    <x v="2"/>
    <x v="10"/>
    <x v="10"/>
    <x v="7"/>
    <n v="11278"/>
    <n v="11419.4"/>
    <n v="9081"/>
    <n v="14151.5"/>
    <n v="8357.7999999999993"/>
    <n v="12511"/>
    <n v="9654.2000000000007"/>
    <n v="12361.9"/>
    <n v="12373.1"/>
    <n v="14529.4"/>
    <n v="6597.2"/>
    <n v="9640.5"/>
    <n v="5"/>
    <x v="135"/>
    <n v="2283.88"/>
    <n v="1816.2"/>
    <n v="2830.3"/>
    <n v="1671.56"/>
    <n v="2502.1999999999998"/>
    <n v="1930.8400000000001"/>
    <n v="2472.38"/>
    <n v="2474.62"/>
    <n v="2905.88"/>
    <n v="1319.44"/>
    <n v="1928.1"/>
  </r>
  <r>
    <x v="2"/>
    <x v="10"/>
    <x v="10"/>
    <x v="8"/>
    <n v="22.1"/>
    <n v="34.9"/>
    <n v="32.6"/>
    <n v="25.1"/>
    <n v="19.8"/>
    <n v="29.3"/>
    <n v="73.2"/>
    <n v="136.6"/>
    <n v="104.7"/>
    <n v="110.1"/>
    <n v="106.9"/>
    <n v="61.1"/>
    <n v="1"/>
    <x v="136"/>
    <n v="34.9"/>
    <n v="32.6"/>
    <n v="25.1"/>
    <n v="19.8"/>
    <n v="29.3"/>
    <n v="73.2"/>
    <n v="136.6"/>
    <n v="104.7"/>
    <n v="110.1"/>
    <n v="106.9"/>
    <n v="61.1"/>
  </r>
  <r>
    <x v="2"/>
    <x v="10"/>
    <x v="10"/>
    <x v="9"/>
    <n v="284"/>
    <n v="313"/>
    <n v="393"/>
    <n v="807"/>
    <n v="598"/>
    <n v="365"/>
    <n v="382"/>
    <n v="810"/>
    <n v="270"/>
    <n v="334"/>
    <n v="287"/>
    <n v="181"/>
    <n v="1"/>
    <x v="137"/>
    <n v="313"/>
    <n v="393"/>
    <n v="807"/>
    <n v="598"/>
    <n v="365"/>
    <n v="382"/>
    <n v="810"/>
    <n v="270"/>
    <n v="334"/>
    <n v="287"/>
    <n v="181"/>
  </r>
  <r>
    <x v="2"/>
    <x v="20"/>
    <x v="20"/>
    <x v="7"/>
    <n v="2536.8000000000002"/>
    <n v="2483.9"/>
    <n v="2363.1999999999998"/>
    <n v="2103.1"/>
    <n v="3837"/>
    <n v="3230.5"/>
    <n v="3042.6"/>
    <n v="2629.7"/>
    <n v="3042.1"/>
    <n v="2751.2"/>
    <n v="3058.5"/>
    <n v="2432.8000000000002"/>
    <n v="0"/>
    <x v="0"/>
    <n v="0"/>
    <n v="0"/>
    <n v="0"/>
    <n v="0"/>
    <n v="0"/>
    <n v="0"/>
    <n v="0"/>
    <n v="0"/>
    <n v="0"/>
    <n v="0"/>
    <n v="0"/>
  </r>
  <r>
    <x v="2"/>
    <x v="20"/>
    <x v="20"/>
    <x v="9"/>
    <n v="1188"/>
    <n v="2176.1999999999998"/>
    <n v="1583.8"/>
    <n v="1030"/>
    <n v="2161"/>
    <n v="1887"/>
    <n v="3517"/>
    <n v="4633"/>
    <n v="8074"/>
    <n v="5535.9"/>
    <n v="1611.1"/>
    <n v="2416"/>
    <n v="0"/>
    <x v="0"/>
    <n v="0"/>
    <n v="0"/>
    <n v="0"/>
    <n v="0"/>
    <n v="0"/>
    <n v="0"/>
    <n v="0"/>
    <n v="0"/>
    <n v="0"/>
    <n v="0"/>
    <n v="0"/>
  </r>
  <r>
    <x v="2"/>
    <x v="11"/>
    <x v="11"/>
    <x v="7"/>
    <n v="24067.5"/>
    <n v="21321.599999999999"/>
    <n v="21739.599999999999"/>
    <n v="25892"/>
    <n v="15277.4"/>
    <n v="26578.6"/>
    <n v="27056.7"/>
    <n v="22045"/>
    <n v="24047"/>
    <n v="27475.8"/>
    <n v="23390.400000000001"/>
    <n v="30887.5"/>
    <n v="4"/>
    <x v="138"/>
    <n v="5330.4"/>
    <n v="5434.9"/>
    <n v="6473"/>
    <n v="3819.35"/>
    <n v="6644.65"/>
    <n v="6764.1750000000002"/>
    <n v="5511.25"/>
    <n v="6011.75"/>
    <n v="6868.95"/>
    <n v="5847.6"/>
    <n v="7721.875"/>
  </r>
  <r>
    <x v="2"/>
    <x v="11"/>
    <x v="11"/>
    <x v="8"/>
    <n v="69"/>
    <n v="158.6"/>
    <n v="174.5"/>
    <n v="78.7"/>
    <n v="114.3"/>
    <n v="371.5"/>
    <n v="395"/>
    <n v="531.4"/>
    <n v="248.6"/>
    <n v="414.7"/>
    <n v="249.1"/>
    <n v="18.2"/>
    <n v="1"/>
    <x v="139"/>
    <n v="158.6"/>
    <n v="174.5"/>
    <n v="78.7"/>
    <n v="114.3"/>
    <n v="371.5"/>
    <n v="395"/>
    <n v="531.4"/>
    <n v="248.6"/>
    <n v="414.7"/>
    <n v="249.1"/>
    <n v="18.2"/>
  </r>
  <r>
    <x v="2"/>
    <x v="12"/>
    <x v="12"/>
    <x v="0"/>
    <m/>
    <m/>
    <m/>
    <m/>
    <m/>
    <m/>
    <m/>
    <m/>
    <m/>
    <n v="0"/>
    <m/>
    <m/>
    <n v="0"/>
    <x v="0"/>
    <n v="0"/>
    <n v="0"/>
    <n v="0"/>
    <n v="0"/>
    <n v="0"/>
    <n v="0"/>
    <n v="0"/>
    <n v="0"/>
    <n v="0"/>
    <n v="0"/>
    <n v="0"/>
  </r>
  <r>
    <x v="2"/>
    <x v="12"/>
    <x v="12"/>
    <x v="1"/>
    <n v="8.6"/>
    <n v="8.5"/>
    <n v="7.2"/>
    <n v="8.3000000000000007"/>
    <n v="11.1"/>
    <n v="10.8"/>
    <n v="21.6"/>
    <n v="15"/>
    <n v="16.399999999999999"/>
    <n v="10.9"/>
    <n v="16.899999999999999"/>
    <n v="3.2"/>
    <n v="1"/>
    <x v="140"/>
    <n v="8.5"/>
    <n v="7.2"/>
    <n v="8.3000000000000007"/>
    <n v="11.1"/>
    <n v="10.8"/>
    <n v="21.6"/>
    <n v="15"/>
    <n v="16.399999999999999"/>
    <n v="10.9"/>
    <n v="16.899999999999999"/>
    <n v="3.2"/>
  </r>
  <r>
    <x v="2"/>
    <x v="12"/>
    <x v="12"/>
    <x v="2"/>
    <n v="162.30000000000001"/>
    <n v="147.5"/>
    <n v="131.19999999999999"/>
    <n v="139.80000000000001"/>
    <n v="112.2"/>
    <n v="222.2"/>
    <n v="237.7"/>
    <n v="200.9"/>
    <n v="195.7"/>
    <n v="182.2"/>
    <n v="207.4"/>
    <n v="73.900000000000006"/>
    <n v="8"/>
    <x v="141"/>
    <n v="18.4375"/>
    <n v="16.399999999999999"/>
    <n v="17.475000000000001"/>
    <n v="14.025"/>
    <n v="27.774999999999999"/>
    <n v="29.712499999999999"/>
    <n v="25.112500000000001"/>
    <n v="24.462499999999999"/>
    <n v="22.774999999999999"/>
    <n v="25.925000000000001"/>
    <n v="9.2375000000000007"/>
  </r>
  <r>
    <x v="2"/>
    <x v="12"/>
    <x v="12"/>
    <x v="3"/>
    <n v="873"/>
    <n v="854"/>
    <n v="857"/>
    <n v="841.3"/>
    <n v="789.3"/>
    <n v="1184.4000000000001"/>
    <n v="1447.4"/>
    <n v="1317.2"/>
    <n v="1426.8"/>
    <n v="1356.3"/>
    <n v="1407.7"/>
    <n v="585.5"/>
    <n v="23"/>
    <x v="142"/>
    <n v="37.130434782608695"/>
    <n v="37.260869565217391"/>
    <n v="36.578260869565213"/>
    <n v="34.317391304347822"/>
    <n v="51.495652173913051"/>
    <n v="62.9304347826087"/>
    <n v="57.269565217391303"/>
    <n v="62.03478260869565"/>
    <n v="58.969565217391299"/>
    <n v="61.204347826086959"/>
    <n v="25.456521739130434"/>
  </r>
  <r>
    <x v="2"/>
    <x v="12"/>
    <x v="12"/>
    <x v="5"/>
    <n v="1019.6"/>
    <n v="751.1"/>
    <n v="917.6"/>
    <n v="740.5"/>
    <n v="986.3"/>
    <n v="1335"/>
    <n v="1438.9"/>
    <n v="1365"/>
    <n v="1379.3"/>
    <n v="1215.3"/>
    <n v="1113"/>
    <n v="310.89999999999998"/>
    <n v="11"/>
    <x v="143"/>
    <n v="68.281818181818181"/>
    <n v="83.418181818181822"/>
    <n v="67.318181818181813"/>
    <n v="89.663636363636357"/>
    <n v="121.36363636363636"/>
    <n v="130.80909090909091"/>
    <n v="124.09090909090909"/>
    <n v="125.39090909090909"/>
    <n v="110.48181818181818"/>
    <n v="101.18181818181819"/>
    <n v="28.263636363636362"/>
  </r>
  <r>
    <x v="2"/>
    <x v="13"/>
    <x v="13"/>
    <x v="1"/>
    <m/>
    <m/>
    <m/>
    <m/>
    <m/>
    <m/>
    <m/>
    <m/>
    <m/>
    <m/>
    <n v="673.5"/>
    <n v="2924.9"/>
    <n v="281"/>
    <x v="0"/>
    <n v="0"/>
    <n v="0"/>
    <n v="0"/>
    <n v="0"/>
    <n v="0"/>
    <n v="0"/>
    <n v="0"/>
    <n v="0"/>
    <n v="0"/>
    <n v="2.3967971530249113"/>
    <n v="10.408896797153025"/>
  </r>
  <r>
    <x v="2"/>
    <x v="13"/>
    <x v="13"/>
    <x v="2"/>
    <m/>
    <m/>
    <m/>
    <m/>
    <m/>
    <m/>
    <m/>
    <m/>
    <m/>
    <n v="363.7"/>
    <n v="1194.5999999999999"/>
    <n v="1704.7"/>
    <n v="177"/>
    <x v="0"/>
    <n v="0"/>
    <n v="0"/>
    <n v="0"/>
    <n v="0"/>
    <n v="0"/>
    <n v="0"/>
    <n v="0"/>
    <n v="0"/>
    <n v="2.0548022598870057"/>
    <n v="6.7491525423728804"/>
    <n v="9.631073446327683"/>
  </r>
  <r>
    <x v="2"/>
    <x v="13"/>
    <x v="13"/>
    <x v="3"/>
    <m/>
    <m/>
    <m/>
    <m/>
    <m/>
    <m/>
    <m/>
    <m/>
    <m/>
    <m/>
    <n v="28.7"/>
    <n v="30.4"/>
    <n v="4"/>
    <x v="0"/>
    <n v="0"/>
    <n v="0"/>
    <n v="0"/>
    <n v="0"/>
    <n v="0"/>
    <n v="0"/>
    <n v="0"/>
    <n v="0"/>
    <n v="0"/>
    <n v="7.1749999999999998"/>
    <n v="7.6"/>
  </r>
  <r>
    <x v="2"/>
    <x v="14"/>
    <x v="14"/>
    <x v="0"/>
    <n v="0"/>
    <n v="0"/>
    <n v="0"/>
    <n v="0"/>
    <n v="0"/>
    <n v="0"/>
    <n v="0"/>
    <n v="0"/>
    <n v="0"/>
    <n v="0"/>
    <n v="0"/>
    <m/>
    <n v="0"/>
    <x v="0"/>
    <n v="0"/>
    <n v="0"/>
    <n v="0"/>
    <n v="0"/>
    <n v="0"/>
    <n v="0"/>
    <n v="0"/>
    <n v="0"/>
    <n v="0"/>
    <n v="0"/>
    <n v="0"/>
  </r>
  <r>
    <x v="2"/>
    <x v="14"/>
    <x v="14"/>
    <x v="1"/>
    <n v="13255.1"/>
    <n v="13060.8"/>
    <n v="12289.59"/>
    <n v="12248.3"/>
    <n v="12092.2"/>
    <n v="15546.4"/>
    <n v="15532.3"/>
    <n v="14800"/>
    <n v="14704.2"/>
    <n v="13781.2"/>
    <n v="13936.1"/>
    <n v="12027.5"/>
    <n v="564"/>
    <x v="144"/>
    <n v="23.157446808510638"/>
    <n v="21.790053191489363"/>
    <n v="21.716843971631203"/>
    <n v="21.440070921985818"/>
    <n v="27.564539007092197"/>
    <n v="27.539539007092198"/>
    <n v="26.24113475177305"/>
    <n v="26.071276595744681"/>
    <n v="24.434751773049648"/>
    <n v="24.709397163120567"/>
    <n v="21.325354609929079"/>
  </r>
  <r>
    <x v="2"/>
    <x v="14"/>
    <x v="14"/>
    <x v="2"/>
    <n v="29743.5"/>
    <n v="30180.5"/>
    <n v="28904.85"/>
    <n v="29582.7"/>
    <n v="28413.200000000001"/>
    <n v="34626.800000000003"/>
    <n v="34200.5"/>
    <n v="31838"/>
    <n v="31717.200000000001"/>
    <n v="30804.9"/>
    <n v="33483.800000000003"/>
    <n v="29177.599999999999"/>
    <n v="720"/>
    <x v="145"/>
    <n v="41.917361111111113"/>
    <n v="40.145624999999995"/>
    <n v="41.087083333333332"/>
    <n v="39.462777777777781"/>
    <n v="48.092777777777783"/>
    <n v="47.500694444444441"/>
    <n v="44.219444444444441"/>
    <n v="44.051666666666669"/>
    <n v="42.784583333333337"/>
    <n v="46.505277777777785"/>
    <n v="40.524444444444441"/>
  </r>
  <r>
    <x v="2"/>
    <x v="14"/>
    <x v="14"/>
    <x v="3"/>
    <n v="28546.7"/>
    <n v="28227.9"/>
    <n v="27173"/>
    <n v="28252.7"/>
    <n v="27488"/>
    <n v="33854.699999999997"/>
    <n v="33661.599999999999"/>
    <n v="30574.7"/>
    <n v="30241.4"/>
    <n v="29434.799999999999"/>
    <n v="31100.2"/>
    <n v="28026.2"/>
    <n v="368"/>
    <x v="146"/>
    <n v="76.706249999999997"/>
    <n v="73.839673913043484"/>
    <n v="76.773641304347834"/>
    <n v="74.695652173913047"/>
    <n v="91.996467391304336"/>
    <n v="91.471739130434784"/>
    <n v="83.083423913043475"/>
    <n v="82.177717391304355"/>
    <n v="79.985869565217385"/>
    <n v="84.511413043478257"/>
    <n v="76.158152173913052"/>
  </r>
  <r>
    <x v="2"/>
    <x v="14"/>
    <x v="14"/>
    <x v="5"/>
    <n v="30722.5"/>
    <n v="29658.1"/>
    <n v="28170.97"/>
    <n v="28926.9"/>
    <n v="28453.1"/>
    <n v="35638.1"/>
    <n v="35111.599999999999"/>
    <n v="31321.599999999999"/>
    <n v="32525.5"/>
    <n v="29792.5"/>
    <n v="31396.1"/>
    <n v="27653.4"/>
    <n v="221"/>
    <x v="147"/>
    <n v="134.1995475113122"/>
    <n v="127.47045248868778"/>
    <n v="130.89095022624434"/>
    <n v="128.74705882352941"/>
    <n v="161.25837104072397"/>
    <n v="158.87601809954751"/>
    <n v="141.72669683257917"/>
    <n v="147.17420814479638"/>
    <n v="134.80769230769232"/>
    <n v="142.06380090497737"/>
    <n v="125.12850678733032"/>
  </r>
  <r>
    <x v="2"/>
    <x v="14"/>
    <x v="14"/>
    <x v="6"/>
    <n v="3360.9"/>
    <n v="3003.5"/>
    <n v="3056.2"/>
    <n v="3054.3"/>
    <n v="3208.4"/>
    <n v="3943.3"/>
    <n v="5016.8999999999996"/>
    <n v="3645.7"/>
    <n v="3341.7"/>
    <n v="3291.4"/>
    <n v="3381.9"/>
    <n v="3260.3"/>
    <n v="9"/>
    <x v="148"/>
    <n v="333.72222222222223"/>
    <n v="339.57777777777778"/>
    <n v="339.36666666666667"/>
    <n v="356.48888888888888"/>
    <n v="438.14444444444445"/>
    <n v="557.43333333333328"/>
    <n v="405.07777777777778"/>
    <n v="371.29999999999995"/>
    <n v="365.71111111111111"/>
    <n v="375.76666666666665"/>
    <n v="362.25555555555559"/>
  </r>
  <r>
    <x v="2"/>
    <x v="14"/>
    <x v="14"/>
    <x v="7"/>
    <n v="12099.8"/>
    <n v="10831.9"/>
    <n v="11014.5"/>
    <n v="11577.4"/>
    <n v="11687.3"/>
    <n v="14333.1"/>
    <n v="16030.7"/>
    <n v="13521.7"/>
    <n v="14374.1"/>
    <n v="13588.1"/>
    <n v="13366.2"/>
    <n v="11125.4"/>
    <n v="15"/>
    <x v="149"/>
    <n v="722.12666666666667"/>
    <n v="734.3"/>
    <n v="771.8266666666666"/>
    <n v="779.15333333333331"/>
    <n v="955.54000000000008"/>
    <n v="1068.7133333333334"/>
    <n v="901.44666666666672"/>
    <n v="958.27333333333331"/>
    <n v="905.87333333333333"/>
    <n v="891.08"/>
    <n v="741.69333333333327"/>
  </r>
  <r>
    <x v="2"/>
    <x v="14"/>
    <x v="14"/>
    <x v="8"/>
    <n v="8188.9"/>
    <n v="9153.7000000000007"/>
    <n v="8308.9"/>
    <n v="8273.5"/>
    <n v="8689.2999999999993"/>
    <n v="10749.6"/>
    <n v="11400.4"/>
    <n v="10901.2"/>
    <n v="10461.299999999999"/>
    <n v="10010.799999999999"/>
    <n v="10225.1"/>
    <n v="8306.1"/>
    <n v="7"/>
    <x v="150"/>
    <n v="1307.6714285714286"/>
    <n v="1186.9857142857143"/>
    <n v="1181.9285714285713"/>
    <n v="1241.3285714285714"/>
    <n v="1535.6571428571428"/>
    <n v="1628.6285714285714"/>
    <n v="1557.3142857142859"/>
    <n v="1494.4714285714285"/>
    <n v="1430.1142857142856"/>
    <n v="1460.7285714285715"/>
    <n v="1186.5857142857144"/>
  </r>
  <r>
    <x v="2"/>
    <x v="14"/>
    <x v="14"/>
    <x v="9"/>
    <n v="3275.1"/>
    <n v="1811.7"/>
    <n v="2677.5"/>
    <n v="2243.4"/>
    <n v="2296.6"/>
    <n v="3459"/>
    <n v="3900"/>
    <n v="3423.2"/>
    <n v="3747.4"/>
    <n v="3202.9"/>
    <n v="3101.8"/>
    <n v="2033.8"/>
    <n v="2"/>
    <x v="151"/>
    <n v="905.85"/>
    <n v="1338.75"/>
    <n v="1121.7"/>
    <n v="1148.3"/>
    <n v="1729.5"/>
    <n v="1950"/>
    <n v="1711.6"/>
    <n v="1873.7"/>
    <n v="1601.45"/>
    <n v="1550.9"/>
    <n v="1016.9"/>
  </r>
  <r>
    <x v="2"/>
    <x v="15"/>
    <x v="15"/>
    <x v="1"/>
    <n v="2766.2"/>
    <n v="2369.4"/>
    <n v="2113.6999999999998"/>
    <n v="1950.7"/>
    <n v="2310.9"/>
    <n v="3655.7"/>
    <n v="3640.5"/>
    <n v="3202.1"/>
    <n v="3689.8"/>
    <n v="2841.6"/>
    <n v="2679.8"/>
    <n v="1720.4"/>
    <n v="88"/>
    <x v="152"/>
    <n v="26.925000000000001"/>
    <n v="24.019318181818178"/>
    <n v="22.167045454545455"/>
    <n v="26.260227272727274"/>
    <n v="41.542045454545452"/>
    <n v="41.36931818181818"/>
    <n v="36.387499999999996"/>
    <n v="41.929545454545455"/>
    <n v="32.290909090909089"/>
    <n v="30.452272727272728"/>
    <n v="19.55"/>
  </r>
  <r>
    <x v="2"/>
    <x v="15"/>
    <x v="15"/>
    <x v="2"/>
    <n v="1231.2"/>
    <n v="1218.4000000000001"/>
    <n v="1104.5"/>
    <n v="1104.4000000000001"/>
    <n v="1184.5999999999999"/>
    <n v="1609.2"/>
    <n v="1972.8"/>
    <n v="1852.7"/>
    <n v="2048.4"/>
    <n v="1927.7"/>
    <n v="1870.5"/>
    <n v="1112.4000000000001"/>
    <n v="27"/>
    <x v="153"/>
    <n v="45.125925925925927"/>
    <n v="40.907407407407405"/>
    <n v="40.903703703703705"/>
    <n v="43.874074074074073"/>
    <n v="59.6"/>
    <n v="73.066666666666663"/>
    <n v="68.618518518518513"/>
    <n v="75.866666666666674"/>
    <n v="71.396296296296299"/>
    <n v="69.277777777777771"/>
    <n v="41.2"/>
  </r>
  <r>
    <x v="2"/>
    <x v="15"/>
    <x v="15"/>
    <x v="3"/>
    <n v="2112.8000000000002"/>
    <n v="2066.4"/>
    <n v="1890.6"/>
    <n v="1967.2"/>
    <n v="1940.5"/>
    <n v="2739.1"/>
    <n v="2946.7"/>
    <n v="2539.6999999999998"/>
    <n v="2703.2"/>
    <n v="2417.5"/>
    <n v="2353.9"/>
    <n v="1831.7"/>
    <n v="26"/>
    <x v="154"/>
    <n v="79.476923076923086"/>
    <n v="72.715384615384608"/>
    <n v="75.66153846153847"/>
    <n v="74.634615384615387"/>
    <n v="105.35"/>
    <n v="113.33461538461538"/>
    <n v="97.680769230769229"/>
    <n v="103.96923076923076"/>
    <n v="92.980769230769226"/>
    <n v="90.534615384615392"/>
    <n v="70.45"/>
  </r>
  <r>
    <x v="2"/>
    <x v="15"/>
    <x v="15"/>
    <x v="5"/>
    <n v="625.70000000000005"/>
    <n v="649.5"/>
    <n v="679.8"/>
    <n v="642.4"/>
    <n v="637.9"/>
    <n v="741.1"/>
    <n v="853.1"/>
    <n v="768.6"/>
    <n v="697.5"/>
    <n v="548.79999999999995"/>
    <n v="524.20000000000005"/>
    <n v="448.7"/>
    <n v="4"/>
    <x v="155"/>
    <n v="162.375"/>
    <n v="169.95"/>
    <n v="160.6"/>
    <n v="159.47499999999999"/>
    <n v="185.27500000000001"/>
    <n v="213.27500000000001"/>
    <n v="192.15"/>
    <n v="174.375"/>
    <n v="137.19999999999999"/>
    <n v="131.05000000000001"/>
    <n v="112.175"/>
  </r>
  <r>
    <x v="2"/>
    <x v="15"/>
    <x v="15"/>
    <x v="6"/>
    <n v="437.1"/>
    <n v="387.9"/>
    <n v="443.5"/>
    <n v="440.7"/>
    <n v="422.5"/>
    <n v="530.4"/>
    <n v="521.29999999999995"/>
    <n v="467.6"/>
    <n v="510.2"/>
    <n v="471.4"/>
    <n v="451.5"/>
    <n v="415.6"/>
    <n v="1"/>
    <x v="156"/>
    <n v="387.9"/>
    <n v="443.5"/>
    <n v="440.7"/>
    <n v="422.5"/>
    <n v="530.4"/>
    <n v="521.29999999999995"/>
    <n v="467.6"/>
    <n v="510.2"/>
    <n v="471.4"/>
    <n v="451.5"/>
    <n v="415.6"/>
  </r>
  <r>
    <x v="2"/>
    <x v="15"/>
    <x v="15"/>
    <x v="7"/>
    <n v="170.7"/>
    <n v="159.5"/>
    <n v="171.3"/>
    <n v="107.8"/>
    <n v="141.30000000000001"/>
    <n v="162.30000000000001"/>
    <n v="159.1"/>
    <n v="171.7"/>
    <n v="174.5"/>
    <n v="179.4"/>
    <n v="227.8"/>
    <n v="874.4"/>
    <n v="1"/>
    <x v="157"/>
    <n v="159.5"/>
    <n v="171.3"/>
    <n v="107.8"/>
    <n v="141.30000000000001"/>
    <n v="162.30000000000001"/>
    <n v="159.1"/>
    <n v="171.7"/>
    <n v="174.5"/>
    <n v="179.4"/>
    <n v="227.8"/>
    <n v="874.4"/>
  </r>
  <r>
    <x v="2"/>
    <x v="17"/>
    <x v="17"/>
    <x v="0"/>
    <n v="0"/>
    <n v="0"/>
    <n v="0"/>
    <n v="0"/>
    <n v="0"/>
    <n v="0"/>
    <n v="0"/>
    <n v="0"/>
    <n v="0"/>
    <n v="29.4"/>
    <n v="0"/>
    <n v="0"/>
    <n v="0"/>
    <x v="0"/>
    <n v="0"/>
    <n v="0"/>
    <n v="0"/>
    <n v="0"/>
    <n v="0"/>
    <n v="0"/>
    <n v="0"/>
    <n v="0"/>
    <n v="0"/>
    <n v="0"/>
    <n v="0"/>
  </r>
  <r>
    <x v="2"/>
    <x v="17"/>
    <x v="17"/>
    <x v="1"/>
    <n v="248403.67"/>
    <n v="245688.16"/>
    <n v="239404.23"/>
    <n v="237702.5"/>
    <n v="231942.39"/>
    <n v="321837.01"/>
    <n v="328135.40000000002"/>
    <n v="306289.21999999997"/>
    <n v="304742.59999999998"/>
    <n v="279421.59999999998"/>
    <n v="281873.8"/>
    <n v="228490.1"/>
    <n v="24897"/>
    <x v="158"/>
    <n v="9.8681833152588663"/>
    <n v="9.6157862393059403"/>
    <n v="9.5474354339880314"/>
    <n v="9.3160778407037004"/>
    <n v="12.926738562879063"/>
    <n v="13.1797164316986"/>
    <n v="12.30225408683777"/>
    <n v="12.240133349399525"/>
    <n v="11.223103185122705"/>
    <n v="11.321596979555769"/>
    <n v="9.1774149495923201"/>
  </r>
  <r>
    <x v="2"/>
    <x v="17"/>
    <x v="17"/>
    <x v="2"/>
    <n v="84847.05"/>
    <n v="85795.78"/>
    <n v="81055.839999999997"/>
    <n v="75431.399999999994"/>
    <n v="82412.5"/>
    <n v="121397.2"/>
    <n v="120411.7"/>
    <n v="110272.6"/>
    <n v="112179.9"/>
    <n v="102729.8"/>
    <n v="95945.9"/>
    <n v="71538.600000000006"/>
    <n v="7940"/>
    <x v="159"/>
    <n v="10.805513853904282"/>
    <n v="10.208544080604534"/>
    <n v="9.5001763224181346"/>
    <n v="10.3794080604534"/>
    <n v="15.289319899244331"/>
    <n v="15.165201511335011"/>
    <n v="13.88823677581864"/>
    <n v="14.128450881612089"/>
    <n v="12.938261964735517"/>
    <n v="12.083866498740553"/>
    <n v="9.0098992443324946"/>
  </r>
  <r>
    <x v="2"/>
    <x v="17"/>
    <x v="17"/>
    <x v="3"/>
    <n v="651.29999999999995"/>
    <n v="253.7"/>
    <n v="566.89"/>
    <n v="519.20000000000005"/>
    <n v="475.2"/>
    <n v="727.1"/>
    <n v="755.7"/>
    <n v="736.9"/>
    <n v="683.9"/>
    <n v="600.29999999999995"/>
    <n v="656.8"/>
    <n v="486.7"/>
    <n v="55"/>
    <x v="160"/>
    <n v="4.6127272727272723"/>
    <n v="10.307090909090908"/>
    <n v="9.4400000000000013"/>
    <n v="8.64"/>
    <n v="13.22"/>
    <n v="13.74"/>
    <n v="13.398181818181818"/>
    <n v="12.434545454545454"/>
    <n v="10.914545454545454"/>
    <n v="11.941818181818181"/>
    <n v="8.8490909090909096"/>
  </r>
  <r>
    <x v="2"/>
    <x v="17"/>
    <x v="17"/>
    <x v="5"/>
    <n v="251.3"/>
    <n v="275.39999999999998"/>
    <n v="233.2"/>
    <n v="249.1"/>
    <n v="250.1"/>
    <n v="293.5"/>
    <n v="303.7"/>
    <n v="236.4"/>
    <n v="268.10000000000002"/>
    <n v="284"/>
    <n v="260.10000000000002"/>
    <n v="229.6"/>
    <n v="1"/>
    <x v="161"/>
    <n v="275.39999999999998"/>
    <n v="233.2"/>
    <n v="249.1"/>
    <n v="250.1"/>
    <n v="293.5"/>
    <n v="303.7"/>
    <n v="236.4"/>
    <n v="268.10000000000002"/>
    <n v="284"/>
    <n v="260.10000000000002"/>
    <n v="229.6"/>
  </r>
  <r>
    <x v="2"/>
    <x v="17"/>
    <x v="17"/>
    <x v="6"/>
    <n v="5.2"/>
    <n v="13.5"/>
    <n v="12.6"/>
    <n v="11.7"/>
    <n v="11.6"/>
    <n v="18.100000000000001"/>
    <n v="12"/>
    <n v="4.5999999999999996"/>
    <n v="9.8000000000000007"/>
    <n v="13.2"/>
    <n v="14.9"/>
    <n v="10.6"/>
    <n v="0"/>
    <x v="0"/>
    <n v="0"/>
    <n v="0"/>
    <n v="0"/>
    <n v="0"/>
    <n v="0"/>
    <n v="0"/>
    <n v="0"/>
    <n v="0"/>
    <n v="0"/>
    <n v="0"/>
    <n v="0"/>
  </r>
  <r>
    <x v="2"/>
    <x v="18"/>
    <x v="18"/>
    <x v="1"/>
    <n v="1409.5"/>
    <n v="1286.7"/>
    <n v="1096.5"/>
    <n v="1011"/>
    <n v="1236.9000000000001"/>
    <n v="1925.8"/>
    <n v="1900"/>
    <n v="1657.8"/>
    <n v="1917.3"/>
    <n v="1504"/>
    <n v="1531.4"/>
    <n v="973.8"/>
    <n v="68"/>
    <x v="162"/>
    <n v="18.922058823529412"/>
    <n v="16.125"/>
    <n v="14.867647058823529"/>
    <n v="18.189705882352943"/>
    <n v="28.320588235294117"/>
    <n v="27.941176470588236"/>
    <n v="24.379411764705882"/>
    <n v="28.195588235294117"/>
    <n v="22.117647058823529"/>
    <n v="22.52058823529412"/>
    <n v="14.320588235294117"/>
  </r>
  <r>
    <x v="2"/>
    <x v="18"/>
    <x v="18"/>
    <x v="2"/>
    <n v="59"/>
    <n v="62.7"/>
    <n v="77"/>
    <n v="62.4"/>
    <n v="58.5"/>
    <n v="82.3"/>
    <n v="99.7"/>
    <n v="83.9"/>
    <n v="89.3"/>
    <n v="76.7"/>
    <n v="89"/>
    <n v="59.2"/>
    <n v="2"/>
    <x v="163"/>
    <n v="31.35"/>
    <n v="38.5"/>
    <n v="31.2"/>
    <n v="29.25"/>
    <n v="41.15"/>
    <n v="49.85"/>
    <n v="41.95"/>
    <n v="44.65"/>
    <n v="38.35"/>
    <n v="44.5"/>
    <n v="29.6"/>
  </r>
  <r>
    <x v="2"/>
    <x v="19"/>
    <x v="19"/>
    <x v="1"/>
    <m/>
    <m/>
    <m/>
    <m/>
    <m/>
    <m/>
    <m/>
    <m/>
    <m/>
    <m/>
    <m/>
    <n v="15.4"/>
    <n v="2"/>
    <x v="0"/>
    <n v="0"/>
    <n v="0"/>
    <n v="0"/>
    <n v="0"/>
    <n v="0"/>
    <n v="0"/>
    <n v="0"/>
    <n v="0"/>
    <n v="0"/>
    <n v="0"/>
    <n v="7.7"/>
  </r>
  <r>
    <x v="2"/>
    <x v="19"/>
    <x v="19"/>
    <x v="2"/>
    <m/>
    <m/>
    <m/>
    <m/>
    <m/>
    <m/>
    <m/>
    <m/>
    <m/>
    <m/>
    <m/>
    <n v="19"/>
    <n v="3"/>
    <x v="0"/>
    <n v="0"/>
    <n v="0"/>
    <n v="0"/>
    <n v="0"/>
    <n v="0"/>
    <n v="0"/>
    <n v="0"/>
    <n v="0"/>
    <n v="0"/>
    <n v="0"/>
    <n v="6.333333333333333"/>
  </r>
  <r>
    <x v="2"/>
    <x v="19"/>
    <x v="19"/>
    <x v="3"/>
    <m/>
    <m/>
    <m/>
    <m/>
    <m/>
    <m/>
    <m/>
    <m/>
    <m/>
    <m/>
    <m/>
    <n v="59.3"/>
    <n v="6"/>
    <x v="0"/>
    <n v="0"/>
    <n v="0"/>
    <n v="0"/>
    <n v="0"/>
    <n v="0"/>
    <n v="0"/>
    <n v="0"/>
    <n v="0"/>
    <n v="0"/>
    <n v="0"/>
    <n v="9.8833333333333329"/>
  </r>
  <r>
    <x v="2"/>
    <x v="19"/>
    <x v="19"/>
    <x v="5"/>
    <m/>
    <m/>
    <m/>
    <m/>
    <m/>
    <m/>
    <m/>
    <m/>
    <m/>
    <m/>
    <m/>
    <n v="237.5"/>
    <n v="27"/>
    <x v="0"/>
    <n v="0"/>
    <n v="0"/>
    <n v="0"/>
    <n v="0"/>
    <n v="0"/>
    <n v="0"/>
    <n v="0"/>
    <n v="0"/>
    <n v="0"/>
    <n v="0"/>
    <n v="8.7962962962962958"/>
  </r>
  <r>
    <x v="2"/>
    <x v="19"/>
    <x v="19"/>
    <x v="6"/>
    <m/>
    <m/>
    <m/>
    <m/>
    <m/>
    <m/>
    <m/>
    <m/>
    <m/>
    <m/>
    <m/>
    <n v="495.9"/>
    <n v="20"/>
    <x v="0"/>
    <n v="0"/>
    <n v="0"/>
    <n v="0"/>
    <n v="0"/>
    <n v="0"/>
    <n v="0"/>
    <n v="0"/>
    <n v="0"/>
    <n v="0"/>
    <n v="0"/>
    <n v="24.794999999999998"/>
  </r>
  <r>
    <x v="2"/>
    <x v="19"/>
    <x v="19"/>
    <x v="7"/>
    <m/>
    <m/>
    <m/>
    <m/>
    <m/>
    <m/>
    <m/>
    <m/>
    <m/>
    <m/>
    <m/>
    <n v="1603.7"/>
    <n v="18"/>
    <x v="0"/>
    <n v="0"/>
    <n v="0"/>
    <n v="0"/>
    <n v="0"/>
    <n v="0"/>
    <n v="0"/>
    <n v="0"/>
    <n v="0"/>
    <n v="0"/>
    <n v="0"/>
    <n v="89.094444444444449"/>
  </r>
  <r>
    <x v="2"/>
    <x v="19"/>
    <x v="19"/>
    <x v="8"/>
    <m/>
    <m/>
    <m/>
    <m/>
    <m/>
    <m/>
    <m/>
    <m/>
    <m/>
    <m/>
    <m/>
    <n v="267.7"/>
    <n v="2"/>
    <x v="0"/>
    <n v="0"/>
    <n v="0"/>
    <n v="0"/>
    <n v="0"/>
    <n v="0"/>
    <n v="0"/>
    <n v="0"/>
    <n v="0"/>
    <n v="0"/>
    <n v="0"/>
    <n v="133.85"/>
  </r>
  <r>
    <x v="3"/>
    <x v="0"/>
    <x v="0"/>
    <x v="0"/>
    <m/>
    <m/>
    <m/>
    <m/>
    <m/>
    <m/>
    <m/>
    <m/>
    <m/>
    <n v="0"/>
    <m/>
    <m/>
    <n v="0"/>
    <x v="0"/>
    <n v="0"/>
    <n v="0"/>
    <n v="0"/>
    <n v="0"/>
    <n v="0"/>
    <n v="0"/>
    <n v="0"/>
    <n v="0"/>
    <n v="0"/>
    <n v="0"/>
    <n v="0"/>
  </r>
  <r>
    <x v="3"/>
    <x v="0"/>
    <x v="0"/>
    <x v="1"/>
    <n v="349.7"/>
    <n v="413.1"/>
    <n v="406.8"/>
    <n v="327.8"/>
    <n v="413.3"/>
    <n v="446.8"/>
    <n v="349"/>
    <n v="276.89999999999998"/>
    <n v="494.7"/>
    <n v="603.6"/>
    <n v="689.9"/>
    <n v="461"/>
    <n v="9"/>
    <x v="164"/>
    <n v="45.900000000000006"/>
    <n v="45.2"/>
    <n v="36.422222222222224"/>
    <n v="45.922222222222224"/>
    <n v="49.644444444444446"/>
    <n v="38.777777777777779"/>
    <n v="30.766666666666666"/>
    <n v="54.966666666666669"/>
    <n v="67.066666666666663"/>
    <n v="76.655555555555551"/>
    <n v="51.222222222222221"/>
  </r>
  <r>
    <x v="3"/>
    <x v="0"/>
    <x v="0"/>
    <x v="2"/>
    <n v="122.1"/>
    <n v="173.8"/>
    <n v="164.7"/>
    <n v="229.6"/>
    <n v="219"/>
    <n v="281"/>
    <n v="196.3"/>
    <n v="219"/>
    <n v="196.8"/>
    <n v="184.5"/>
    <n v="176.4"/>
    <n v="114"/>
    <n v="4"/>
    <x v="165"/>
    <n v="43.45"/>
    <n v="41.174999999999997"/>
    <n v="57.4"/>
    <n v="54.75"/>
    <n v="70.25"/>
    <n v="49.075000000000003"/>
    <n v="54.75"/>
    <n v="49.2"/>
    <n v="46.125"/>
    <n v="44.1"/>
    <n v="28.5"/>
  </r>
  <r>
    <x v="3"/>
    <x v="0"/>
    <x v="0"/>
    <x v="3"/>
    <n v="149.6"/>
    <n v="231.7"/>
    <n v="231.5"/>
    <n v="209.4"/>
    <n v="281.39999999999998"/>
    <n v="323.89999999999998"/>
    <n v="263.2"/>
    <n v="252.4"/>
    <n v="237"/>
    <n v="199.2"/>
    <n v="238.6"/>
    <n v="151.19999999999999"/>
    <n v="8"/>
    <x v="166"/>
    <n v="28.962499999999999"/>
    <n v="28.9375"/>
    <n v="26.175000000000001"/>
    <n v="35.174999999999997"/>
    <n v="40.487499999999997"/>
    <n v="32.9"/>
    <n v="31.55"/>
    <n v="29.625"/>
    <n v="24.9"/>
    <n v="29.824999999999999"/>
    <n v="18.899999999999999"/>
  </r>
  <r>
    <x v="3"/>
    <x v="0"/>
    <x v="0"/>
    <x v="4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3"/>
    <x v="0"/>
    <x v="0"/>
    <x v="5"/>
    <n v="141.4"/>
    <n v="285.7"/>
    <n v="191.5"/>
    <n v="143"/>
    <n v="222.3"/>
    <n v="302.3"/>
    <n v="210.2"/>
    <n v="224.2"/>
    <n v="358"/>
    <n v="262.39999999999998"/>
    <n v="208"/>
    <n v="118"/>
    <n v="1"/>
    <x v="167"/>
    <n v="285.7"/>
    <n v="191.5"/>
    <n v="143"/>
    <n v="222.3"/>
    <n v="302.3"/>
    <n v="210.2"/>
    <n v="224.2"/>
    <n v="358"/>
    <n v="262.39999999999998"/>
    <n v="208"/>
    <n v="118"/>
  </r>
  <r>
    <x v="3"/>
    <x v="0"/>
    <x v="0"/>
    <x v="6"/>
    <n v="293"/>
    <n v="1451"/>
    <n v="1984.3"/>
    <n v="1422.8"/>
    <n v="2202.4"/>
    <n v="2377"/>
    <n v="2500.5"/>
    <n v="2393"/>
    <n v="2612"/>
    <n v="2176.4"/>
    <n v="2024.9"/>
    <n v="924.7"/>
    <n v="4"/>
    <x v="168"/>
    <n v="362.75"/>
    <n v="496.07499999999999"/>
    <n v="355.7"/>
    <n v="550.6"/>
    <n v="594.25"/>
    <n v="625.125"/>
    <n v="598.25"/>
    <n v="653"/>
    <n v="544.1"/>
    <n v="506.22500000000002"/>
    <n v="231.17500000000001"/>
  </r>
  <r>
    <x v="3"/>
    <x v="0"/>
    <x v="0"/>
    <x v="7"/>
    <n v="97.1"/>
    <n v="241.8"/>
    <n v="354.6"/>
    <n v="504.4"/>
    <n v="539.29999999999995"/>
    <n v="349.8"/>
    <n v="192.1"/>
    <n v="294.60000000000002"/>
    <n v="3846.3"/>
    <n v="654"/>
    <n v="6864.8"/>
    <n v="1122.8"/>
    <n v="1"/>
    <x v="169"/>
    <n v="241.8"/>
    <n v="354.6"/>
    <n v="504.4"/>
    <n v="539.29999999999995"/>
    <n v="349.8"/>
    <n v="192.1"/>
    <n v="294.60000000000002"/>
    <n v="3846.3"/>
    <n v="654"/>
    <n v="6864.8"/>
    <n v="1122.8"/>
  </r>
  <r>
    <x v="3"/>
    <x v="0"/>
    <x v="0"/>
    <x v="8"/>
    <n v="9644.5"/>
    <n v="22629.4"/>
    <n v="23854.9"/>
    <n v="19170.2"/>
    <n v="19292.900000000001"/>
    <n v="13444.5"/>
    <n v="12779.1"/>
    <n v="20758.3"/>
    <n v="38160.400000000001"/>
    <n v="24585.4"/>
    <n v="60188.6"/>
    <n v="15650.8"/>
    <n v="13"/>
    <x v="170"/>
    <n v="1740.7230769230771"/>
    <n v="1834.9923076923078"/>
    <n v="1474.6307692307694"/>
    <n v="1484.0692307692309"/>
    <n v="1034.1923076923076"/>
    <n v="983.00769230769231"/>
    <n v="1596.7923076923075"/>
    <n v="2935.4153846153849"/>
    <n v="1891.1846153846154"/>
    <n v="4629.8923076923074"/>
    <n v="1203.9076923076923"/>
  </r>
  <r>
    <x v="3"/>
    <x v="0"/>
    <x v="0"/>
    <x v="9"/>
    <n v="8691.6"/>
    <n v="6777.5"/>
    <n v="8350.6"/>
    <n v="12491.9"/>
    <n v="14534.4"/>
    <n v="16378.5"/>
    <n v="8595.7000000000007"/>
    <n v="7245.1"/>
    <n v="17190.5"/>
    <n v="12450.9"/>
    <n v="12785.7"/>
    <n v="3520.6"/>
    <n v="5"/>
    <x v="171"/>
    <n v="1355.5"/>
    <n v="1670.1200000000001"/>
    <n v="2498.38"/>
    <n v="2906.88"/>
    <n v="3275.7"/>
    <n v="1719.14"/>
    <n v="1449.02"/>
    <n v="3438.1"/>
    <n v="2490.1799999999998"/>
    <n v="2557.1400000000003"/>
    <n v="704.12"/>
  </r>
  <r>
    <x v="3"/>
    <x v="1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3"/>
    <x v="1"/>
    <x v="1"/>
    <x v="1"/>
    <n v="6383.56"/>
    <n v="6859.82"/>
    <n v="6660.4"/>
    <n v="7203.1"/>
    <n v="7025.5"/>
    <n v="7398.4"/>
    <n v="7376"/>
    <n v="7603.6"/>
    <n v="7408.2"/>
    <n v="7648.56"/>
    <n v="7238.1"/>
    <n v="6346.8"/>
    <n v="847"/>
    <x v="172"/>
    <n v="8.098961038961038"/>
    <n v="7.8635182998819362"/>
    <n v="8.5042502951593857"/>
    <n v="8.2945690672963401"/>
    <n v="8.7348288075560792"/>
    <n v="8.7083825265643444"/>
    <n v="8.9770956316410864"/>
    <n v="8.7463990554899649"/>
    <n v="9.0301770956316414"/>
    <n v="8.545572609208973"/>
    <n v="7.4932703659976392"/>
  </r>
  <r>
    <x v="3"/>
    <x v="1"/>
    <x v="1"/>
    <x v="2"/>
    <n v="7156.8"/>
    <n v="8287.5"/>
    <n v="7918.5"/>
    <n v="8289.4"/>
    <n v="8838.2000000000007"/>
    <n v="9564.2000000000007"/>
    <n v="9960"/>
    <n v="9473.2000000000007"/>
    <n v="9566.6"/>
    <n v="9538"/>
    <n v="9173.2000000000007"/>
    <n v="7443"/>
    <n v="453"/>
    <x v="173"/>
    <n v="18.294701986754966"/>
    <n v="17.480132450331126"/>
    <n v="18.298896247240616"/>
    <n v="19.510375275938191"/>
    <n v="21.113024282560708"/>
    <n v="21.986754966887418"/>
    <n v="20.912141280353204"/>
    <n v="21.11832229580574"/>
    <n v="21.055187637969095"/>
    <n v="20.249889624724062"/>
    <n v="16.430463576158939"/>
  </r>
  <r>
    <x v="3"/>
    <x v="1"/>
    <x v="1"/>
    <x v="3"/>
    <n v="14335.2"/>
    <n v="16336.1"/>
    <n v="17813.900000000001"/>
    <n v="30552.2"/>
    <n v="28956.7"/>
    <n v="27826.7"/>
    <n v="30264.7"/>
    <n v="24676.7"/>
    <n v="27271.599999999999"/>
    <n v="22158.2"/>
    <n v="22683.5"/>
    <n v="43401.8"/>
    <n v="409"/>
    <x v="174"/>
    <n v="39.941564792176038"/>
    <n v="43.554767726161373"/>
    <n v="74.699755501222498"/>
    <n v="70.798777506112472"/>
    <n v="68.035941320293404"/>
    <n v="73.996821515892421"/>
    <n v="60.334229828850859"/>
    <n v="66.67872860635697"/>
    <n v="54.176528117359418"/>
    <n v="55.460880195599024"/>
    <n v="106.11687041564792"/>
  </r>
  <r>
    <x v="3"/>
    <x v="1"/>
    <x v="1"/>
    <x v="4"/>
    <n v="32"/>
    <n v="47"/>
    <n v="58"/>
    <n v="36"/>
    <n v="29"/>
    <n v="29"/>
    <n v="18"/>
    <n v="41"/>
    <n v="29"/>
    <n v="30"/>
    <n v="35"/>
    <n v="34"/>
    <n v="1"/>
    <x v="175"/>
    <n v="47"/>
    <n v="58"/>
    <n v="36"/>
    <n v="29"/>
    <n v="29"/>
    <n v="18"/>
    <n v="41"/>
    <n v="29"/>
    <n v="30"/>
    <n v="35"/>
    <n v="34"/>
  </r>
  <r>
    <x v="3"/>
    <x v="1"/>
    <x v="1"/>
    <x v="5"/>
    <n v="34503.9"/>
    <n v="34726.300000000003"/>
    <n v="36969"/>
    <n v="46418.9"/>
    <n v="45791.1"/>
    <n v="46445.9"/>
    <n v="50039.1"/>
    <n v="49101.2"/>
    <n v="47116.6"/>
    <n v="43251.9"/>
    <n v="39616.6"/>
    <n v="34820.19"/>
    <n v="392"/>
    <x v="176"/>
    <n v="88.587500000000006"/>
    <n v="94.308673469387756"/>
    <n v="118.41556122448981"/>
    <n v="116.81403061224489"/>
    <n v="118.48443877551021"/>
    <n v="127.65076530612245"/>
    <n v="125.25816326530611"/>
    <n v="120.1954081632653"/>
    <n v="110.33647959183673"/>
    <n v="101.06275510204081"/>
    <n v="88.827015306122462"/>
  </r>
  <r>
    <x v="3"/>
    <x v="1"/>
    <x v="1"/>
    <x v="6"/>
    <n v="24157.42"/>
    <n v="19897.900000000001"/>
    <n v="20065.3"/>
    <n v="29327.3"/>
    <n v="31672.6"/>
    <n v="27655.4"/>
    <n v="36841.199999999997"/>
    <n v="28841.200000000001"/>
    <n v="30434.2"/>
    <n v="51013.599999999999"/>
    <n v="24542.799999999999"/>
    <n v="23845.1"/>
    <n v="104"/>
    <x v="177"/>
    <n v="191.32596153846154"/>
    <n v="192.93557692307692"/>
    <n v="281.99326923076922"/>
    <n v="304.54423076923075"/>
    <n v="265.9173076923077"/>
    <n v="354.24230769230769"/>
    <n v="277.31923076923078"/>
    <n v="292.63653846153846"/>
    <n v="490.51538461538462"/>
    <n v="235.98846153846154"/>
    <n v="229.27980769230768"/>
  </r>
  <r>
    <x v="3"/>
    <x v="1"/>
    <x v="1"/>
    <x v="7"/>
    <n v="8715.9"/>
    <n v="11479.7"/>
    <n v="10911.9"/>
    <n v="10815.4"/>
    <n v="12026.3"/>
    <n v="13988.8"/>
    <n v="12696.5"/>
    <n v="13551.5"/>
    <n v="13108.6"/>
    <n v="13702.7"/>
    <n v="13717.2"/>
    <n v="11619.6"/>
    <n v="13"/>
    <x v="178"/>
    <n v="883.05384615384617"/>
    <n v="839.37692307692305"/>
    <n v="831.95384615384614"/>
    <n v="925.09999999999991"/>
    <n v="1076.0615384615385"/>
    <n v="976.65384615384619"/>
    <n v="1042.4230769230769"/>
    <n v="1008.3538461538462"/>
    <n v="1054.0538461538463"/>
    <n v="1055.1692307692308"/>
    <n v="893.81538461538469"/>
  </r>
  <r>
    <x v="3"/>
    <x v="1"/>
    <x v="1"/>
    <x v="8"/>
    <n v="69.7"/>
    <n v="84.1"/>
    <n v="71.5"/>
    <n v="102.4"/>
    <n v="131"/>
    <n v="68.099999999999994"/>
    <n v="109"/>
    <n v="76.099999999999994"/>
    <n v="60"/>
    <n v="129"/>
    <n v="153.19999999999999"/>
    <n v="58.9"/>
    <n v="2"/>
    <x v="179"/>
    <n v="42.05"/>
    <n v="35.75"/>
    <n v="51.2"/>
    <n v="65.5"/>
    <n v="34.049999999999997"/>
    <n v="54.5"/>
    <n v="38.049999999999997"/>
    <n v="30"/>
    <n v="64.5"/>
    <n v="76.599999999999994"/>
    <n v="29.45"/>
  </r>
  <r>
    <x v="3"/>
    <x v="1"/>
    <x v="1"/>
    <x v="9"/>
    <n v="1297.0999999999999"/>
    <n v="1763.8"/>
    <n v="1993.9"/>
    <n v="1965.4"/>
    <n v="1990.5"/>
    <n v="1765.5"/>
    <n v="2404.6"/>
    <n v="3321.3"/>
    <n v="3249.6"/>
    <n v="3007"/>
    <n v="3310"/>
    <n v="2918.6"/>
    <n v="3"/>
    <x v="180"/>
    <n v="587.93333333333328"/>
    <n v="664.63333333333333"/>
    <n v="655.13333333333333"/>
    <n v="663.5"/>
    <n v="588.5"/>
    <n v="801.5333333333333"/>
    <n v="1107.1000000000001"/>
    <n v="1083.2"/>
    <n v="1002.3333333333334"/>
    <n v="1103.3333333333333"/>
    <n v="972.86666666666667"/>
  </r>
  <r>
    <x v="3"/>
    <x v="2"/>
    <x v="2"/>
    <x v="5"/>
    <n v="975.1"/>
    <n v="939.5"/>
    <n v="1239.4000000000001"/>
    <n v="1050.7"/>
    <n v="1010.2"/>
    <n v="933.3"/>
    <n v="738.6"/>
    <n v="761.3"/>
    <n v="702"/>
    <n v="696.5"/>
    <n v="813.5"/>
    <n v="752.8"/>
    <n v="1"/>
    <x v="181"/>
    <n v="939.5"/>
    <n v="1239.4000000000001"/>
    <n v="1050.7"/>
    <n v="1010.2"/>
    <n v="933.3"/>
    <n v="738.6"/>
    <n v="761.3"/>
    <n v="702"/>
    <n v="696.5"/>
    <n v="813.5"/>
    <n v="752.8"/>
  </r>
  <r>
    <x v="3"/>
    <x v="2"/>
    <x v="2"/>
    <x v="7"/>
    <n v="1087"/>
    <n v="1218"/>
    <n v="1443"/>
    <n v="2166"/>
    <n v="1798"/>
    <n v="1262"/>
    <n v="1518"/>
    <n v="1142"/>
    <n v="1377"/>
    <n v="1275"/>
    <n v="1271"/>
    <n v="1355"/>
    <n v="1"/>
    <x v="182"/>
    <n v="1218"/>
    <n v="1443"/>
    <n v="2166"/>
    <n v="1798"/>
    <n v="1262"/>
    <n v="1518"/>
    <n v="1142"/>
    <n v="1377"/>
    <n v="1275"/>
    <n v="1271"/>
    <n v="1355"/>
  </r>
  <r>
    <x v="3"/>
    <x v="2"/>
    <x v="2"/>
    <x v="8"/>
    <n v="581"/>
    <n v="347"/>
    <n v="156"/>
    <n v="764"/>
    <n v="805"/>
    <n v="933"/>
    <n v="1234"/>
    <n v="844"/>
    <n v="1361"/>
    <n v="932"/>
    <n v="806"/>
    <n v="959"/>
    <n v="1"/>
    <x v="183"/>
    <n v="347"/>
    <n v="156"/>
    <n v="764"/>
    <n v="805"/>
    <n v="933"/>
    <n v="1234"/>
    <n v="844"/>
    <n v="1361"/>
    <n v="932"/>
    <n v="806"/>
    <n v="959"/>
  </r>
  <r>
    <x v="3"/>
    <x v="3"/>
    <x v="3"/>
    <x v="0"/>
    <m/>
    <m/>
    <m/>
    <n v="0"/>
    <n v="0"/>
    <n v="0"/>
    <m/>
    <m/>
    <m/>
    <n v="0"/>
    <m/>
    <n v="0"/>
    <n v="0"/>
    <x v="0"/>
    <n v="0"/>
    <n v="0"/>
    <n v="0"/>
    <n v="0"/>
    <n v="0"/>
    <n v="0"/>
    <n v="0"/>
    <n v="0"/>
    <n v="0"/>
    <n v="0"/>
    <n v="0"/>
  </r>
  <r>
    <x v="3"/>
    <x v="3"/>
    <x v="3"/>
    <x v="1"/>
    <n v="1425.8"/>
    <n v="1521.4"/>
    <n v="1497.6"/>
    <n v="1515.4"/>
    <n v="1551.4"/>
    <n v="1557.8"/>
    <n v="1549"/>
    <n v="1626.3"/>
    <n v="1533.6"/>
    <n v="1601.8"/>
    <n v="1470.8"/>
    <n v="1408.2"/>
    <n v="66"/>
    <x v="184"/>
    <n v="23.051515151515154"/>
    <n v="22.690909090909088"/>
    <n v="22.960606060606061"/>
    <n v="23.506060606060608"/>
    <n v="23.603030303030302"/>
    <n v="23.469696969696969"/>
    <n v="24.640909090909091"/>
    <n v="23.236363636363635"/>
    <n v="24.26969696969697"/>
    <n v="22.284848484848485"/>
    <n v="21.336363636363636"/>
  </r>
  <r>
    <x v="3"/>
    <x v="3"/>
    <x v="3"/>
    <x v="2"/>
    <n v="1214.7"/>
    <n v="1247"/>
    <n v="1183"/>
    <n v="1209.3"/>
    <n v="1280.8"/>
    <n v="1308.4000000000001"/>
    <n v="1294.7"/>
    <n v="1272.0999999999999"/>
    <n v="1200.9000000000001"/>
    <n v="1237.5999999999999"/>
    <n v="1254.4000000000001"/>
    <n v="1159.5"/>
    <n v="36"/>
    <x v="185"/>
    <n v="34.638888888888886"/>
    <n v="32.861111111111114"/>
    <n v="33.591666666666669"/>
    <n v="35.577777777777776"/>
    <n v="36.344444444444449"/>
    <n v="35.963888888888889"/>
    <n v="35.336111111111109"/>
    <n v="33.358333333333334"/>
    <n v="34.377777777777773"/>
    <n v="34.844444444444449"/>
    <n v="32.208333333333336"/>
  </r>
  <r>
    <x v="3"/>
    <x v="3"/>
    <x v="3"/>
    <x v="3"/>
    <n v="1549.4"/>
    <n v="1679.1"/>
    <n v="1700.2"/>
    <n v="1709.4"/>
    <n v="1721.7"/>
    <n v="1941.1"/>
    <n v="1973.6"/>
    <n v="2076.6"/>
    <n v="1931.7"/>
    <n v="1723"/>
    <n v="1627.5"/>
    <n v="1498.8"/>
    <n v="22"/>
    <x v="186"/>
    <n v="76.322727272727263"/>
    <n v="77.281818181818181"/>
    <n v="77.7"/>
    <n v="78.259090909090915"/>
    <n v="88.231818181818184"/>
    <n v="89.709090909090904"/>
    <n v="94.390909090909091"/>
    <n v="87.804545454545462"/>
    <n v="78.318181818181813"/>
    <n v="73.977272727272734"/>
    <n v="68.127272727272725"/>
  </r>
  <r>
    <x v="3"/>
    <x v="3"/>
    <x v="3"/>
    <x v="5"/>
    <n v="1996.2"/>
    <n v="2090"/>
    <n v="2655.6"/>
    <n v="2545.1"/>
    <n v="2359.8000000000002"/>
    <n v="2403.8000000000002"/>
    <n v="2383"/>
    <n v="2633.1"/>
    <n v="2219.5"/>
    <n v="2350.3000000000002"/>
    <n v="2314.1999999999998"/>
    <n v="2031"/>
    <n v="15"/>
    <x v="187"/>
    <n v="139.33333333333334"/>
    <n v="177.04"/>
    <n v="169.67333333333332"/>
    <n v="157.32000000000002"/>
    <n v="160.25333333333336"/>
    <n v="158.86666666666667"/>
    <n v="175.54"/>
    <n v="147.96666666666667"/>
    <n v="156.68666666666667"/>
    <n v="154.28"/>
    <n v="135.4"/>
  </r>
  <r>
    <x v="3"/>
    <x v="3"/>
    <x v="3"/>
    <x v="6"/>
    <n v="152.4"/>
    <n v="169.9"/>
    <n v="182.9"/>
    <n v="176.4"/>
    <n v="204.8"/>
    <n v="176.3"/>
    <n v="189.7"/>
    <n v="275.39999999999998"/>
    <n v="176.7"/>
    <n v="213"/>
    <n v="206.5"/>
    <n v="163.30000000000001"/>
    <n v="2"/>
    <x v="188"/>
    <n v="84.95"/>
    <n v="91.45"/>
    <n v="88.2"/>
    <n v="102.4"/>
    <n v="88.15"/>
    <n v="94.85"/>
    <n v="137.69999999999999"/>
    <n v="88.35"/>
    <n v="106.5"/>
    <n v="103.25"/>
    <n v="81.650000000000006"/>
  </r>
  <r>
    <x v="3"/>
    <x v="3"/>
    <x v="3"/>
    <x v="7"/>
    <n v="247.6"/>
    <n v="232.4"/>
    <n v="286.60000000000002"/>
    <n v="245.6"/>
    <n v="280"/>
    <n v="302.8"/>
    <n v="282.10000000000002"/>
    <n v="410"/>
    <n v="248.1"/>
    <n v="271.8"/>
    <n v="290.39999999999998"/>
    <n v="222.2"/>
    <n v="1"/>
    <x v="189"/>
    <n v="232.4"/>
    <n v="286.60000000000002"/>
    <n v="245.6"/>
    <n v="280"/>
    <n v="302.8"/>
    <n v="282.10000000000002"/>
    <n v="410"/>
    <n v="248.1"/>
    <n v="271.8"/>
    <n v="290.39999999999998"/>
    <n v="222.2"/>
  </r>
  <r>
    <x v="3"/>
    <x v="4"/>
    <x v="4"/>
    <x v="0"/>
    <n v="0"/>
    <n v="0"/>
    <n v="0"/>
    <m/>
    <n v="0"/>
    <n v="0"/>
    <n v="0"/>
    <n v="0"/>
    <n v="0"/>
    <m/>
    <m/>
    <n v="0"/>
    <n v="0"/>
    <x v="0"/>
    <n v="0"/>
    <n v="0"/>
    <n v="0"/>
    <n v="0"/>
    <n v="0"/>
    <n v="0"/>
    <n v="0"/>
    <n v="0"/>
    <n v="0"/>
    <n v="0"/>
    <n v="0"/>
  </r>
  <r>
    <x v="3"/>
    <x v="4"/>
    <x v="4"/>
    <x v="1"/>
    <n v="522.20000000000005"/>
    <n v="621.79999999999995"/>
    <n v="674.9"/>
    <n v="858.8"/>
    <n v="1047.2"/>
    <n v="1133.5999999999999"/>
    <n v="1293.8"/>
    <n v="1271.4000000000001"/>
    <n v="1241.3"/>
    <n v="1111.0999999999999"/>
    <n v="1084.5999999999999"/>
    <n v="843.4"/>
    <n v="103"/>
    <x v="190"/>
    <n v="6.036893203883495"/>
    <n v="6.5524271844660191"/>
    <n v="8.3378640776699022"/>
    <n v="10.166990291262136"/>
    <n v="11.005825242718446"/>
    <n v="12.561165048543689"/>
    <n v="12.34368932038835"/>
    <n v="12.051456310679612"/>
    <n v="10.787378640776698"/>
    <n v="10.530097087378639"/>
    <n v="8.1883495145631073"/>
  </r>
  <r>
    <x v="3"/>
    <x v="4"/>
    <x v="4"/>
    <x v="2"/>
    <n v="2704.6"/>
    <n v="4067.9"/>
    <n v="4656.6000000000004"/>
    <n v="5351.7"/>
    <n v="5935.8"/>
    <n v="6832.6"/>
    <n v="7113.6"/>
    <n v="6878.5"/>
    <n v="7015.5"/>
    <n v="7039.6"/>
    <n v="6380.8"/>
    <n v="4857.3"/>
    <n v="195"/>
    <x v="191"/>
    <n v="20.861025641025641"/>
    <n v="23.880000000000003"/>
    <n v="27.444615384615382"/>
    <n v="30.44"/>
    <n v="35.038974358974357"/>
    <n v="36.480000000000004"/>
    <n v="35.274358974358975"/>
    <n v="35.976923076923079"/>
    <n v="36.100512820512826"/>
    <n v="32.722051282051282"/>
    <n v="24.909230769230771"/>
  </r>
  <r>
    <x v="3"/>
    <x v="4"/>
    <x v="4"/>
    <x v="3"/>
    <n v="6711.7"/>
    <n v="11019.2"/>
    <n v="13497.3"/>
    <n v="15230.7"/>
    <n v="18007.3"/>
    <n v="21539.4"/>
    <n v="22617.8"/>
    <n v="23979.9"/>
    <n v="22141.200000000001"/>
    <n v="23286.400000000001"/>
    <n v="20355.599999999999"/>
    <n v="14072.6"/>
    <n v="292"/>
    <x v="192"/>
    <n v="37.736986301369868"/>
    <n v="46.223630136986301"/>
    <n v="52.159931506849318"/>
    <n v="61.668835616438351"/>
    <n v="73.765068493150693"/>
    <n v="77.458219178082189"/>
    <n v="82.122945205479454"/>
    <n v="75.826027397260276"/>
    <n v="79.747945205479454"/>
    <n v="69.710958904109589"/>
    <n v="48.193835616438356"/>
  </r>
  <r>
    <x v="3"/>
    <x v="4"/>
    <x v="4"/>
    <x v="5"/>
    <n v="13169.6"/>
    <n v="19705.400000000001"/>
    <n v="26408.7"/>
    <n v="32367.200000000001"/>
    <n v="38014.199999999997"/>
    <n v="47628.6"/>
    <n v="48801"/>
    <n v="49757.1"/>
    <n v="46793"/>
    <n v="47833.2"/>
    <n v="38126.9"/>
    <n v="26438.9"/>
    <n v="279"/>
    <x v="193"/>
    <n v="70.628673835125454"/>
    <n v="94.654838709677421"/>
    <n v="116.01146953405018"/>
    <n v="136.2516129032258"/>
    <n v="170.71182795698925"/>
    <n v="174.91397849462365"/>
    <n v="178.34086021505377"/>
    <n v="167.71684587813621"/>
    <n v="171.44516129032257"/>
    <n v="136.65555555555557"/>
    <n v="94.763082437275997"/>
  </r>
  <r>
    <x v="3"/>
    <x v="4"/>
    <x v="4"/>
    <x v="6"/>
    <n v="2890.9"/>
    <n v="5560.8"/>
    <n v="7069.4"/>
    <n v="9333.2999999999993"/>
    <n v="11666.7"/>
    <n v="13692.4"/>
    <n v="12831.8"/>
    <n v="15092.4"/>
    <n v="14595"/>
    <n v="13479.6"/>
    <n v="12363"/>
    <n v="7318"/>
    <n v="27"/>
    <x v="194"/>
    <n v="205.95555555555555"/>
    <n v="261.82962962962961"/>
    <n v="345.67777777777775"/>
    <n v="432.1"/>
    <n v="507.12592592592591"/>
    <n v="475.25185185185182"/>
    <n v="558.97777777777776"/>
    <n v="540.55555555555554"/>
    <n v="499.24444444444447"/>
    <n v="457.88888888888891"/>
    <n v="271.03703703703701"/>
  </r>
  <r>
    <x v="3"/>
    <x v="4"/>
    <x v="4"/>
    <x v="7"/>
    <n v="3194.3"/>
    <n v="6051.6"/>
    <n v="7860.1"/>
    <n v="10357.5"/>
    <n v="13061.6"/>
    <n v="20236"/>
    <n v="20778.5"/>
    <n v="19171.3"/>
    <n v="16489.599999999999"/>
    <n v="14305.4"/>
    <n v="12276.3"/>
    <n v="9491.5"/>
    <n v="10"/>
    <x v="195"/>
    <n v="605.16000000000008"/>
    <n v="786.01"/>
    <n v="1035.75"/>
    <n v="1306.1600000000001"/>
    <n v="2023.6"/>
    <n v="2077.85"/>
    <n v="1917.1299999999999"/>
    <n v="1648.9599999999998"/>
    <n v="1430.54"/>
    <n v="1227.6299999999999"/>
    <n v="949.15"/>
  </r>
  <r>
    <x v="3"/>
    <x v="4"/>
    <x v="4"/>
    <x v="8"/>
    <n v="988.4"/>
    <n v="947.8"/>
    <n v="1536.3"/>
    <n v="2544.1999999999998"/>
    <n v="2917.7"/>
    <n v="3620.6"/>
    <n v="3304.1"/>
    <n v="3296.5"/>
    <n v="4107.2"/>
    <n v="4047.5"/>
    <n v="3361.9"/>
    <n v="1982.7"/>
    <n v="3"/>
    <x v="196"/>
    <n v="315.93333333333334"/>
    <n v="512.1"/>
    <n v="848.06666666666661"/>
    <n v="972.56666666666661"/>
    <n v="1206.8666666666666"/>
    <n v="1101.3666666666666"/>
    <n v="1098.8333333333333"/>
    <n v="1369.0666666666666"/>
    <n v="1349.1666666666667"/>
    <n v="1120.6333333333334"/>
    <n v="660.9"/>
  </r>
  <r>
    <x v="3"/>
    <x v="5"/>
    <x v="5"/>
    <x v="0"/>
    <m/>
    <m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3"/>
    <x v="5"/>
    <x v="5"/>
    <x v="5"/>
    <n v="255"/>
    <n v="271.89999999999998"/>
    <n v="236.1"/>
    <n v="271.89999999999998"/>
    <n v="355"/>
    <n v="284.7"/>
    <n v="276.3"/>
    <n v="307.3"/>
    <n v="311.60000000000002"/>
    <n v="416.3"/>
    <n v="365.7"/>
    <n v="354.9"/>
    <n v="1"/>
    <x v="197"/>
    <n v="271.89999999999998"/>
    <n v="236.1"/>
    <n v="271.89999999999998"/>
    <n v="355"/>
    <n v="284.7"/>
    <n v="276.3"/>
    <n v="307.3"/>
    <n v="311.60000000000002"/>
    <n v="416.3"/>
    <n v="365.7"/>
    <n v="354.9"/>
  </r>
  <r>
    <x v="3"/>
    <x v="6"/>
    <x v="6"/>
    <x v="6"/>
    <n v="122.2"/>
    <n v="193.9"/>
    <n v="341.4"/>
    <n v="452.8"/>
    <n v="507.5"/>
    <n v="822.7"/>
    <n v="665"/>
    <n v="833"/>
    <n v="574.4"/>
    <n v="450.4"/>
    <n v="418.9"/>
    <n v="297.39999999999998"/>
    <n v="6"/>
    <x v="198"/>
    <n v="32.31666666666667"/>
    <n v="56.9"/>
    <n v="75.466666666666669"/>
    <n v="84.583333333333329"/>
    <n v="137.11666666666667"/>
    <n v="110.83333333333333"/>
    <n v="138.83333333333334"/>
    <n v="95.733333333333334"/>
    <n v="75.066666666666663"/>
    <n v="69.816666666666663"/>
    <n v="49.566666666666663"/>
  </r>
  <r>
    <x v="3"/>
    <x v="7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3"/>
    <x v="8"/>
    <x v="8"/>
    <x v="1"/>
    <n v="232.6"/>
    <n v="222.5"/>
    <n v="235.7"/>
    <n v="279.8"/>
    <n v="257.89999999999998"/>
    <n v="242.8"/>
    <n v="166.1"/>
    <n v="131.19999999999999"/>
    <n v="110.9"/>
    <n v="96.9"/>
    <n v="85.8"/>
    <n v="70.3"/>
    <n v="12"/>
    <x v="199"/>
    <n v="18.541666666666668"/>
    <n v="19.641666666666666"/>
    <n v="23.316666666666666"/>
    <n v="21.491666666666664"/>
    <n v="20.233333333333334"/>
    <n v="13.841666666666667"/>
    <n v="10.933333333333332"/>
    <n v="9.2416666666666671"/>
    <n v="8.0750000000000011"/>
    <n v="7.1499999999999995"/>
    <n v="5.8583333333333334"/>
  </r>
  <r>
    <x v="3"/>
    <x v="8"/>
    <x v="8"/>
    <x v="2"/>
    <n v="60.4"/>
    <n v="92.9"/>
    <n v="63.3"/>
    <n v="86.7"/>
    <n v="92.8"/>
    <n v="77.099999999999994"/>
    <n v="90.3"/>
    <n v="381.2"/>
    <n v="505.3"/>
    <n v="466.7"/>
    <n v="448.8"/>
    <n v="376.7"/>
    <n v="13"/>
    <x v="200"/>
    <n v="7.1461538461538465"/>
    <n v="4.8692307692307688"/>
    <n v="6.6692307692307695"/>
    <n v="7.138461538461538"/>
    <n v="5.9307692307692301"/>
    <n v="6.9461538461538463"/>
    <n v="29.323076923076922"/>
    <n v="38.869230769230768"/>
    <n v="35.9"/>
    <n v="34.523076923076921"/>
    <n v="28.976923076923075"/>
  </r>
  <r>
    <x v="3"/>
    <x v="8"/>
    <x v="8"/>
    <x v="3"/>
    <n v="175.5"/>
    <n v="213"/>
    <n v="190.4"/>
    <n v="217.2"/>
    <n v="263"/>
    <n v="267.3"/>
    <n v="306.7"/>
    <n v="269.3"/>
    <n v="242.2"/>
    <n v="357.3"/>
    <n v="237.5"/>
    <n v="206.4"/>
    <n v="13"/>
    <x v="201"/>
    <n v="16.384615384615383"/>
    <n v="14.646153846153847"/>
    <n v="16.707692307692305"/>
    <n v="20.23076923076923"/>
    <n v="20.561538461538461"/>
    <n v="23.592307692307692"/>
    <n v="20.715384615384615"/>
    <n v="18.630769230769229"/>
    <n v="27.484615384615385"/>
    <n v="18.26923076923077"/>
    <n v="15.876923076923077"/>
  </r>
  <r>
    <x v="3"/>
    <x v="8"/>
    <x v="8"/>
    <x v="5"/>
    <n v="462.2"/>
    <n v="711.9"/>
    <n v="797.8"/>
    <n v="946.9"/>
    <n v="1129.5"/>
    <n v="1029.2"/>
    <n v="1116.5"/>
    <n v="1287.5999999999999"/>
    <n v="1003.4"/>
    <n v="1097.0999999999999"/>
    <n v="924.2"/>
    <n v="791.5"/>
    <n v="29"/>
    <x v="202"/>
    <n v="24.548275862068966"/>
    <n v="27.510344827586206"/>
    <n v="32.651724137931033"/>
    <n v="38.948275862068968"/>
    <n v="35.489655172413798"/>
    <n v="38.5"/>
    <n v="44.4"/>
    <n v="34.6"/>
    <n v="37.831034482758618"/>
    <n v="31.868965517241381"/>
    <n v="27.293103448275861"/>
  </r>
  <r>
    <x v="3"/>
    <x v="8"/>
    <x v="8"/>
    <x v="6"/>
    <n v="166.3"/>
    <n v="184.1"/>
    <n v="257.7"/>
    <n v="313.3"/>
    <n v="436.3"/>
    <n v="412.6"/>
    <n v="382.8"/>
    <n v="340.8"/>
    <n v="396.3"/>
    <n v="367.7"/>
    <n v="597.20000000000005"/>
    <n v="395.7"/>
    <n v="6"/>
    <x v="203"/>
    <n v="30.683333333333334"/>
    <n v="42.949999999999996"/>
    <n v="52.216666666666669"/>
    <n v="72.716666666666669"/>
    <n v="68.766666666666666"/>
    <n v="63.800000000000004"/>
    <n v="56.800000000000004"/>
    <n v="66.05"/>
    <n v="61.283333333333331"/>
    <n v="99.533333333333346"/>
    <n v="65.95"/>
  </r>
  <r>
    <x v="3"/>
    <x v="8"/>
    <x v="8"/>
    <x v="7"/>
    <n v="729.4"/>
    <n v="751.3"/>
    <n v="832.8"/>
    <n v="788"/>
    <n v="905"/>
    <n v="1119.0999999999999"/>
    <n v="986.2"/>
    <n v="1019.5"/>
    <n v="978.8"/>
    <n v="808.6"/>
    <n v="1013.8"/>
    <n v="893.2"/>
    <n v="3"/>
    <x v="204"/>
    <n v="250.43333333333331"/>
    <n v="277.59999999999997"/>
    <n v="262.66666666666669"/>
    <n v="301.66666666666669"/>
    <n v="373.0333333333333"/>
    <n v="328.73333333333335"/>
    <n v="339.83333333333331"/>
    <n v="326.26666666666665"/>
    <n v="269.53333333333336"/>
    <n v="337.93333333333334"/>
    <n v="297.73333333333335"/>
  </r>
  <r>
    <x v="3"/>
    <x v="8"/>
    <x v="8"/>
    <x v="8"/>
    <n v="7"/>
    <n v="56"/>
    <n v="84"/>
    <n v="88"/>
    <n v="84"/>
    <n v="107"/>
    <n v="92"/>
    <n v="100"/>
    <n v="100"/>
    <n v="90"/>
    <n v="98"/>
    <n v="59"/>
    <n v="1"/>
    <x v="205"/>
    <n v="56"/>
    <n v="84"/>
    <n v="88"/>
    <n v="84"/>
    <n v="107"/>
    <n v="92"/>
    <n v="100"/>
    <n v="100"/>
    <n v="90"/>
    <n v="98"/>
    <n v="59"/>
  </r>
  <r>
    <x v="3"/>
    <x v="9"/>
    <x v="9"/>
    <x v="1"/>
    <n v="71.8"/>
    <n v="53.3"/>
    <n v="129"/>
    <n v="146.4"/>
    <n v="329.6"/>
    <n v="412.3"/>
    <n v="591.4"/>
    <n v="550.9"/>
    <n v="605.70000000000005"/>
    <n v="597.70000000000005"/>
    <n v="549.29999999999995"/>
    <n v="389.4"/>
    <n v="79"/>
    <x v="206"/>
    <n v="0.6746835443037974"/>
    <n v="1.6329113924050633"/>
    <n v="1.8531645569620254"/>
    <n v="4.1721518987341772"/>
    <n v="5.2189873417721522"/>
    <n v="7.4860759493670885"/>
    <n v="6.9734177215189872"/>
    <n v="7.6670886075949376"/>
    <n v="7.5658227848101269"/>
    <n v="6.9531645569620251"/>
    <n v="4.9291139240506325"/>
  </r>
  <r>
    <x v="3"/>
    <x v="9"/>
    <x v="9"/>
    <x v="2"/>
    <n v="550"/>
    <n v="553.1"/>
    <n v="740.4"/>
    <n v="1057.4000000000001"/>
    <n v="1698.9"/>
    <n v="1951.7"/>
    <n v="2447.8000000000002"/>
    <n v="2052"/>
    <n v="2046.9"/>
    <n v="2349.5"/>
    <n v="2003.9"/>
    <n v="1522.8"/>
    <n v="81"/>
    <x v="207"/>
    <n v="6.8283950617283953"/>
    <n v="9.1407407407407408"/>
    <n v="13.054320987654322"/>
    <n v="20.974074074074075"/>
    <n v="24.095061728395063"/>
    <n v="30.219753086419754"/>
    <n v="25.333333333333332"/>
    <n v="25.270370370370372"/>
    <n v="29.006172839506174"/>
    <n v="24.739506172839508"/>
    <n v="18.8"/>
  </r>
  <r>
    <x v="3"/>
    <x v="9"/>
    <x v="9"/>
    <x v="3"/>
    <n v="194.8"/>
    <n v="439"/>
    <n v="1332.6"/>
    <n v="1989.5"/>
    <n v="2819.1"/>
    <n v="4310.7"/>
    <n v="5013.8999999999996"/>
    <n v="5254.8"/>
    <n v="4399.5"/>
    <n v="5140"/>
    <n v="3642"/>
    <n v="3132.9"/>
    <n v="69"/>
    <x v="208"/>
    <n v="6.36231884057971"/>
    <n v="19.31304347826087"/>
    <n v="28.833333333333332"/>
    <n v="40.856521739130436"/>
    <n v="62.473913043478255"/>
    <n v="72.665217391304338"/>
    <n v="76.15652173913044"/>
    <n v="63.760869565217391"/>
    <n v="74.492753623188406"/>
    <n v="52.782608695652172"/>
    <n v="45.404347826086955"/>
  </r>
  <r>
    <x v="3"/>
    <x v="9"/>
    <x v="9"/>
    <x v="5"/>
    <n v="2781.2"/>
    <n v="4909.7"/>
    <n v="7659.3"/>
    <n v="12681.9"/>
    <n v="17476.2"/>
    <n v="24234.6"/>
    <n v="26575.599999999999"/>
    <n v="26517.9"/>
    <n v="31929.7"/>
    <n v="26810.799999999999"/>
    <n v="16788.7"/>
    <n v="12918.4"/>
    <n v="155"/>
    <x v="209"/>
    <n v="31.675483870967742"/>
    <n v="49.414838709677419"/>
    <n v="81.818709677419349"/>
    <n v="112.74967741935484"/>
    <n v="156.35225806451612"/>
    <n v="171.45548387096773"/>
    <n v="171.08322580645162"/>
    <n v="205.99806451612903"/>
    <n v="172.97290322580645"/>
    <n v="108.3141935483871"/>
    <n v="83.344516129032257"/>
  </r>
  <r>
    <x v="3"/>
    <x v="9"/>
    <x v="9"/>
    <x v="6"/>
    <n v="1442.6"/>
    <n v="2181.5"/>
    <n v="4939.1000000000004"/>
    <n v="10284"/>
    <n v="17074.400000000001"/>
    <n v="23922.3"/>
    <n v="25605.200000000001"/>
    <n v="29822.6"/>
    <n v="26729.9"/>
    <n v="26532.9"/>
    <n v="22134"/>
    <n v="11005.4"/>
    <n v="36"/>
    <x v="210"/>
    <n v="60.597222222222221"/>
    <n v="137.19722222222222"/>
    <n v="285.66666666666669"/>
    <n v="474.28888888888895"/>
    <n v="664.50833333333333"/>
    <n v="711.25555555555559"/>
    <n v="828.40555555555557"/>
    <n v="742.49722222222226"/>
    <n v="737.02500000000009"/>
    <n v="614.83333333333337"/>
    <n v="305.70555555555552"/>
  </r>
  <r>
    <x v="3"/>
    <x v="9"/>
    <x v="9"/>
    <x v="7"/>
    <n v="798"/>
    <n v="1169.5"/>
    <n v="2788.9"/>
    <n v="4445.7"/>
    <n v="6477.4"/>
    <n v="7067.9"/>
    <n v="8035.1"/>
    <n v="8099.9"/>
    <n v="6892.8"/>
    <n v="8265.1"/>
    <n v="4427.6000000000004"/>
    <n v="2945.5"/>
    <n v="6"/>
    <x v="211"/>
    <n v="194.91666666666666"/>
    <n v="464.81666666666666"/>
    <n v="740.94999999999993"/>
    <n v="1079.5666666666666"/>
    <n v="1177.9833333333333"/>
    <n v="1339.1833333333334"/>
    <n v="1349.9833333333333"/>
    <n v="1148.8"/>
    <n v="1377.5166666666667"/>
    <n v="737.93333333333339"/>
    <n v="490.91666666666669"/>
  </r>
  <r>
    <x v="3"/>
    <x v="10"/>
    <x v="10"/>
    <x v="0"/>
    <m/>
    <m/>
    <m/>
    <n v="0"/>
    <m/>
    <n v="0"/>
    <n v="0"/>
    <n v="0"/>
    <n v="0"/>
    <m/>
    <m/>
    <n v="0"/>
    <n v="0"/>
    <x v="0"/>
    <n v="0"/>
    <n v="0"/>
    <n v="0"/>
    <n v="0"/>
    <n v="0"/>
    <n v="0"/>
    <n v="0"/>
    <n v="0"/>
    <n v="0"/>
    <n v="0"/>
    <n v="0"/>
  </r>
  <r>
    <x v="3"/>
    <x v="10"/>
    <x v="10"/>
    <x v="1"/>
    <n v="572.1"/>
    <n v="560"/>
    <n v="506.9"/>
    <n v="592.9"/>
    <n v="611"/>
    <n v="595.20000000000005"/>
    <n v="816.3"/>
    <n v="702.3"/>
    <n v="565.20000000000005"/>
    <n v="691.8"/>
    <n v="620"/>
    <n v="539.4"/>
    <n v="31"/>
    <x v="212"/>
    <n v="18.06451612903226"/>
    <n v="16.351612903225806"/>
    <n v="19.125806451612902"/>
    <n v="19.70967741935484"/>
    <n v="19.200000000000003"/>
    <n v="26.332258064516129"/>
    <n v="22.654838709677417"/>
    <n v="18.232258064516131"/>
    <n v="22.316129032258065"/>
    <n v="20"/>
    <n v="17.399999999999999"/>
  </r>
  <r>
    <x v="3"/>
    <x v="10"/>
    <x v="10"/>
    <x v="2"/>
    <n v="387.7"/>
    <n v="433.8"/>
    <n v="438.2"/>
    <n v="458.5"/>
    <n v="468.7"/>
    <n v="505.5"/>
    <n v="487.3"/>
    <n v="455.2"/>
    <n v="475.3"/>
    <n v="530.20000000000005"/>
    <n v="720.3"/>
    <n v="475.3"/>
    <n v="36"/>
    <x v="213"/>
    <n v="12.05"/>
    <n v="12.172222222222222"/>
    <n v="12.736111111111111"/>
    <n v="13.019444444444444"/>
    <n v="14.041666666666666"/>
    <n v="13.536111111111111"/>
    <n v="12.644444444444444"/>
    <n v="13.202777777777778"/>
    <n v="14.72777777777778"/>
    <n v="20.008333333333333"/>
    <n v="13.202777777777778"/>
  </r>
  <r>
    <x v="3"/>
    <x v="10"/>
    <x v="10"/>
    <x v="3"/>
    <n v="2315.1999999999998"/>
    <n v="2017.2"/>
    <n v="1865.8"/>
    <n v="2770.4"/>
    <n v="2643.4"/>
    <n v="2520.1"/>
    <n v="2271.6999999999998"/>
    <n v="1904"/>
    <n v="2262.1999999999998"/>
    <n v="2063.1999999999998"/>
    <n v="1876.8"/>
    <n v="2119.5"/>
    <n v="41"/>
    <x v="214"/>
    <n v="49.2"/>
    <n v="45.507317073170732"/>
    <n v="67.57073170731708"/>
    <n v="64.473170731707313"/>
    <n v="61.465853658536581"/>
    <n v="55.407317073170731"/>
    <n v="46.439024390243901"/>
    <n v="55.175609756097558"/>
    <n v="50.321951219512194"/>
    <n v="45.775609756097559"/>
    <n v="51.695121951219512"/>
  </r>
  <r>
    <x v="3"/>
    <x v="10"/>
    <x v="10"/>
    <x v="5"/>
    <n v="1581.1"/>
    <n v="1531.2"/>
    <n v="1812.1"/>
    <n v="5278.6"/>
    <n v="6805.7"/>
    <n v="5610"/>
    <n v="7067.8"/>
    <n v="4189.8"/>
    <n v="3506.6"/>
    <n v="3005.1"/>
    <n v="2429.1"/>
    <n v="1684.7"/>
    <n v="21"/>
    <x v="215"/>
    <n v="72.914285714285711"/>
    <n v="86.290476190476184"/>
    <n v="251.36190476190478"/>
    <n v="324.0809523809524"/>
    <n v="267.14285714285717"/>
    <n v="336.56190476190477"/>
    <n v="199.51428571428573"/>
    <n v="166.98095238095237"/>
    <n v="143.1"/>
    <n v="115.67142857142856"/>
    <n v="80.223809523809521"/>
  </r>
  <r>
    <x v="3"/>
    <x v="10"/>
    <x v="10"/>
    <x v="6"/>
    <n v="5124.8999999999996"/>
    <n v="4742.5"/>
    <n v="5573.8"/>
    <n v="15304.9"/>
    <n v="15908.9"/>
    <n v="14853.9"/>
    <n v="17037.7"/>
    <n v="6464"/>
    <n v="4851.2"/>
    <n v="3650.7"/>
    <n v="3984.6"/>
    <n v="4448"/>
    <n v="9"/>
    <x v="216"/>
    <n v="526.94444444444446"/>
    <n v="619.31111111111113"/>
    <n v="1700.5444444444445"/>
    <n v="1767.6555555555556"/>
    <n v="1650.4333333333334"/>
    <n v="1893.0777777777778"/>
    <n v="718.22222222222217"/>
    <n v="539.02222222222224"/>
    <n v="405.63333333333333"/>
    <n v="442.73333333333335"/>
    <n v="494.22222222222223"/>
  </r>
  <r>
    <x v="3"/>
    <x v="10"/>
    <x v="10"/>
    <x v="7"/>
    <n v="3964.1"/>
    <n v="4392.8999999999996"/>
    <n v="5756.4"/>
    <n v="26593.5"/>
    <n v="7240"/>
    <n v="8099.7"/>
    <n v="12373.3"/>
    <n v="12571.1"/>
    <n v="9856.6299999999992"/>
    <n v="11414.27"/>
    <n v="10359.299999999999"/>
    <n v="9389.2000000000007"/>
    <n v="5"/>
    <x v="217"/>
    <n v="878.57999999999993"/>
    <n v="1151.28"/>
    <n v="5318.7"/>
    <n v="1448"/>
    <n v="1619.94"/>
    <n v="2474.66"/>
    <n v="2514.2200000000003"/>
    <n v="1971.3259999999998"/>
    <n v="2282.8540000000003"/>
    <n v="2071.8599999999997"/>
    <n v="1877.8400000000001"/>
  </r>
  <r>
    <x v="3"/>
    <x v="10"/>
    <x v="10"/>
    <x v="8"/>
    <n v="3.9"/>
    <n v="12.2"/>
    <n v="19"/>
    <n v="20.9"/>
    <n v="51.1"/>
    <n v="64.400000000000006"/>
    <n v="63.9"/>
    <n v="51.3"/>
    <n v="85.8"/>
    <n v="84"/>
    <n v="75.8"/>
    <n v="40.6"/>
    <n v="1"/>
    <x v="218"/>
    <n v="12.2"/>
    <n v="19"/>
    <n v="20.9"/>
    <n v="51.1"/>
    <n v="64.400000000000006"/>
    <n v="63.9"/>
    <n v="51.3"/>
    <n v="85.8"/>
    <n v="84"/>
    <n v="75.8"/>
    <n v="40.6"/>
  </r>
  <r>
    <x v="3"/>
    <x v="10"/>
    <x v="10"/>
    <x v="9"/>
    <n v="95"/>
    <n v="262"/>
    <n v="295"/>
    <n v="277"/>
    <n v="281"/>
    <n v="368"/>
    <n v="269"/>
    <n v="376"/>
    <n v="512"/>
    <n v="489"/>
    <n v="489"/>
    <n v="259"/>
    <n v="1"/>
    <x v="219"/>
    <n v="262"/>
    <n v="295"/>
    <n v="277"/>
    <n v="281"/>
    <n v="368"/>
    <n v="269"/>
    <n v="376"/>
    <n v="512"/>
    <n v="489"/>
    <n v="489"/>
    <n v="259"/>
  </r>
  <r>
    <x v="3"/>
    <x v="20"/>
    <x v="20"/>
    <x v="7"/>
    <n v="4077.4"/>
    <n v="1836.2"/>
    <n v="2799.5"/>
    <n v="3325.1"/>
    <n v="5286.8"/>
    <n v="2778.5"/>
    <n v="4286"/>
    <n v="2092.3000000000002"/>
    <n v="1970"/>
    <n v="2882.7"/>
    <n v="3253.4"/>
    <m/>
    <n v="0"/>
    <x v="0"/>
    <n v="0"/>
    <n v="0"/>
    <n v="0"/>
    <n v="0"/>
    <n v="0"/>
    <n v="0"/>
    <n v="0"/>
    <n v="0"/>
    <n v="0"/>
    <n v="0"/>
    <n v="0"/>
  </r>
  <r>
    <x v="3"/>
    <x v="20"/>
    <x v="20"/>
    <x v="9"/>
    <n v="1140"/>
    <n v="1668"/>
    <n v="4100"/>
    <n v="6788"/>
    <n v="11247.2"/>
    <n v="7560.8"/>
    <n v="5804"/>
    <n v="4707"/>
    <n v="6697.3"/>
    <n v="3060.3"/>
    <n v="5220.3999999999996"/>
    <n v="6105"/>
    <n v="0"/>
    <x v="0"/>
    <n v="0"/>
    <n v="0"/>
    <n v="0"/>
    <n v="0"/>
    <n v="0"/>
    <n v="0"/>
    <n v="0"/>
    <n v="0"/>
    <n v="0"/>
    <n v="0"/>
    <n v="0"/>
  </r>
  <r>
    <x v="3"/>
    <x v="11"/>
    <x v="11"/>
    <x v="7"/>
    <n v="21016.5"/>
    <n v="17085.400000000001"/>
    <n v="20992"/>
    <n v="27049.1"/>
    <n v="21856.2"/>
    <n v="20641.099999999999"/>
    <n v="30108.7"/>
    <n v="16334.3"/>
    <n v="24176.5"/>
    <n v="22540"/>
    <n v="23155.1"/>
    <n v="28341.5"/>
    <n v="4"/>
    <x v="220"/>
    <n v="4271.3500000000004"/>
    <n v="5248"/>
    <n v="6762.2749999999996"/>
    <n v="5464.05"/>
    <n v="5160.2749999999996"/>
    <n v="7527.1750000000002"/>
    <n v="4083.5749999999998"/>
    <n v="6044.125"/>
    <n v="5635"/>
    <n v="5788.7749999999996"/>
    <n v="7085.375"/>
  </r>
  <r>
    <x v="3"/>
    <x v="11"/>
    <x v="11"/>
    <x v="8"/>
    <n v="15.6"/>
    <n v="5.2"/>
    <n v="24.4"/>
    <n v="375.8"/>
    <n v="356.2"/>
    <n v="194.9"/>
    <n v="268.89999999999998"/>
    <n v="66.099999999999994"/>
    <n v="14.4"/>
    <n v="0"/>
    <n v="0.1"/>
    <n v="0"/>
    <n v="1"/>
    <x v="221"/>
    <n v="5.2"/>
    <n v="24.4"/>
    <n v="375.8"/>
    <n v="356.2"/>
    <n v="194.9"/>
    <n v="268.89999999999998"/>
    <n v="66.099999999999994"/>
    <n v="14.4"/>
    <n v="0"/>
    <n v="0.1"/>
    <n v="0"/>
  </r>
  <r>
    <x v="3"/>
    <x v="12"/>
    <x v="12"/>
    <x v="0"/>
    <m/>
    <m/>
    <m/>
    <m/>
    <m/>
    <m/>
    <m/>
    <m/>
    <m/>
    <m/>
    <n v="0"/>
    <m/>
    <n v="0"/>
    <x v="0"/>
    <n v="0"/>
    <n v="0"/>
    <n v="0"/>
    <n v="0"/>
    <n v="0"/>
    <n v="0"/>
    <n v="0"/>
    <n v="0"/>
    <n v="0"/>
    <n v="0"/>
    <n v="0"/>
  </r>
  <r>
    <x v="3"/>
    <x v="12"/>
    <x v="12"/>
    <x v="1"/>
    <n v="5.6"/>
    <n v="6.8"/>
    <n v="9.5"/>
    <n v="9.1999999999999993"/>
    <n v="11.4"/>
    <n v="10.9"/>
    <n v="14.1"/>
    <n v="10.4"/>
    <n v="7.4"/>
    <n v="8"/>
    <n v="7.6"/>
    <n v="7.9"/>
    <n v="1"/>
    <x v="222"/>
    <n v="6.8"/>
    <n v="9.5"/>
    <n v="9.1999999999999993"/>
    <n v="11.4"/>
    <n v="10.9"/>
    <n v="14.1"/>
    <n v="10.4"/>
    <n v="7.4"/>
    <n v="8"/>
    <n v="7.6"/>
    <n v="7.9"/>
  </r>
  <r>
    <x v="3"/>
    <x v="12"/>
    <x v="12"/>
    <x v="2"/>
    <n v="96.4"/>
    <n v="90.4"/>
    <n v="112.5"/>
    <n v="207.9"/>
    <n v="233.5"/>
    <n v="232.7"/>
    <n v="241.6"/>
    <n v="224.3"/>
    <n v="279.2"/>
    <n v="247.3"/>
    <n v="214.1"/>
    <n v="193"/>
    <n v="8"/>
    <x v="223"/>
    <n v="11.3"/>
    <n v="14.0625"/>
    <n v="25.987500000000001"/>
    <n v="29.1875"/>
    <n v="29.087499999999999"/>
    <n v="30.2"/>
    <n v="28.037500000000001"/>
    <n v="34.9"/>
    <n v="30.912500000000001"/>
    <n v="26.762499999999999"/>
    <n v="24.125"/>
  </r>
  <r>
    <x v="3"/>
    <x v="12"/>
    <x v="12"/>
    <x v="3"/>
    <n v="794.6"/>
    <n v="875"/>
    <n v="1065"/>
    <n v="1197.2"/>
    <n v="1250.3"/>
    <n v="1151.5"/>
    <n v="1197.8"/>
    <n v="1117.2"/>
    <n v="1132.2"/>
    <n v="1195.7"/>
    <n v="1035.2"/>
    <n v="935.4"/>
    <n v="23"/>
    <x v="224"/>
    <n v="38.043478260869563"/>
    <n v="46.304347826086953"/>
    <n v="52.052173913043482"/>
    <n v="54.360869565217392"/>
    <n v="50.065217391304351"/>
    <n v="52.078260869565213"/>
    <n v="48.573913043478264"/>
    <n v="49.22608695652174"/>
    <n v="51.986956521739131"/>
    <n v="45.008695652173913"/>
    <n v="40.669565217391302"/>
  </r>
  <r>
    <x v="3"/>
    <x v="12"/>
    <x v="12"/>
    <x v="5"/>
    <n v="532.6"/>
    <n v="563.5"/>
    <n v="778"/>
    <n v="966.7"/>
    <n v="1309.5999999999999"/>
    <n v="1128.5999999999999"/>
    <n v="1219.3"/>
    <n v="1182"/>
    <n v="1277.4000000000001"/>
    <n v="1486.8"/>
    <n v="1127.7"/>
    <n v="884.1"/>
    <n v="11"/>
    <x v="225"/>
    <n v="51.227272727272727"/>
    <n v="70.727272727272734"/>
    <n v="87.88181818181819"/>
    <n v="119.05454545454545"/>
    <n v="102.6"/>
    <n v="110.84545454545454"/>
    <n v="107.45454545454545"/>
    <n v="116.12727272727274"/>
    <n v="135.16363636363636"/>
    <n v="102.51818181818182"/>
    <n v="80.372727272727275"/>
  </r>
  <r>
    <x v="3"/>
    <x v="13"/>
    <x v="13"/>
    <x v="0"/>
    <m/>
    <n v="0"/>
    <m/>
    <n v="0"/>
    <n v="0"/>
    <n v="0"/>
    <n v="0"/>
    <n v="0"/>
    <n v="0"/>
    <m/>
    <n v="0"/>
    <n v="0"/>
    <n v="0"/>
    <x v="0"/>
    <n v="0"/>
    <n v="0"/>
    <n v="0"/>
    <n v="0"/>
    <n v="0"/>
    <n v="0"/>
    <n v="0"/>
    <n v="0"/>
    <n v="0"/>
    <n v="0"/>
    <n v="0"/>
  </r>
  <r>
    <x v="3"/>
    <x v="13"/>
    <x v="13"/>
    <x v="1"/>
    <n v="2724.1"/>
    <n v="3113.8"/>
    <n v="3231.9"/>
    <n v="3643.9"/>
    <n v="4318"/>
    <n v="4564.8"/>
    <n v="5056.6000000000004"/>
    <n v="4584.7"/>
    <n v="4555.5"/>
    <n v="4468.8"/>
    <n v="4017.6"/>
    <n v="3313.6"/>
    <n v="281"/>
    <x v="226"/>
    <n v="11.081138790035588"/>
    <n v="11.501423487544484"/>
    <n v="12.967615658362989"/>
    <n v="15.366548042704625"/>
    <n v="16.244839857651247"/>
    <n v="17.995017793594307"/>
    <n v="16.315658362989325"/>
    <n v="16.211743772241991"/>
    <n v="15.903202846975089"/>
    <n v="14.297508896797153"/>
    <n v="11.792170818505337"/>
  </r>
  <r>
    <x v="3"/>
    <x v="13"/>
    <x v="13"/>
    <x v="2"/>
    <n v="1759.2"/>
    <n v="2075.3000000000002"/>
    <n v="2283.6"/>
    <n v="2759.7"/>
    <n v="3469.1"/>
    <n v="3715.4"/>
    <n v="4074.1"/>
    <n v="3941.2"/>
    <n v="3823.4"/>
    <n v="3763.9"/>
    <n v="3197.2"/>
    <n v="2471.5"/>
    <n v="177"/>
    <x v="227"/>
    <n v="11.724858757062147"/>
    <n v="12.901694915254236"/>
    <n v="15.591525423728813"/>
    <n v="19.599435028248585"/>
    <n v="20.990960451977401"/>
    <n v="23.017514124293786"/>
    <n v="22.266666666666666"/>
    <n v="21.601129943502826"/>
    <n v="21.264971751412428"/>
    <n v="18.063276836158192"/>
    <n v="13.963276836158192"/>
  </r>
  <r>
    <x v="3"/>
    <x v="13"/>
    <x v="13"/>
    <x v="3"/>
    <n v="46.3"/>
    <n v="33.1"/>
    <n v="20.100000000000001"/>
    <n v="21.5"/>
    <n v="22.7"/>
    <n v="27"/>
    <n v="52.1"/>
    <n v="23.3"/>
    <n v="22.1"/>
    <n v="28.1"/>
    <n v="31.7"/>
    <n v="42.6"/>
    <n v="4"/>
    <x v="228"/>
    <n v="8.2750000000000004"/>
    <n v="5.0250000000000004"/>
    <n v="5.375"/>
    <n v="5.6749999999999998"/>
    <n v="6.75"/>
    <n v="13.025"/>
    <n v="5.8250000000000002"/>
    <n v="5.5250000000000004"/>
    <n v="7.0250000000000004"/>
    <n v="7.9249999999999998"/>
    <n v="10.65"/>
  </r>
  <r>
    <x v="3"/>
    <x v="14"/>
    <x v="14"/>
    <x v="0"/>
    <n v="0"/>
    <m/>
    <n v="0"/>
    <n v="0"/>
    <n v="0"/>
    <n v="0"/>
    <m/>
    <n v="0"/>
    <n v="0"/>
    <n v="0"/>
    <n v="0"/>
    <m/>
    <n v="0"/>
    <x v="0"/>
    <n v="0"/>
    <n v="0"/>
    <n v="0"/>
    <n v="0"/>
    <n v="0"/>
    <n v="0"/>
    <n v="0"/>
    <n v="0"/>
    <n v="0"/>
    <n v="0"/>
    <n v="0"/>
  </r>
  <r>
    <x v="3"/>
    <x v="14"/>
    <x v="14"/>
    <x v="1"/>
    <n v="12011.9"/>
    <n v="13005.2"/>
    <n v="12482.4"/>
    <n v="13350.9"/>
    <n v="13659.5"/>
    <n v="14542.3"/>
    <n v="15090.4"/>
    <n v="14322"/>
    <n v="14651.6"/>
    <n v="13991.4"/>
    <n v="13083.1"/>
    <n v="12002.3"/>
    <n v="564"/>
    <x v="229"/>
    <n v="23.058865248226951"/>
    <n v="22.131914893617022"/>
    <n v="23.671808510638296"/>
    <n v="24.218971631205672"/>
    <n v="25.784219858156028"/>
    <n v="26.756028368794325"/>
    <n v="25.393617021276597"/>
    <n v="25.978014184397164"/>
    <n v="24.807446808510637"/>
    <n v="23.196985815602837"/>
    <n v="21.280673758865248"/>
  </r>
  <r>
    <x v="3"/>
    <x v="14"/>
    <x v="14"/>
    <x v="2"/>
    <n v="30848.58"/>
    <n v="30617.96"/>
    <n v="30335"/>
    <n v="31229.200000000001"/>
    <n v="30512.6"/>
    <n v="32685.8"/>
    <n v="33065.699999999997"/>
    <n v="31890.6"/>
    <n v="32888.400000000001"/>
    <n v="30909.1"/>
    <n v="31859.1"/>
    <n v="29395.3"/>
    <n v="720"/>
    <x v="230"/>
    <n v="42.524944444444444"/>
    <n v="42.131944444444443"/>
    <n v="43.373888888888892"/>
    <n v="42.378611111111113"/>
    <n v="45.396944444444443"/>
    <n v="45.924583333333331"/>
    <n v="44.292499999999997"/>
    <n v="45.678333333333335"/>
    <n v="42.929305555555551"/>
    <n v="44.248750000000001"/>
    <n v="40.826805555555552"/>
  </r>
  <r>
    <x v="3"/>
    <x v="14"/>
    <x v="14"/>
    <x v="3"/>
    <n v="28541.599999999999"/>
    <n v="28999.5"/>
    <n v="28808.3"/>
    <n v="30266.6"/>
    <n v="29403.8"/>
    <n v="31450.6"/>
    <n v="32538.1"/>
    <n v="31467.7"/>
    <n v="32731.3"/>
    <n v="31349.8"/>
    <n v="32123"/>
    <n v="29289.9"/>
    <n v="368"/>
    <x v="231"/>
    <n v="78.802989130434781"/>
    <n v="78.283423913043478"/>
    <n v="82.24619565217391"/>
    <n v="79.901630434782604"/>
    <n v="85.463586956521738"/>
    <n v="88.418750000000003"/>
    <n v="85.510054347826085"/>
    <n v="88.943749999999994"/>
    <n v="85.189673913043478"/>
    <n v="87.290760869565219"/>
    <n v="79.592119565217402"/>
  </r>
  <r>
    <x v="3"/>
    <x v="14"/>
    <x v="14"/>
    <x v="5"/>
    <n v="29307.9"/>
    <n v="29314.9"/>
    <n v="30265.7"/>
    <n v="29465.4"/>
    <n v="30635.8"/>
    <n v="30879.4"/>
    <n v="31736.6"/>
    <n v="33443.699999999997"/>
    <n v="31251.8"/>
    <n v="32202.9"/>
    <n v="31771.1"/>
    <n v="29147"/>
    <n v="221"/>
    <x v="232"/>
    <n v="132.64660633484164"/>
    <n v="136.94886877828054"/>
    <n v="133.32760180995476"/>
    <n v="138.62352941176471"/>
    <n v="139.72579185520362"/>
    <n v="143.60452488687781"/>
    <n v="151.32895927601808"/>
    <n v="141.41085972850678"/>
    <n v="145.71447963800907"/>
    <n v="143.7606334841629"/>
    <n v="131.88687782805431"/>
  </r>
  <r>
    <x v="3"/>
    <x v="14"/>
    <x v="14"/>
    <x v="6"/>
    <n v="3474.4"/>
    <n v="3510.7"/>
    <n v="3257.5"/>
    <n v="5717.4"/>
    <n v="3640.8"/>
    <n v="3983.8"/>
    <n v="3890.9"/>
    <n v="3793.1"/>
    <n v="3631.4"/>
    <n v="3628.7"/>
    <n v="3332.1"/>
    <n v="3105.4"/>
    <n v="9"/>
    <x v="233"/>
    <n v="390.07777777777778"/>
    <n v="361.94444444444446"/>
    <n v="635.26666666666665"/>
    <n v="404.53333333333336"/>
    <n v="442.64444444444445"/>
    <n v="432.32222222222225"/>
    <n v="421.45555555555552"/>
    <n v="403.48888888888888"/>
    <n v="403.18888888888887"/>
    <n v="370.23333333333335"/>
    <n v="345.04444444444448"/>
  </r>
  <r>
    <x v="3"/>
    <x v="14"/>
    <x v="14"/>
    <x v="7"/>
    <n v="11561.7"/>
    <n v="12152.2"/>
    <n v="11875.9"/>
    <n v="12494"/>
    <n v="14180.7"/>
    <n v="13347.4"/>
    <n v="14440.1"/>
    <n v="14778.6"/>
    <n v="14847.3"/>
    <n v="15115.6"/>
    <n v="12989.9"/>
    <n v="11355.8"/>
    <n v="15"/>
    <x v="234"/>
    <n v="810.14666666666676"/>
    <n v="791.72666666666669"/>
    <n v="832.93333333333328"/>
    <n v="945.38"/>
    <n v="889.8266666666666"/>
    <n v="962.6733333333334"/>
    <n v="985.24"/>
    <n v="989.81999999999994"/>
    <n v="1007.7066666666667"/>
    <n v="865.99333333333334"/>
    <n v="757.05333333333328"/>
  </r>
  <r>
    <x v="3"/>
    <x v="14"/>
    <x v="14"/>
    <x v="8"/>
    <n v="15915.9"/>
    <n v="8104.1"/>
    <n v="8873.9"/>
    <n v="9721.7999999999993"/>
    <n v="9668.6"/>
    <n v="10511.2"/>
    <n v="10731.3"/>
    <n v="10972"/>
    <n v="11252.5"/>
    <n v="10052.799999999999"/>
    <n v="10231"/>
    <n v="8201.9"/>
    <n v="7"/>
    <x v="235"/>
    <n v="1157.7285714285715"/>
    <n v="1267.7"/>
    <n v="1388.8285714285714"/>
    <n v="1381.2285714285715"/>
    <n v="1501.6000000000001"/>
    <n v="1533.042857142857"/>
    <n v="1567.4285714285713"/>
    <n v="1607.5"/>
    <n v="1436.1142857142856"/>
    <n v="1461.5714285714287"/>
    <n v="1171.7"/>
  </r>
  <r>
    <x v="3"/>
    <x v="14"/>
    <x v="14"/>
    <x v="9"/>
    <n v="2213.6"/>
    <n v="2569.6999999999998"/>
    <n v="2936"/>
    <n v="2688.6"/>
    <n v="3402.2"/>
    <n v="3249.6"/>
    <n v="3499.6"/>
    <n v="3545.9"/>
    <n v="3274.1"/>
    <n v="3527"/>
    <n v="2939.8"/>
    <n v="2464"/>
    <n v="2"/>
    <x v="236"/>
    <n v="1284.8499999999999"/>
    <n v="1468"/>
    <n v="1344.3"/>
    <n v="1701.1"/>
    <n v="1624.8"/>
    <n v="1749.8"/>
    <n v="1772.95"/>
    <n v="1637.05"/>
    <n v="1763.5"/>
    <n v="1469.9"/>
    <n v="1232"/>
  </r>
  <r>
    <x v="3"/>
    <x v="15"/>
    <x v="15"/>
    <x v="1"/>
    <n v="2175.9"/>
    <n v="2374.4"/>
    <n v="2454.8000000000002"/>
    <n v="2825.5"/>
    <n v="3095.1"/>
    <n v="3563.3"/>
    <n v="3454.4"/>
    <n v="3831.8"/>
    <n v="3192.5"/>
    <n v="3412.8"/>
    <n v="2599.1999999999998"/>
    <n v="2095.8000000000002"/>
    <n v="88"/>
    <x v="237"/>
    <n v="26.981818181818184"/>
    <n v="27.895454545454548"/>
    <n v="32.107954545454547"/>
    <n v="35.171590909090909"/>
    <n v="40.492045454545455"/>
    <n v="39.254545454545458"/>
    <n v="43.543181818181822"/>
    <n v="36.278409090909093"/>
    <n v="38.781818181818181"/>
    <n v="29.536363636363635"/>
    <n v="23.815909090909091"/>
  </r>
  <r>
    <x v="3"/>
    <x v="15"/>
    <x v="15"/>
    <x v="2"/>
    <n v="1118.5999999999999"/>
    <n v="1308.5999999999999"/>
    <n v="1194.5999999999999"/>
    <n v="1407.6"/>
    <n v="1415"/>
    <n v="1645.9"/>
    <n v="1717"/>
    <n v="1757.7"/>
    <n v="1491.3"/>
    <n v="1590.6"/>
    <n v="1366"/>
    <n v="1205.0999999999999"/>
    <n v="27"/>
    <x v="238"/>
    <n v="48.466666666666661"/>
    <n v="44.24444444444444"/>
    <n v="52.133333333333333"/>
    <n v="52.407407407407405"/>
    <n v="60.959259259259262"/>
    <n v="63.592592592592595"/>
    <n v="65.100000000000009"/>
    <n v="55.233333333333334"/>
    <n v="58.911111111111104"/>
    <n v="50.592592592592595"/>
    <n v="44.633333333333333"/>
  </r>
  <r>
    <x v="3"/>
    <x v="15"/>
    <x v="15"/>
    <x v="3"/>
    <n v="1881.2"/>
    <n v="2059.1"/>
    <n v="1965"/>
    <n v="2252.5"/>
    <n v="2491"/>
    <n v="2721.6"/>
    <n v="2628.8"/>
    <n v="2917"/>
    <n v="2627.6"/>
    <n v="2671.3"/>
    <n v="2238.5"/>
    <n v="1955.6"/>
    <n v="26"/>
    <x v="239"/>
    <n v="79.196153846153848"/>
    <n v="75.57692307692308"/>
    <n v="86.634615384615387"/>
    <n v="95.807692307692307"/>
    <n v="104.67692307692307"/>
    <n v="101.10769230769232"/>
    <n v="112.19230769230769"/>
    <n v="101.06153846153846"/>
    <n v="102.7423076923077"/>
    <n v="86.09615384615384"/>
    <n v="75.215384615384608"/>
  </r>
  <r>
    <x v="3"/>
    <x v="15"/>
    <x v="15"/>
    <x v="5"/>
    <n v="530.9"/>
    <n v="675.8"/>
    <n v="605.5"/>
    <n v="686"/>
    <n v="669.8"/>
    <n v="784.3"/>
    <n v="823.4"/>
    <n v="743.2"/>
    <n v="787.7"/>
    <n v="1162.5"/>
    <n v="869.3"/>
    <n v="796.2"/>
    <n v="4"/>
    <x v="240"/>
    <n v="168.95"/>
    <n v="151.375"/>
    <n v="171.5"/>
    <n v="167.45"/>
    <n v="196.07499999999999"/>
    <n v="205.85"/>
    <n v="185.8"/>
    <n v="196.92500000000001"/>
    <n v="290.625"/>
    <n v="217.32499999999999"/>
    <n v="199.05"/>
  </r>
  <r>
    <x v="3"/>
    <x v="15"/>
    <x v="15"/>
    <x v="6"/>
    <n v="391.5"/>
    <n v="442.7"/>
    <n v="444.2"/>
    <n v="451.8"/>
    <n v="526.6"/>
    <n v="486.5"/>
    <n v="500.4"/>
    <n v="563.79999999999995"/>
    <n v="469.3"/>
    <n v="578"/>
    <n v="465"/>
    <n v="490.6"/>
    <n v="1"/>
    <x v="241"/>
    <n v="442.7"/>
    <n v="444.2"/>
    <n v="451.8"/>
    <n v="526.6"/>
    <n v="486.5"/>
    <n v="500.4"/>
    <n v="563.79999999999995"/>
    <n v="469.3"/>
    <n v="578"/>
    <n v="465"/>
    <n v="490.6"/>
  </r>
  <r>
    <x v="3"/>
    <x v="15"/>
    <x v="15"/>
    <x v="7"/>
    <n v="202"/>
    <n v="225.8"/>
    <n v="197.5"/>
    <n v="148.69999999999999"/>
    <n v="198.1"/>
    <n v="153.69999999999999"/>
    <n v="152.69999999999999"/>
    <n v="166.9"/>
    <n v="169.3"/>
    <n v="208.6"/>
    <n v="156.69999999999999"/>
    <n v="156.5"/>
    <n v="1"/>
    <x v="242"/>
    <n v="225.8"/>
    <n v="197.5"/>
    <n v="148.69999999999999"/>
    <n v="198.1"/>
    <n v="153.69999999999999"/>
    <n v="152.69999999999999"/>
    <n v="166.9"/>
    <n v="169.3"/>
    <n v="208.6"/>
    <n v="156.69999999999999"/>
    <n v="156.5"/>
  </r>
  <r>
    <x v="3"/>
    <x v="17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3"/>
    <x v="17"/>
    <x v="17"/>
    <x v="1"/>
    <n v="229798.85"/>
    <n v="245249.18"/>
    <n v="246099.8"/>
    <n v="260455.6"/>
    <n v="272904.8"/>
    <n v="303034.5"/>
    <n v="305965.2"/>
    <n v="306093.03999999998"/>
    <n v="297147.15999999997"/>
    <n v="288047.53999999998"/>
    <n v="280105.7"/>
    <n v="228535.7"/>
    <n v="24897"/>
    <x v="243"/>
    <n v="9.8505514720649074"/>
    <n v="9.8847170341808237"/>
    <n v="10.461324657589268"/>
    <n v="10.961352773426517"/>
    <n v="12.171526689962645"/>
    <n v="12.289239667429811"/>
    <n v="12.294374422621198"/>
    <n v="11.935058842430815"/>
    <n v="11.569568221070812"/>
    <n v="11.250580391211793"/>
    <n v="9.1792464955617152"/>
  </r>
  <r>
    <x v="3"/>
    <x v="17"/>
    <x v="17"/>
    <x v="2"/>
    <n v="78103.42"/>
    <n v="79493.399999999994"/>
    <n v="81275.600000000006"/>
    <n v="95435.6"/>
    <n v="95992.8"/>
    <n v="106732.8"/>
    <n v="116254.3"/>
    <n v="107422.2"/>
    <n v="104340.3"/>
    <n v="105275.5"/>
    <n v="89436.5"/>
    <n v="78779"/>
    <n v="7940"/>
    <x v="244"/>
    <n v="10.01176322418136"/>
    <n v="10.236221662468514"/>
    <n v="12.019596977329975"/>
    <n v="12.089773299748112"/>
    <n v="13.442418136020152"/>
    <n v="14.641599496221662"/>
    <n v="13.529244332493702"/>
    <n v="13.141095717884131"/>
    <n v="13.258879093198992"/>
    <n v="11.264042821158689"/>
    <n v="9.9217884130982359"/>
  </r>
  <r>
    <x v="3"/>
    <x v="17"/>
    <x v="17"/>
    <x v="3"/>
    <n v="510.8"/>
    <n v="561.9"/>
    <n v="442.3"/>
    <n v="627.5"/>
    <n v="674.7"/>
    <n v="738.3"/>
    <n v="841.7"/>
    <n v="702.1"/>
    <n v="745.3"/>
    <n v="558.20000000000005"/>
    <n v="435.6"/>
    <n v="435.5"/>
    <n v="55"/>
    <x v="245"/>
    <n v="10.216363636363637"/>
    <n v="8.0418181818181829"/>
    <n v="11.409090909090908"/>
    <n v="12.267272727272728"/>
    <n v="13.423636363636362"/>
    <n v="15.303636363636365"/>
    <n v="12.765454545454546"/>
    <n v="13.550909090909091"/>
    <n v="10.14909090909091"/>
    <n v="7.9200000000000008"/>
    <n v="7.918181818181818"/>
  </r>
  <r>
    <x v="3"/>
    <x v="17"/>
    <x v="17"/>
    <x v="5"/>
    <n v="245"/>
    <n v="197"/>
    <n v="195.8"/>
    <n v="230.9"/>
    <n v="205.7"/>
    <n v="203.9"/>
    <n v="248"/>
    <n v="215.2"/>
    <n v="274.7"/>
    <n v="243.2"/>
    <n v="187.8"/>
    <n v="197.3"/>
    <n v="1"/>
    <x v="246"/>
    <n v="197"/>
    <n v="195.8"/>
    <n v="230.9"/>
    <n v="205.7"/>
    <n v="203.9"/>
    <n v="248"/>
    <n v="215.2"/>
    <n v="274.7"/>
    <n v="243.2"/>
    <n v="187.8"/>
    <n v="197.3"/>
  </r>
  <r>
    <x v="3"/>
    <x v="18"/>
    <x v="18"/>
    <x v="1"/>
    <n v="1167.0999999999999"/>
    <n v="1283.8"/>
    <n v="1265.0999999999999"/>
    <n v="1363.7"/>
    <n v="1574"/>
    <n v="1872.4"/>
    <n v="1770.8"/>
    <n v="1969.2"/>
    <n v="1502.7"/>
    <n v="1765.9"/>
    <n v="1311.4"/>
    <n v="1099.2"/>
    <n v="68"/>
    <x v="247"/>
    <n v="18.879411764705882"/>
    <n v="18.60441176470588"/>
    <n v="20.054411764705883"/>
    <n v="23.147058823529413"/>
    <n v="27.535294117647059"/>
    <n v="26.041176470588233"/>
    <n v="28.958823529411767"/>
    <n v="22.098529411764705"/>
    <n v="25.969117647058823"/>
    <n v="19.285294117647059"/>
    <n v="16.164705882352941"/>
  </r>
  <r>
    <x v="3"/>
    <x v="18"/>
    <x v="18"/>
    <x v="2"/>
    <n v="56.3"/>
    <n v="77.8"/>
    <n v="75.5"/>
    <n v="78"/>
    <n v="81.900000000000006"/>
    <n v="120.7"/>
    <n v="116.2"/>
    <n v="92.8"/>
    <n v="92.3"/>
    <n v="94.4"/>
    <n v="88.9"/>
    <n v="77.7"/>
    <n v="2"/>
    <x v="248"/>
    <n v="38.9"/>
    <n v="37.75"/>
    <n v="39"/>
    <n v="40.950000000000003"/>
    <n v="60.35"/>
    <n v="58.1"/>
    <n v="46.4"/>
    <n v="46.15"/>
    <n v="47.2"/>
    <n v="44.45"/>
    <n v="38.85"/>
  </r>
  <r>
    <x v="3"/>
    <x v="19"/>
    <x v="19"/>
    <x v="1"/>
    <n v="7.4"/>
    <n v="31"/>
    <n v="10.4"/>
    <n v="10.6"/>
    <n v="11.2"/>
    <n v="32.700000000000003"/>
    <n v="19.399999999999999"/>
    <n v="10.6"/>
    <n v="14.7"/>
    <n v="15.3"/>
    <n v="24"/>
    <n v="13.9"/>
    <n v="2"/>
    <x v="249"/>
    <n v="15.5"/>
    <n v="5.2"/>
    <n v="5.3"/>
    <n v="5.6"/>
    <n v="16.350000000000001"/>
    <n v="9.6999999999999993"/>
    <n v="5.3"/>
    <n v="7.35"/>
    <n v="7.65"/>
    <n v="12"/>
    <n v="6.95"/>
  </r>
  <r>
    <x v="3"/>
    <x v="19"/>
    <x v="19"/>
    <x v="2"/>
    <n v="12.4"/>
    <n v="30.1"/>
    <n v="37.200000000000003"/>
    <n v="31.8"/>
    <n v="42.9"/>
    <n v="54.9"/>
    <n v="70.8"/>
    <n v="25"/>
    <n v="30.8"/>
    <n v="36.299999999999997"/>
    <n v="40.299999999999997"/>
    <n v="31.4"/>
    <n v="3"/>
    <x v="250"/>
    <n v="10.033333333333333"/>
    <n v="12.4"/>
    <n v="10.6"/>
    <n v="14.299999999999999"/>
    <n v="18.3"/>
    <n v="23.599999999999998"/>
    <n v="8.3333333333333339"/>
    <n v="10.266666666666667"/>
    <n v="12.1"/>
    <n v="13.433333333333332"/>
    <n v="10.466666666666667"/>
  </r>
  <r>
    <x v="3"/>
    <x v="19"/>
    <x v="19"/>
    <x v="3"/>
    <n v="72.8"/>
    <n v="112.4"/>
    <n v="128.69999999999999"/>
    <n v="116.5"/>
    <n v="147"/>
    <n v="227.3"/>
    <n v="196.9"/>
    <n v="202.5"/>
    <n v="160.30000000000001"/>
    <n v="181.5"/>
    <n v="182.4"/>
    <n v="104"/>
    <n v="6"/>
    <x v="251"/>
    <n v="18.733333333333334"/>
    <n v="21.45"/>
    <n v="19.416666666666668"/>
    <n v="24.5"/>
    <n v="37.883333333333333"/>
    <n v="32.81666666666667"/>
    <n v="33.75"/>
    <n v="26.716666666666669"/>
    <n v="30.25"/>
    <n v="30.400000000000002"/>
    <n v="17.333333333333332"/>
  </r>
  <r>
    <x v="3"/>
    <x v="19"/>
    <x v="19"/>
    <x v="5"/>
    <n v="627.29999999999995"/>
    <n v="879"/>
    <n v="930.6"/>
    <n v="867.4"/>
    <n v="1310.3"/>
    <n v="1478.4"/>
    <n v="1771.3"/>
    <n v="1786"/>
    <n v="1769"/>
    <n v="1627.1"/>
    <n v="1393.6"/>
    <n v="1078.9000000000001"/>
    <n v="27"/>
    <x v="252"/>
    <n v="32.555555555555557"/>
    <n v="34.466666666666669"/>
    <n v="32.125925925925927"/>
    <n v="48.529629629629625"/>
    <n v="54.75555555555556"/>
    <n v="65.603703703703701"/>
    <n v="66.148148148148152"/>
    <n v="65.518518518518519"/>
    <n v="60.262962962962959"/>
    <n v="51.614814814814814"/>
    <n v="39.959259259259262"/>
  </r>
  <r>
    <x v="3"/>
    <x v="19"/>
    <x v="19"/>
    <x v="6"/>
    <n v="649.6"/>
    <n v="1193.7"/>
    <n v="1254.5"/>
    <n v="1255"/>
    <n v="1587"/>
    <n v="1667.7"/>
    <n v="1069.2"/>
    <n v="910.6"/>
    <n v="1311.9"/>
    <n v="1834.1"/>
    <n v="1710.2"/>
    <n v="1199"/>
    <n v="20"/>
    <x v="253"/>
    <n v="59.685000000000002"/>
    <n v="62.725000000000001"/>
    <n v="62.75"/>
    <n v="79.349999999999994"/>
    <n v="83.385000000000005"/>
    <n v="53.46"/>
    <n v="45.53"/>
    <n v="65.594999999999999"/>
    <n v="91.704999999999998"/>
    <n v="85.51"/>
    <n v="59.95"/>
  </r>
  <r>
    <x v="3"/>
    <x v="19"/>
    <x v="19"/>
    <x v="7"/>
    <n v="1928.4"/>
    <n v="2207.4"/>
    <n v="2923.1"/>
    <n v="3162.4"/>
    <n v="3943.5"/>
    <n v="4553.2"/>
    <n v="2864.8"/>
    <n v="3031.9"/>
    <n v="3513.8"/>
    <n v="3510.9"/>
    <n v="3571.9"/>
    <n v="2502"/>
    <n v="18"/>
    <x v="254"/>
    <n v="122.63333333333334"/>
    <n v="162.39444444444445"/>
    <n v="175.6888888888889"/>
    <n v="219.08333333333334"/>
    <n v="252.95555555555555"/>
    <n v="159.15555555555557"/>
    <n v="168.4388888888889"/>
    <n v="195.21111111111111"/>
    <n v="195.05"/>
    <n v="198.4388888888889"/>
    <n v="139"/>
  </r>
  <r>
    <x v="3"/>
    <x v="19"/>
    <x v="19"/>
    <x v="8"/>
    <n v="340.8"/>
    <n v="450.5"/>
    <n v="515.20000000000005"/>
    <n v="527.6"/>
    <n v="497.8"/>
    <n v="425"/>
    <n v="236.1"/>
    <n v="143.9"/>
    <n v="721"/>
    <n v="596.9"/>
    <n v="566.70000000000005"/>
    <n v="361.8"/>
    <n v="2"/>
    <x v="255"/>
    <n v="225.25"/>
    <n v="257.60000000000002"/>
    <n v="263.8"/>
    <n v="248.9"/>
    <n v="212.5"/>
    <n v="118.05"/>
    <n v="71.95"/>
    <n v="360.5"/>
    <n v="298.45"/>
    <n v="283.35000000000002"/>
    <n v="180.9"/>
  </r>
  <r>
    <x v="4"/>
    <x v="0"/>
    <x v="0"/>
    <x v="0"/>
    <m/>
    <m/>
    <m/>
    <n v="0"/>
    <m/>
    <m/>
    <m/>
    <m/>
    <n v="0"/>
    <n v="0"/>
    <m/>
    <m/>
    <n v="0"/>
    <x v="0"/>
    <n v="0"/>
    <n v="0"/>
    <n v="0"/>
    <n v="0"/>
    <n v="0"/>
    <n v="0"/>
    <n v="0"/>
    <n v="0"/>
    <n v="0"/>
    <n v="0"/>
    <n v="0"/>
  </r>
  <r>
    <x v="4"/>
    <x v="0"/>
    <x v="0"/>
    <x v="1"/>
    <n v="551.70000000000005"/>
    <n v="639.20000000000005"/>
    <n v="763.2"/>
    <n v="1035.9000000000001"/>
    <n v="1059.0999999999999"/>
    <n v="1083.3"/>
    <n v="592"/>
    <n v="514.5"/>
    <n v="642"/>
    <n v="677"/>
    <n v="635.4"/>
    <n v="688.6"/>
    <n v="9"/>
    <x v="256"/>
    <n v="71.022222222222226"/>
    <n v="84.800000000000011"/>
    <n v="115.10000000000001"/>
    <n v="117.67777777777776"/>
    <n v="120.36666666666666"/>
    <n v="65.777777777777771"/>
    <n v="57.166666666666664"/>
    <n v="71.333333333333329"/>
    <n v="75.222222222222229"/>
    <n v="70.599999999999994"/>
    <n v="76.51111111111112"/>
  </r>
  <r>
    <x v="4"/>
    <x v="0"/>
    <x v="0"/>
    <x v="2"/>
    <n v="172.4"/>
    <n v="176.2"/>
    <n v="135.6"/>
    <n v="179.3"/>
    <n v="197.5"/>
    <n v="235.1"/>
    <n v="225"/>
    <n v="254.3"/>
    <n v="211.7"/>
    <n v="184.5"/>
    <n v="177"/>
    <n v="148.80000000000001"/>
    <n v="4"/>
    <x v="257"/>
    <n v="44.05"/>
    <n v="33.9"/>
    <n v="44.825000000000003"/>
    <n v="49.375"/>
    <n v="58.774999999999999"/>
    <n v="56.25"/>
    <n v="63.575000000000003"/>
    <n v="52.924999999999997"/>
    <n v="46.125"/>
    <n v="44.25"/>
    <n v="37.200000000000003"/>
  </r>
  <r>
    <x v="4"/>
    <x v="0"/>
    <x v="0"/>
    <x v="3"/>
    <n v="199.7"/>
    <n v="216.9"/>
    <n v="157.19999999999999"/>
    <n v="183.8"/>
    <n v="234.5"/>
    <n v="262.7"/>
    <n v="213.7"/>
    <n v="257.3"/>
    <n v="255.1"/>
    <n v="169"/>
    <n v="173.2"/>
    <n v="156.5"/>
    <n v="8"/>
    <x v="258"/>
    <n v="27.112500000000001"/>
    <n v="19.649999999999999"/>
    <n v="22.975000000000001"/>
    <n v="29.3125"/>
    <n v="32.837499999999999"/>
    <n v="26.712499999999999"/>
    <n v="32.162500000000001"/>
    <n v="31.887499999999999"/>
    <n v="21.125"/>
    <n v="21.65"/>
    <n v="19.5625"/>
  </r>
  <r>
    <x v="4"/>
    <x v="0"/>
    <x v="0"/>
    <x v="4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4"/>
    <x v="0"/>
    <x v="0"/>
    <x v="5"/>
    <n v="152.6"/>
    <n v="163.30000000000001"/>
    <n v="34.799999999999997"/>
    <n v="119.4"/>
    <n v="178.1"/>
    <n v="457.3"/>
    <n v="185.8"/>
    <n v="282.8"/>
    <n v="225.1"/>
    <n v="177.4"/>
    <n v="153"/>
    <n v="137.19999999999999"/>
    <n v="1"/>
    <x v="259"/>
    <n v="163.30000000000001"/>
    <n v="34.799999999999997"/>
    <n v="119.4"/>
    <n v="178.1"/>
    <n v="457.3"/>
    <n v="185.8"/>
    <n v="282.8"/>
    <n v="225.1"/>
    <n v="177.4"/>
    <n v="153"/>
    <n v="137.19999999999999"/>
  </r>
  <r>
    <x v="4"/>
    <x v="0"/>
    <x v="0"/>
    <x v="6"/>
    <n v="1869.3"/>
    <n v="1628.9"/>
    <n v="831.1"/>
    <n v="1657"/>
    <n v="1660.2"/>
    <n v="2419.4"/>
    <n v="2104.5"/>
    <n v="2944.6"/>
    <n v="2881.2"/>
    <n v="2983.3"/>
    <n v="1783.6"/>
    <n v="1550"/>
    <n v="4"/>
    <x v="260"/>
    <n v="407.22500000000002"/>
    <n v="207.77500000000001"/>
    <n v="414.25"/>
    <n v="415.05"/>
    <n v="604.85"/>
    <n v="526.125"/>
    <n v="736.15"/>
    <n v="720.3"/>
    <n v="745.82500000000005"/>
    <n v="445.9"/>
    <n v="387.5"/>
  </r>
  <r>
    <x v="4"/>
    <x v="0"/>
    <x v="0"/>
    <x v="7"/>
    <n v="869.9"/>
    <n v="982.4"/>
    <n v="793.9"/>
    <n v="2125.6"/>
    <n v="3709.5"/>
    <n v="2134.3000000000002"/>
    <n v="1153.7"/>
    <n v="1918.3"/>
    <n v="5563.5"/>
    <n v="1993.6"/>
    <n v="1296.8"/>
    <n v="922.4"/>
    <n v="1"/>
    <x v="261"/>
    <n v="982.4"/>
    <n v="793.9"/>
    <n v="2125.6"/>
    <n v="3709.5"/>
    <n v="2134.3000000000002"/>
    <n v="1153.7"/>
    <n v="1918.3"/>
    <n v="5563.5"/>
    <n v="1993.6"/>
    <n v="1296.8"/>
    <n v="922.4"/>
  </r>
  <r>
    <x v="4"/>
    <x v="0"/>
    <x v="0"/>
    <x v="8"/>
    <n v="23367.5"/>
    <n v="16823.2"/>
    <n v="13339.5"/>
    <n v="17516.3"/>
    <n v="34448.699999999997"/>
    <n v="37612"/>
    <n v="9499.2999999999993"/>
    <n v="25334.5"/>
    <n v="16416.7"/>
    <n v="26130.5"/>
    <n v="38245.4"/>
    <n v="15504"/>
    <n v="13"/>
    <x v="262"/>
    <n v="1294.0923076923077"/>
    <n v="1026.1153846153845"/>
    <n v="1347.4076923076923"/>
    <n v="2649.8999999999996"/>
    <n v="2893.2307692307691"/>
    <n v="730.71538461538455"/>
    <n v="1948.8076923076924"/>
    <n v="1262.823076923077"/>
    <n v="2010.0384615384614"/>
    <n v="2941.9538461538464"/>
    <n v="1192.6153846153845"/>
  </r>
  <r>
    <x v="4"/>
    <x v="0"/>
    <x v="0"/>
    <x v="9"/>
    <n v="5952.4"/>
    <n v="6717.5"/>
    <n v="7176.9"/>
    <n v="4830"/>
    <n v="10884.2"/>
    <n v="11481.2"/>
    <n v="8318.7999999999993"/>
    <n v="9516.2000000000007"/>
    <n v="4636.6000000000004"/>
    <n v="7429.9"/>
    <n v="5993.1"/>
    <n v="4954.3"/>
    <n v="5"/>
    <x v="263"/>
    <n v="1343.5"/>
    <n v="1435.3799999999999"/>
    <n v="966"/>
    <n v="2176.84"/>
    <n v="2296.2400000000002"/>
    <n v="1663.7599999999998"/>
    <n v="1903.2400000000002"/>
    <n v="927.32"/>
    <n v="1485.98"/>
    <n v="1198.6200000000001"/>
    <n v="990.86"/>
  </r>
  <r>
    <x v="4"/>
    <x v="1"/>
    <x v="1"/>
    <x v="0"/>
    <n v="0"/>
    <n v="0"/>
    <n v="0"/>
    <n v="0"/>
    <n v="0"/>
    <n v="0"/>
    <n v="0"/>
    <n v="0"/>
    <n v="0"/>
    <n v="346.7"/>
    <n v="0"/>
    <n v="0"/>
    <n v="0"/>
    <x v="0"/>
    <n v="0"/>
    <n v="0"/>
    <n v="0"/>
    <n v="0"/>
    <n v="0"/>
    <n v="0"/>
    <n v="0"/>
    <n v="0"/>
    <n v="0"/>
    <n v="0"/>
    <n v="0"/>
  </r>
  <r>
    <x v="4"/>
    <x v="1"/>
    <x v="1"/>
    <x v="1"/>
    <n v="6915.2"/>
    <n v="6949.5"/>
    <n v="6028.1"/>
    <n v="6843.1"/>
    <n v="6985.3"/>
    <n v="7456.1"/>
    <n v="7380"/>
    <n v="6937.63"/>
    <n v="6562.3"/>
    <n v="6780.1"/>
    <n v="6390.4"/>
    <n v="5909.07"/>
    <n v="847"/>
    <x v="264"/>
    <n v="8.2048406139315233"/>
    <n v="7.1170011806375451"/>
    <n v="8.0792207792207797"/>
    <n v="8.2471074380165295"/>
    <n v="8.8029515938606853"/>
    <n v="8.7131050767414404"/>
    <n v="8.1908264462809921"/>
    <n v="7.747697756788666"/>
    <n v="8.004840613931524"/>
    <n v="7.5447461629279804"/>
    <n v="6.9764698937426211"/>
  </r>
  <r>
    <x v="4"/>
    <x v="1"/>
    <x v="1"/>
    <x v="2"/>
    <n v="8760.5"/>
    <n v="8102.9"/>
    <n v="7195.7"/>
    <n v="8735.7999999999993"/>
    <n v="9086.2000000000007"/>
    <n v="10915.9"/>
    <n v="10838.6"/>
    <n v="10000.299999999999"/>
    <n v="9295.9"/>
    <n v="8851.5"/>
    <n v="7921"/>
    <n v="6723.5"/>
    <n v="453"/>
    <x v="265"/>
    <n v="17.887196467991171"/>
    <n v="15.884547461368653"/>
    <n v="19.284326710816774"/>
    <n v="20.057836644591614"/>
    <n v="24.096909492273731"/>
    <n v="23.926269315673292"/>
    <n v="22.075717439293598"/>
    <n v="20.520750551876379"/>
    <n v="19.539735099337747"/>
    <n v="17.485651214128037"/>
    <n v="14.842163355408388"/>
  </r>
  <r>
    <x v="4"/>
    <x v="1"/>
    <x v="1"/>
    <x v="3"/>
    <n v="19214.2"/>
    <n v="17599.189999999999"/>
    <n v="18714"/>
    <n v="23957.5"/>
    <n v="30188"/>
    <n v="41146.300000000003"/>
    <n v="30840.400000000001"/>
    <n v="28071.5"/>
    <n v="22047.4"/>
    <n v="20205.400000000001"/>
    <n v="17084.7"/>
    <n v="15538.7"/>
    <n v="409"/>
    <x v="266"/>
    <n v="43.029804400977994"/>
    <n v="45.755501222493891"/>
    <n v="58.575794621026894"/>
    <n v="73.809290953545229"/>
    <n v="100.60220048899757"/>
    <n v="75.40440097799511"/>
    <n v="68.634474327628368"/>
    <n v="53.905623471882642"/>
    <n v="49.401955990220053"/>
    <n v="41.771882640586796"/>
    <n v="37.9919315403423"/>
  </r>
  <r>
    <x v="4"/>
    <x v="1"/>
    <x v="1"/>
    <x v="4"/>
    <n v="46"/>
    <n v="51"/>
    <n v="22"/>
    <n v="42"/>
    <n v="47"/>
    <n v="50"/>
    <n v="29"/>
    <n v="54"/>
    <n v="20"/>
    <n v="50"/>
    <n v="32"/>
    <n v="45.3"/>
    <n v="1"/>
    <x v="267"/>
    <n v="51"/>
    <n v="22"/>
    <n v="42"/>
    <n v="47"/>
    <n v="50"/>
    <n v="29"/>
    <n v="54"/>
    <n v="20"/>
    <n v="50"/>
    <n v="32"/>
    <n v="45.3"/>
  </r>
  <r>
    <x v="4"/>
    <x v="1"/>
    <x v="1"/>
    <x v="5"/>
    <n v="40644.11"/>
    <n v="39046.1"/>
    <n v="35313.1"/>
    <n v="44752.5"/>
    <n v="47524.3"/>
    <n v="54533.599999999999"/>
    <n v="49631.5"/>
    <n v="45248.6"/>
    <n v="40373.4"/>
    <n v="38925.699999999997"/>
    <n v="37441.1"/>
    <n v="37508.400000000001"/>
    <n v="392"/>
    <x v="268"/>
    <n v="99.607397959183672"/>
    <n v="90.084438775510193"/>
    <n v="114.16454081632654"/>
    <n v="121.23545918367347"/>
    <n v="139.11632653061224"/>
    <n v="126.61096938775511"/>
    <n v="115.43010204081632"/>
    <n v="102.99336734693878"/>
    <n v="99.300255102040808"/>
    <n v="95.513010204081624"/>
    <n v="95.684693877551027"/>
  </r>
  <r>
    <x v="4"/>
    <x v="1"/>
    <x v="1"/>
    <x v="6"/>
    <n v="25129"/>
    <n v="21282"/>
    <n v="29040.5"/>
    <n v="25254.5"/>
    <n v="31247.4"/>
    <n v="41212.6"/>
    <n v="37742.1"/>
    <n v="33228.300000000003"/>
    <n v="30156.400000000001"/>
    <n v="25705.8"/>
    <n v="22158.2"/>
    <n v="26183.599999999999"/>
    <n v="104"/>
    <x v="269"/>
    <n v="204.63461538461539"/>
    <n v="279.23557692307691"/>
    <n v="242.83173076923077"/>
    <n v="300.45576923076925"/>
    <n v="396.27499999999998"/>
    <n v="362.90480769230766"/>
    <n v="319.50288461538463"/>
    <n v="289.96538461538461"/>
    <n v="247.17115384615383"/>
    <n v="213.0596153846154"/>
    <n v="251.76538461538459"/>
  </r>
  <r>
    <x v="4"/>
    <x v="1"/>
    <x v="1"/>
    <x v="7"/>
    <n v="13989.7"/>
    <n v="12630.2"/>
    <n v="11406.8"/>
    <n v="14069.8"/>
    <n v="13169"/>
    <n v="20093.2"/>
    <n v="15666.2"/>
    <n v="14459.3"/>
    <n v="13541.5"/>
    <n v="12997"/>
    <n v="11524.1"/>
    <n v="10326.200000000001"/>
    <n v="13"/>
    <x v="270"/>
    <n v="971.55384615384617"/>
    <n v="877.44615384615383"/>
    <n v="1082.2923076923075"/>
    <n v="1013"/>
    <n v="1545.6307692307694"/>
    <n v="1205.0923076923077"/>
    <n v="1112.2538461538461"/>
    <n v="1041.6538461538462"/>
    <n v="999.76923076923072"/>
    <n v="886.46923076923076"/>
    <n v="794.323076923077"/>
  </r>
  <r>
    <x v="4"/>
    <x v="1"/>
    <x v="1"/>
    <x v="8"/>
    <n v="1507.9"/>
    <n v="72.2"/>
    <n v="155.19999999999999"/>
    <n v="136.5"/>
    <n v="112.8"/>
    <n v="132.69999999999999"/>
    <n v="116.2"/>
    <n v="92"/>
    <n v="110.3"/>
    <n v="106.05"/>
    <n v="97.7"/>
    <n v="111.9"/>
    <n v="2"/>
    <x v="271"/>
    <n v="36.1"/>
    <n v="77.599999999999994"/>
    <n v="68.25"/>
    <n v="56.4"/>
    <n v="66.349999999999994"/>
    <n v="58.1"/>
    <n v="46"/>
    <n v="55.15"/>
    <n v="53.024999999999999"/>
    <n v="48.85"/>
    <n v="55.95"/>
  </r>
  <r>
    <x v="4"/>
    <x v="1"/>
    <x v="1"/>
    <x v="9"/>
    <n v="3643.9"/>
    <n v="2972.2"/>
    <n v="2962.2"/>
    <n v="3749.3"/>
    <n v="3463.5"/>
    <n v="3933.8"/>
    <n v="3488.9"/>
    <n v="3080.8"/>
    <n v="3229.4"/>
    <n v="3007.6"/>
    <n v="2829.3"/>
    <n v="5814.1"/>
    <n v="3"/>
    <x v="272"/>
    <n v="990.73333333333323"/>
    <n v="987.4"/>
    <n v="1249.7666666666667"/>
    <n v="1154.5"/>
    <n v="1311.2666666666667"/>
    <n v="1162.9666666666667"/>
    <n v="1026.9333333333334"/>
    <n v="1076.4666666666667"/>
    <n v="1002.5333333333333"/>
    <n v="943.1"/>
    <n v="1938.0333333333335"/>
  </r>
  <r>
    <x v="4"/>
    <x v="2"/>
    <x v="2"/>
    <x v="5"/>
    <n v="997"/>
    <n v="761.1"/>
    <n v="837.3"/>
    <n v="864.7"/>
    <n v="868.3"/>
    <n v="949.1"/>
    <n v="945.2"/>
    <n v="786.4"/>
    <n v="844.2"/>
    <n v="970.6"/>
    <n v="914.9"/>
    <n v="928"/>
    <n v="1"/>
    <x v="273"/>
    <n v="761.1"/>
    <n v="837.3"/>
    <n v="864.7"/>
    <n v="868.3"/>
    <n v="949.1"/>
    <n v="945.2"/>
    <n v="786.4"/>
    <n v="844.2"/>
    <n v="970.6"/>
    <n v="914.9"/>
    <n v="928"/>
  </r>
  <r>
    <x v="4"/>
    <x v="2"/>
    <x v="2"/>
    <x v="7"/>
    <n v="1277"/>
    <n v="1254"/>
    <n v="1245"/>
    <n v="1292"/>
    <n v="1188"/>
    <n v="1679"/>
    <n v="1100"/>
    <n v="1148"/>
    <n v="1265"/>
    <n v="1126"/>
    <n v="1066"/>
    <n v="1364"/>
    <n v="1"/>
    <x v="274"/>
    <n v="1254"/>
    <n v="1245"/>
    <n v="1292"/>
    <n v="1188"/>
    <n v="1679"/>
    <n v="1100"/>
    <n v="1148"/>
    <n v="1265"/>
    <n v="1126"/>
    <n v="1066"/>
    <n v="1364"/>
  </r>
  <r>
    <x v="4"/>
    <x v="2"/>
    <x v="2"/>
    <x v="8"/>
    <n v="1159"/>
    <n v="894"/>
    <n v="830"/>
    <n v="1018"/>
    <n v="43"/>
    <n v="36"/>
    <n v="915"/>
    <n v="802"/>
    <n v="532"/>
    <n v="345"/>
    <n v="450"/>
    <n v="521"/>
    <n v="1"/>
    <x v="275"/>
    <n v="894"/>
    <n v="830"/>
    <n v="1018"/>
    <n v="43"/>
    <n v="36"/>
    <n v="915"/>
    <n v="802"/>
    <n v="532"/>
    <n v="345"/>
    <n v="450"/>
    <n v="521"/>
  </r>
  <r>
    <x v="4"/>
    <x v="2"/>
    <x v="2"/>
    <x v="9"/>
    <n v="5343.8"/>
    <n v="6055.3"/>
    <n v="1338.7"/>
    <n v="1942.2"/>
    <n v="2819.1"/>
    <n v="4033.2"/>
    <n v="1234.7"/>
    <n v="2432"/>
    <n v="929"/>
    <n v="3427"/>
    <n v="3199.1"/>
    <n v="589.9"/>
    <n v="1"/>
    <x v="276"/>
    <n v="6055.3"/>
    <n v="1338.7"/>
    <n v="1942.2"/>
    <n v="2819.1"/>
    <n v="4033.2"/>
    <n v="1234.7"/>
    <n v="2432"/>
    <n v="929"/>
    <n v="3427"/>
    <n v="3199.1"/>
    <n v="589.9"/>
  </r>
  <r>
    <x v="4"/>
    <x v="3"/>
    <x v="3"/>
    <x v="0"/>
    <n v="0"/>
    <m/>
    <n v="0"/>
    <n v="0"/>
    <m/>
    <m/>
    <n v="0"/>
    <m/>
    <m/>
    <m/>
    <n v="0"/>
    <m/>
    <n v="0"/>
    <x v="0"/>
    <n v="0"/>
    <n v="0"/>
    <n v="0"/>
    <n v="0"/>
    <n v="0"/>
    <n v="0"/>
    <n v="0"/>
    <n v="0"/>
    <n v="0"/>
    <n v="0"/>
    <n v="0"/>
  </r>
  <r>
    <x v="4"/>
    <x v="3"/>
    <x v="3"/>
    <x v="1"/>
    <n v="1581.4"/>
    <n v="1346.4"/>
    <n v="1302.9000000000001"/>
    <n v="1584.7"/>
    <n v="1595.1"/>
    <n v="1675.5"/>
    <n v="1714.4"/>
    <n v="1457.5"/>
    <n v="1497"/>
    <n v="1484.1"/>
    <n v="1348.3"/>
    <n v="1387.9"/>
    <n v="66"/>
    <x v="277"/>
    <n v="20.400000000000002"/>
    <n v="19.740909090909092"/>
    <n v="24.010606060606062"/>
    <n v="24.168181818181818"/>
    <n v="25.386363636363637"/>
    <n v="25.975757575757576"/>
    <n v="22.083333333333332"/>
    <n v="22.681818181818183"/>
    <n v="22.486363636363635"/>
    <n v="20.42878787878788"/>
    <n v="21.028787878787881"/>
  </r>
  <r>
    <x v="4"/>
    <x v="3"/>
    <x v="3"/>
    <x v="2"/>
    <n v="1301.2"/>
    <n v="1168"/>
    <n v="1115.7"/>
    <n v="1277.3"/>
    <n v="1202.2"/>
    <n v="1384.3"/>
    <n v="1289.5999999999999"/>
    <n v="1146.4000000000001"/>
    <n v="1173.8"/>
    <n v="1142.3"/>
    <n v="1095.4000000000001"/>
    <n v="1311.7"/>
    <n v="36"/>
    <x v="278"/>
    <n v="32.444444444444443"/>
    <n v="30.991666666666667"/>
    <n v="35.480555555555554"/>
    <n v="33.394444444444446"/>
    <n v="38.452777777777776"/>
    <n v="35.822222222222223"/>
    <n v="31.844444444444449"/>
    <n v="32.605555555555554"/>
    <n v="31.730555555555554"/>
    <n v="30.427777777777781"/>
    <n v="36.43611111111111"/>
  </r>
  <r>
    <x v="4"/>
    <x v="3"/>
    <x v="3"/>
    <x v="3"/>
    <n v="1841.1"/>
    <n v="1649.9"/>
    <n v="1628.9"/>
    <n v="1923.1"/>
    <n v="1785.7"/>
    <n v="1994.9"/>
    <n v="1835.8"/>
    <n v="1639.7"/>
    <n v="1665.8"/>
    <n v="1596.9"/>
    <n v="1486.1"/>
    <n v="1543.2"/>
    <n v="22"/>
    <x v="279"/>
    <n v="74.99545454545455"/>
    <n v="74.040909090909096"/>
    <n v="87.413636363636357"/>
    <n v="81.168181818181822"/>
    <n v="90.677272727272737"/>
    <n v="83.445454545454538"/>
    <n v="74.531818181818181"/>
    <n v="75.718181818181819"/>
    <n v="72.586363636363643"/>
    <n v="67.55"/>
    <n v="70.145454545454541"/>
  </r>
  <r>
    <x v="4"/>
    <x v="3"/>
    <x v="3"/>
    <x v="5"/>
    <n v="2481.5"/>
    <n v="2073.4"/>
    <n v="2084.5"/>
    <n v="2110.1999999999998"/>
    <n v="2134.1"/>
    <n v="2456.8000000000002"/>
    <n v="2277.6"/>
    <n v="1988"/>
    <n v="1887.6"/>
    <n v="1929"/>
    <n v="1742.6"/>
    <n v="1933.6"/>
    <n v="15"/>
    <x v="280"/>
    <n v="138.22666666666666"/>
    <n v="138.96666666666667"/>
    <n v="140.67999999999998"/>
    <n v="142.27333333333334"/>
    <n v="163.78666666666669"/>
    <n v="151.84"/>
    <n v="132.53333333333333"/>
    <n v="125.83999999999999"/>
    <n v="128.6"/>
    <n v="116.17333333333333"/>
    <n v="128.90666666666667"/>
  </r>
  <r>
    <x v="4"/>
    <x v="3"/>
    <x v="3"/>
    <x v="6"/>
    <n v="208.2"/>
    <n v="197.6"/>
    <n v="186.3"/>
    <n v="203.8"/>
    <n v="209.7"/>
    <n v="189.2"/>
    <n v="196.6"/>
    <n v="172.3"/>
    <n v="159.5"/>
    <n v="189.8"/>
    <n v="162.6"/>
    <n v="149.5"/>
    <n v="2"/>
    <x v="281"/>
    <n v="98.8"/>
    <n v="93.15"/>
    <n v="101.9"/>
    <n v="104.85"/>
    <n v="94.6"/>
    <n v="98.3"/>
    <n v="86.15"/>
    <n v="79.75"/>
    <n v="94.9"/>
    <n v="81.3"/>
    <n v="74.75"/>
  </r>
  <r>
    <x v="4"/>
    <x v="3"/>
    <x v="3"/>
    <x v="7"/>
    <n v="213.5"/>
    <n v="252.7"/>
    <n v="219.7"/>
    <n v="262.3"/>
    <n v="274.3"/>
    <n v="315.60000000000002"/>
    <n v="283.60000000000002"/>
    <n v="393.3"/>
    <n v="338.7"/>
    <n v="327"/>
    <n v="357.1"/>
    <n v="305.10000000000002"/>
    <n v="1"/>
    <x v="282"/>
    <n v="252.7"/>
    <n v="219.7"/>
    <n v="262.3"/>
    <n v="274.3"/>
    <n v="315.60000000000002"/>
    <n v="283.60000000000002"/>
    <n v="393.3"/>
    <n v="338.7"/>
    <n v="327"/>
    <n v="357.1"/>
    <n v="305.10000000000002"/>
  </r>
  <r>
    <x v="4"/>
    <x v="4"/>
    <x v="4"/>
    <x v="0"/>
    <n v="0"/>
    <n v="0"/>
    <n v="0"/>
    <m/>
    <m/>
    <n v="0"/>
    <m/>
    <n v="0"/>
    <n v="0"/>
    <n v="0"/>
    <n v="0"/>
    <m/>
    <n v="0"/>
    <x v="0"/>
    <n v="0"/>
    <n v="0"/>
    <n v="0"/>
    <n v="0"/>
    <n v="0"/>
    <n v="0"/>
    <n v="0"/>
    <n v="0"/>
    <n v="0"/>
    <n v="0"/>
    <n v="0"/>
  </r>
  <r>
    <x v="4"/>
    <x v="4"/>
    <x v="4"/>
    <x v="1"/>
    <n v="1050.9000000000001"/>
    <n v="931"/>
    <n v="717.3"/>
    <n v="918.3"/>
    <n v="1093.0999999999999"/>
    <n v="1260.5999999999999"/>
    <n v="1249.0999999999999"/>
    <n v="1177.3"/>
    <n v="1007.5"/>
    <n v="923.2"/>
    <n v="767.1"/>
    <n v="710.5"/>
    <n v="103"/>
    <x v="283"/>
    <n v="9.0388349514563107"/>
    <n v="6.9640776699029123"/>
    <n v="8.9155339805825236"/>
    <n v="10.612621359223301"/>
    <n v="12.23883495145631"/>
    <n v="12.127184466019417"/>
    <n v="11.430097087378641"/>
    <n v="9.7815533980582519"/>
    <n v="8.9631067961165058"/>
    <n v="7.4475728155339809"/>
    <n v="6.8980582524271847"/>
  </r>
  <r>
    <x v="4"/>
    <x v="4"/>
    <x v="4"/>
    <x v="2"/>
    <n v="5929.9"/>
    <n v="5286.3"/>
    <n v="3453.5"/>
    <n v="4895.3999999999996"/>
    <n v="5856.8"/>
    <n v="6800.9"/>
    <n v="7363.8"/>
    <n v="6502.1"/>
    <n v="6297.7"/>
    <n v="5831.9"/>
    <n v="4689.32"/>
    <n v="3534.78"/>
    <n v="195"/>
    <x v="284"/>
    <n v="27.10923076923077"/>
    <n v="17.71025641025641"/>
    <n v="25.104615384615382"/>
    <n v="30.034871794871794"/>
    <n v="34.876410256410253"/>
    <n v="37.763076923076923"/>
    <n v="33.344102564102563"/>
    <n v="32.295897435897437"/>
    <n v="29.907179487179484"/>
    <n v="24.047794871794871"/>
    <n v="18.127076923076924"/>
  </r>
  <r>
    <x v="4"/>
    <x v="4"/>
    <x v="4"/>
    <x v="3"/>
    <n v="17368.599999999999"/>
    <n v="14915.8"/>
    <n v="9399.4"/>
    <n v="15226.2"/>
    <n v="19567.62"/>
    <n v="24473.68"/>
    <n v="24407.200000000001"/>
    <n v="20963.3"/>
    <n v="18397.400000000001"/>
    <n v="17223.5"/>
    <n v="14095.6"/>
    <n v="9851.9"/>
    <n v="292"/>
    <x v="285"/>
    <n v="51.081506849315069"/>
    <n v="32.189726027397256"/>
    <n v="52.144520547945206"/>
    <n v="67.012397260273971"/>
    <n v="83.813972602739724"/>
    <n v="83.586301369863023"/>
    <n v="71.792123287671231"/>
    <n v="63.004794520547954"/>
    <n v="58.984589041095887"/>
    <n v="48.272602739726025"/>
    <n v="33.739383561643834"/>
  </r>
  <r>
    <x v="4"/>
    <x v="4"/>
    <x v="4"/>
    <x v="5"/>
    <n v="34257.5"/>
    <n v="26429.1"/>
    <n v="17867"/>
    <n v="31091"/>
    <n v="39367"/>
    <n v="53840.1"/>
    <n v="50982"/>
    <n v="42173.9"/>
    <n v="36776.6"/>
    <n v="33580"/>
    <n v="25949.1"/>
    <n v="15987"/>
    <n v="279"/>
    <x v="286"/>
    <n v="94.727956989247303"/>
    <n v="64.039426523297493"/>
    <n v="111.43727598566308"/>
    <n v="141.10035842293908"/>
    <n v="192.9752688172043"/>
    <n v="182.73118279569891"/>
    <n v="151.16093189964158"/>
    <n v="131.815770609319"/>
    <n v="120.35842293906811"/>
    <n v="93.007526881720423"/>
    <n v="57.301075268817208"/>
  </r>
  <r>
    <x v="4"/>
    <x v="4"/>
    <x v="4"/>
    <x v="6"/>
    <n v="9054.4"/>
    <n v="8877.2000000000007"/>
    <n v="4382.8999999999996"/>
    <n v="8050.4"/>
    <n v="12709.6"/>
    <n v="16304.1"/>
    <n v="17388.900000000001"/>
    <n v="16180.6"/>
    <n v="11980.2"/>
    <n v="8780.2999999999993"/>
    <n v="8269.7000000000007"/>
    <n v="4825.1000000000004"/>
    <n v="27"/>
    <x v="287"/>
    <n v="328.78518518518518"/>
    <n v="162.32962962962961"/>
    <n v="298.16296296296292"/>
    <n v="470.72592592592594"/>
    <n v="603.85555555555561"/>
    <n v="644.03333333333342"/>
    <n v="599.28148148148148"/>
    <n v="443.71111111111117"/>
    <n v="325.19629629629628"/>
    <n v="306.28518518518518"/>
    <n v="178.70740740740743"/>
  </r>
  <r>
    <x v="4"/>
    <x v="4"/>
    <x v="4"/>
    <x v="7"/>
    <n v="10595.1"/>
    <n v="8688.2000000000007"/>
    <n v="5306.7"/>
    <n v="10241.799999999999"/>
    <n v="14572.7"/>
    <n v="16170.9"/>
    <n v="15426.4"/>
    <n v="14772.4"/>
    <n v="12425.4"/>
    <n v="9412.7000000000007"/>
    <n v="7872.5"/>
    <n v="4352.1000000000004"/>
    <n v="10"/>
    <x v="288"/>
    <n v="868.82"/>
    <n v="530.66999999999996"/>
    <n v="1024.1799999999998"/>
    <n v="1457.27"/>
    <n v="1617.09"/>
    <n v="1542.6399999999999"/>
    <n v="1477.24"/>
    <n v="1242.54"/>
    <n v="941.2700000000001"/>
    <n v="787.25"/>
    <n v="435.21000000000004"/>
  </r>
  <r>
    <x v="4"/>
    <x v="4"/>
    <x v="4"/>
    <x v="8"/>
    <n v="3449.3"/>
    <n v="1690.5"/>
    <n v="1158.5999999999999"/>
    <n v="3230.5"/>
    <n v="4277"/>
    <n v="4746.7"/>
    <n v="4492.3999999999996"/>
    <n v="3717.8"/>
    <n v="2944"/>
    <n v="2457.9"/>
    <n v="1877.4"/>
    <n v="800.8"/>
    <n v="3"/>
    <x v="289"/>
    <n v="563.5"/>
    <n v="386.2"/>
    <n v="1076.8333333333333"/>
    <n v="1425.6666666666667"/>
    <n v="1582.2333333333333"/>
    <n v="1497.4666666666665"/>
    <n v="1239.2666666666667"/>
    <n v="981.33333333333337"/>
    <n v="819.30000000000007"/>
    <n v="625.80000000000007"/>
    <n v="266.93333333333334"/>
  </r>
  <r>
    <x v="4"/>
    <x v="5"/>
    <x v="5"/>
    <x v="5"/>
    <n v="346.9"/>
    <n v="287.10000000000002"/>
    <n v="297.60000000000002"/>
    <n v="329.3"/>
    <n v="477"/>
    <n v="559"/>
    <n v="517.29999999999995"/>
    <n v="351.2"/>
    <n v="352.1"/>
    <n v="363.8"/>
    <n v="332.5"/>
    <n v="316.5"/>
    <n v="1"/>
    <x v="290"/>
    <n v="287.10000000000002"/>
    <n v="297.60000000000002"/>
    <n v="329.3"/>
    <n v="477"/>
    <n v="559"/>
    <n v="517.29999999999995"/>
    <n v="351.2"/>
    <n v="352.1"/>
    <n v="363.8"/>
    <n v="332.5"/>
    <n v="316.5"/>
  </r>
  <r>
    <x v="4"/>
    <x v="6"/>
    <x v="6"/>
    <x v="6"/>
    <n v="464.8"/>
    <n v="315.7"/>
    <n v="299.2"/>
    <n v="437.6"/>
    <n v="870.3"/>
    <n v="841.3"/>
    <n v="855.7"/>
    <n v="589.4"/>
    <n v="421.9"/>
    <n v="427.3"/>
    <n v="255.8"/>
    <n v="120.8"/>
    <n v="6"/>
    <x v="291"/>
    <n v="52.616666666666667"/>
    <n v="49.866666666666667"/>
    <n v="72.933333333333337"/>
    <n v="145.04999999999998"/>
    <n v="140.21666666666667"/>
    <n v="142.61666666666667"/>
    <n v="98.233333333333334"/>
    <n v="70.316666666666663"/>
    <n v="71.216666666666669"/>
    <n v="42.633333333333333"/>
    <n v="20.133333333333333"/>
  </r>
  <r>
    <x v="4"/>
    <x v="7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4"/>
    <x v="8"/>
    <x v="8"/>
    <x v="1"/>
    <n v="77"/>
    <n v="38.4"/>
    <n v="43.9"/>
    <n v="59"/>
    <n v="113.5"/>
    <n v="55.8"/>
    <n v="86.2"/>
    <n v="87.4"/>
    <n v="76.8"/>
    <n v="58.2"/>
    <n v="59.3"/>
    <n v="43.6"/>
    <n v="12"/>
    <x v="292"/>
    <n v="3.1999999999999997"/>
    <n v="3.6583333333333332"/>
    <n v="4.916666666666667"/>
    <n v="9.4583333333333339"/>
    <n v="4.6499999999999995"/>
    <n v="7.1833333333333336"/>
    <n v="7.2833333333333341"/>
    <n v="6.3999999999999995"/>
    <n v="4.8500000000000005"/>
    <n v="4.9416666666666664"/>
    <n v="3.6333333333333333"/>
  </r>
  <r>
    <x v="4"/>
    <x v="8"/>
    <x v="8"/>
    <x v="2"/>
    <n v="384"/>
    <n v="365.4"/>
    <n v="411.9"/>
    <n v="390"/>
    <n v="85"/>
    <n v="101.6"/>
    <n v="85.4"/>
    <n v="62.8"/>
    <n v="73.099999999999994"/>
    <n v="105"/>
    <n v="94.7"/>
    <n v="93.1"/>
    <n v="13"/>
    <x v="293"/>
    <n v="28.107692307692307"/>
    <n v="31.684615384615384"/>
    <n v="30"/>
    <n v="6.5384615384615383"/>
    <n v="7.8153846153846152"/>
    <n v="6.5692307692307699"/>
    <n v="4.8307692307692305"/>
    <n v="5.6230769230769226"/>
    <n v="8.0769230769230766"/>
    <n v="7.2846153846153845"/>
    <n v="7.161538461538461"/>
  </r>
  <r>
    <x v="4"/>
    <x v="8"/>
    <x v="8"/>
    <x v="3"/>
    <n v="229.8"/>
    <n v="202.8"/>
    <n v="188.4"/>
    <n v="226.4"/>
    <n v="226.5"/>
    <n v="265.10000000000002"/>
    <n v="365.7"/>
    <n v="251.6"/>
    <n v="254.4"/>
    <n v="243.1"/>
    <n v="215.6"/>
    <n v="160.9"/>
    <n v="13"/>
    <x v="294"/>
    <n v="15.600000000000001"/>
    <n v="14.492307692307692"/>
    <n v="17.415384615384617"/>
    <n v="17.423076923076923"/>
    <n v="20.392307692307693"/>
    <n v="28.130769230769229"/>
    <n v="19.353846153846153"/>
    <n v="19.569230769230771"/>
    <n v="18.7"/>
    <n v="16.584615384615383"/>
    <n v="12.376923076923077"/>
  </r>
  <r>
    <x v="4"/>
    <x v="8"/>
    <x v="8"/>
    <x v="5"/>
    <n v="858"/>
    <n v="724.2"/>
    <n v="563"/>
    <n v="918.1"/>
    <n v="834.6"/>
    <n v="1195.2"/>
    <n v="2220.1"/>
    <n v="1420.8"/>
    <n v="1324.8"/>
    <n v="1286.5999999999999"/>
    <n v="1102.3"/>
    <n v="919.8"/>
    <n v="29"/>
    <x v="295"/>
    <n v="24.972413793103449"/>
    <n v="19.413793103448278"/>
    <n v="31.658620689655173"/>
    <n v="28.779310344827586"/>
    <n v="41.213793103448275"/>
    <n v="76.555172413793102"/>
    <n v="48.993103448275861"/>
    <n v="45.682758620689654"/>
    <n v="44.365517241379308"/>
    <n v="38.010344827586202"/>
    <n v="31.717241379310344"/>
  </r>
  <r>
    <x v="4"/>
    <x v="8"/>
    <x v="8"/>
    <x v="6"/>
    <n v="593.79999999999995"/>
    <n v="577.29999999999995"/>
    <n v="455.7"/>
    <n v="496.1"/>
    <n v="587.79999999999995"/>
    <n v="841.4"/>
    <n v="637.6"/>
    <n v="671.5"/>
    <n v="762.6"/>
    <n v="523.70000000000005"/>
    <n v="423.3"/>
    <n v="374.5"/>
    <n v="6"/>
    <x v="296"/>
    <n v="96.216666666666654"/>
    <n v="75.95"/>
    <n v="82.683333333333337"/>
    <n v="97.966666666666654"/>
    <n v="140.23333333333332"/>
    <n v="106.26666666666667"/>
    <n v="111.91666666666667"/>
    <n v="127.10000000000001"/>
    <n v="87.283333333333346"/>
    <n v="70.55"/>
    <n v="62.416666666666664"/>
  </r>
  <r>
    <x v="4"/>
    <x v="8"/>
    <x v="8"/>
    <x v="7"/>
    <n v="838.9"/>
    <n v="787.3"/>
    <n v="728.6"/>
    <n v="687.7"/>
    <n v="704.4"/>
    <n v="890.7"/>
    <n v="835.5"/>
    <n v="879.7"/>
    <n v="844.9"/>
    <n v="802.4"/>
    <n v="799"/>
    <n v="1019.7"/>
    <n v="3"/>
    <x v="297"/>
    <n v="262.43333333333334"/>
    <n v="242.86666666666667"/>
    <n v="229.23333333333335"/>
    <n v="234.79999999999998"/>
    <n v="296.90000000000003"/>
    <n v="278.5"/>
    <n v="293.23333333333335"/>
    <n v="281.63333333333333"/>
    <n v="267.46666666666664"/>
    <n v="266.33333333333331"/>
    <n v="339.90000000000003"/>
  </r>
  <r>
    <x v="4"/>
    <x v="8"/>
    <x v="8"/>
    <x v="8"/>
    <n v="95"/>
    <n v="94"/>
    <n v="37"/>
    <n v="85"/>
    <n v="92"/>
    <n v="95"/>
    <n v="89"/>
    <n v="110"/>
    <n v="87"/>
    <n v="97"/>
    <n v="75"/>
    <n v="57"/>
    <n v="1"/>
    <x v="219"/>
    <n v="94"/>
    <n v="37"/>
    <n v="85"/>
    <n v="92"/>
    <n v="95"/>
    <n v="89"/>
    <n v="110"/>
    <n v="87"/>
    <n v="97"/>
    <n v="75"/>
    <n v="57"/>
  </r>
  <r>
    <x v="4"/>
    <x v="9"/>
    <x v="9"/>
    <x v="0"/>
    <m/>
    <m/>
    <m/>
    <m/>
    <m/>
    <m/>
    <m/>
    <m/>
    <m/>
    <n v="0"/>
    <m/>
    <m/>
    <n v="0"/>
    <x v="0"/>
    <n v="0"/>
    <n v="0"/>
    <n v="0"/>
    <n v="0"/>
    <n v="0"/>
    <n v="0"/>
    <n v="0"/>
    <n v="0"/>
    <n v="0"/>
    <n v="0"/>
    <n v="0"/>
  </r>
  <r>
    <x v="4"/>
    <x v="9"/>
    <x v="9"/>
    <x v="1"/>
    <n v="398"/>
    <n v="297.2"/>
    <n v="143.9"/>
    <n v="329.9"/>
    <n v="349.4"/>
    <n v="587.20000000000005"/>
    <n v="632.29999999999995"/>
    <n v="440.8"/>
    <n v="354.9"/>
    <n v="333.1"/>
    <n v="321.10000000000002"/>
    <n v="146.80000000000001"/>
    <n v="79"/>
    <x v="298"/>
    <n v="3.7620253164556963"/>
    <n v="1.8215189873417723"/>
    <n v="4.1759493670886076"/>
    <n v="4.4227848101265819"/>
    <n v="7.4329113924050638"/>
    <n v="8.0037974683544295"/>
    <n v="5.5797468354430384"/>
    <n v="4.4924050632911392"/>
    <n v="4.2164556962025319"/>
    <n v="4.0645569620253168"/>
    <n v="1.858227848101266"/>
  </r>
  <r>
    <x v="4"/>
    <x v="9"/>
    <x v="9"/>
    <x v="2"/>
    <n v="1842.5"/>
    <n v="1884.4"/>
    <n v="750.1"/>
    <n v="1802.5"/>
    <n v="2061.8000000000002"/>
    <n v="2235.1999999999998"/>
    <n v="2282.3000000000002"/>
    <n v="1727.5"/>
    <n v="1348.1"/>
    <n v="1133"/>
    <n v="1198.8"/>
    <n v="513.6"/>
    <n v="81"/>
    <x v="299"/>
    <n v="23.264197530864198"/>
    <n v="9.2604938271604933"/>
    <n v="22.253086419753085"/>
    <n v="25.454320987654324"/>
    <n v="27.595061728395059"/>
    <n v="28.176543209876545"/>
    <n v="21.327160493827162"/>
    <n v="16.64320987654321"/>
    <n v="13.987654320987655"/>
    <n v="14.799999999999999"/>
    <n v="6.340740740740741"/>
  </r>
  <r>
    <x v="4"/>
    <x v="9"/>
    <x v="9"/>
    <x v="3"/>
    <n v="3725.2"/>
    <n v="2816.5"/>
    <n v="1468.9"/>
    <n v="3202.6"/>
    <n v="3569.5"/>
    <n v="5060.8"/>
    <n v="5221.8999999999996"/>
    <n v="3553"/>
    <n v="2355.6999999999998"/>
    <n v="2350"/>
    <n v="2244.9"/>
    <n v="880.8"/>
    <n v="69"/>
    <x v="300"/>
    <n v="40.818840579710148"/>
    <n v="21.288405797101451"/>
    <n v="46.414492753623186"/>
    <n v="51.731884057971016"/>
    <n v="73.344927536231893"/>
    <n v="75.679710144927526"/>
    <n v="51.492753623188406"/>
    <n v="34.140579710144927"/>
    <n v="34.05797101449275"/>
    <n v="32.53478260869565"/>
    <n v="12.765217391304347"/>
  </r>
  <r>
    <x v="4"/>
    <x v="9"/>
    <x v="9"/>
    <x v="5"/>
    <n v="19364"/>
    <n v="13093.4"/>
    <n v="6699.6"/>
    <n v="15358.8"/>
    <n v="20251"/>
    <n v="25076"/>
    <n v="25798.3"/>
    <n v="18584"/>
    <n v="13163"/>
    <n v="14074.7"/>
    <n v="9099.9"/>
    <n v="5163.7"/>
    <n v="155"/>
    <x v="301"/>
    <n v="84.47354838709677"/>
    <n v="43.223225806451616"/>
    <n v="99.089032258064506"/>
    <n v="130.65161290322581"/>
    <n v="161.78064516129032"/>
    <n v="166.44064516129032"/>
    <n v="119.89677419354838"/>
    <n v="84.92258064516129"/>
    <n v="90.804516129032265"/>
    <n v="58.709032258064511"/>
    <n v="33.314193548387095"/>
  </r>
  <r>
    <x v="4"/>
    <x v="9"/>
    <x v="9"/>
    <x v="6"/>
    <n v="12684.8"/>
    <n v="10010.799999999999"/>
    <n v="4648.7"/>
    <n v="8664.6"/>
    <n v="20052.3"/>
    <n v="27089.3"/>
    <n v="24509.200000000001"/>
    <n v="19457.099999999999"/>
    <n v="13971.9"/>
    <n v="17009.3"/>
    <n v="16419.599999999999"/>
    <n v="7016.6"/>
    <n v="36"/>
    <x v="302"/>
    <n v="278.07777777777778"/>
    <n v="129.13055555555556"/>
    <n v="240.68333333333334"/>
    <n v="557.00833333333333"/>
    <n v="752.4805555555555"/>
    <n v="680.81111111111113"/>
    <n v="540.47499999999991"/>
    <n v="388.10833333333335"/>
    <n v="472.48055555555555"/>
    <n v="456.09999999999997"/>
    <n v="194.90555555555557"/>
  </r>
  <r>
    <x v="4"/>
    <x v="9"/>
    <x v="9"/>
    <x v="7"/>
    <n v="3501.7"/>
    <n v="2673.7"/>
    <n v="1664.3"/>
    <n v="4010.3"/>
    <n v="6634.2"/>
    <n v="7513.3"/>
    <n v="7748.8"/>
    <n v="5592"/>
    <n v="5220.3"/>
    <n v="4747.7"/>
    <n v="2660.3"/>
    <n v="1080.0999999999999"/>
    <n v="6"/>
    <x v="303"/>
    <n v="445.61666666666662"/>
    <n v="277.38333333333333"/>
    <n v="668.38333333333333"/>
    <n v="1105.7"/>
    <n v="1252.2166666666667"/>
    <n v="1291.4666666666667"/>
    <n v="932"/>
    <n v="870.05000000000007"/>
    <n v="791.2833333333333"/>
    <n v="443.38333333333338"/>
    <n v="180.01666666666665"/>
  </r>
  <r>
    <x v="4"/>
    <x v="10"/>
    <x v="10"/>
    <x v="0"/>
    <m/>
    <n v="0"/>
    <n v="0"/>
    <n v="0"/>
    <n v="0"/>
    <n v="0"/>
    <m/>
    <m/>
    <m/>
    <m/>
    <n v="0"/>
    <n v="0"/>
    <n v="0"/>
    <x v="0"/>
    <n v="0"/>
    <n v="0"/>
    <n v="0"/>
    <n v="0"/>
    <n v="0"/>
    <n v="0"/>
    <n v="0"/>
    <n v="0"/>
    <n v="0"/>
    <n v="0"/>
    <n v="0"/>
  </r>
  <r>
    <x v="4"/>
    <x v="10"/>
    <x v="10"/>
    <x v="1"/>
    <n v="664"/>
    <n v="594.5"/>
    <n v="561.70000000000005"/>
    <n v="664.2"/>
    <n v="611.70000000000005"/>
    <n v="623.70000000000005"/>
    <n v="660.1"/>
    <n v="536.70000000000005"/>
    <n v="595.1"/>
    <n v="631.29999999999995"/>
    <n v="547.6"/>
    <n v="522.20000000000005"/>
    <n v="31"/>
    <x v="304"/>
    <n v="19.177419354838708"/>
    <n v="18.119354838709679"/>
    <n v="21.425806451612903"/>
    <n v="19.732258064516131"/>
    <n v="20.119354838709679"/>
    <n v="21.293548387096774"/>
    <n v="17.312903225806455"/>
    <n v="19.196774193548389"/>
    <n v="20.364516129032257"/>
    <n v="17.664516129032258"/>
    <n v="16.845161290322583"/>
  </r>
  <r>
    <x v="4"/>
    <x v="10"/>
    <x v="10"/>
    <x v="2"/>
    <n v="569.70000000000005"/>
    <n v="505.7"/>
    <n v="457.6"/>
    <n v="623.9"/>
    <n v="604.29999999999995"/>
    <n v="583.1"/>
    <n v="549.29999999999995"/>
    <n v="733.6"/>
    <n v="784.1"/>
    <n v="592.4"/>
    <n v="606.29999999999995"/>
    <n v="566"/>
    <n v="36"/>
    <x v="305"/>
    <n v="14.047222222222222"/>
    <n v="12.711111111111112"/>
    <n v="17.330555555555556"/>
    <n v="16.786111111111111"/>
    <n v="16.197222222222223"/>
    <n v="15.258333333333333"/>
    <n v="20.37777777777778"/>
    <n v="21.780555555555555"/>
    <n v="16.455555555555556"/>
    <n v="16.841666666666665"/>
    <n v="15.722222222222221"/>
  </r>
  <r>
    <x v="4"/>
    <x v="10"/>
    <x v="10"/>
    <x v="3"/>
    <n v="2380"/>
    <n v="1931.3"/>
    <n v="2057.8000000000002"/>
    <n v="2644.9"/>
    <n v="2640.7"/>
    <n v="2859.3"/>
    <n v="2344.4"/>
    <n v="1968.1"/>
    <n v="2183.4"/>
    <n v="1931.3"/>
    <n v="1972.9"/>
    <n v="2365.8000000000002"/>
    <n v="41"/>
    <x v="306"/>
    <n v="47.104878048780485"/>
    <n v="50.190243902439029"/>
    <n v="64.509756097560981"/>
    <n v="64.407317073170731"/>
    <n v="69.739024390243912"/>
    <n v="57.180487804878048"/>
    <n v="48.002439024390242"/>
    <n v="53.25365853658537"/>
    <n v="47.104878048780485"/>
    <n v="48.119512195121956"/>
    <n v="57.702439024390252"/>
  </r>
  <r>
    <x v="4"/>
    <x v="10"/>
    <x v="10"/>
    <x v="5"/>
    <n v="1672.9"/>
    <n v="1564.7"/>
    <n v="1577.9"/>
    <n v="2246.3000000000002"/>
    <n v="2219.6999999999998"/>
    <n v="8791.2000000000007"/>
    <n v="2291.6999999999998"/>
    <n v="1792.2"/>
    <n v="1772.9"/>
    <n v="1990.5"/>
    <n v="2267"/>
    <n v="1466.8"/>
    <n v="21"/>
    <x v="307"/>
    <n v="74.509523809523813"/>
    <n v="75.138095238095246"/>
    <n v="106.96666666666667"/>
    <n v="105.69999999999999"/>
    <n v="418.62857142857149"/>
    <n v="109.12857142857142"/>
    <n v="85.342857142857142"/>
    <n v="84.423809523809524"/>
    <n v="94.785714285714292"/>
    <n v="107.95238095238095"/>
    <n v="69.847619047619048"/>
  </r>
  <r>
    <x v="4"/>
    <x v="10"/>
    <x v="10"/>
    <x v="6"/>
    <n v="4430.8"/>
    <n v="4866.8999999999996"/>
    <n v="6420.6"/>
    <n v="12976.3"/>
    <n v="12630.4"/>
    <n v="22125.5"/>
    <n v="13791.7"/>
    <n v="11156.7"/>
    <n v="5474.7"/>
    <n v="5682.7"/>
    <n v="5349.5"/>
    <n v="5204.6000000000004"/>
    <n v="9"/>
    <x v="308"/>
    <n v="540.76666666666665"/>
    <n v="713.40000000000009"/>
    <n v="1441.8111111111111"/>
    <n v="1403.3777777777777"/>
    <n v="2458.3888888888887"/>
    <n v="1532.4111111111113"/>
    <n v="1239.6333333333334"/>
    <n v="608.29999999999995"/>
    <n v="631.41111111111104"/>
    <n v="594.38888888888891"/>
    <n v="578.28888888888889"/>
  </r>
  <r>
    <x v="4"/>
    <x v="10"/>
    <x v="10"/>
    <x v="7"/>
    <n v="6941.2"/>
    <n v="9229.7999999999993"/>
    <n v="4661.2"/>
    <n v="9215.7000000000007"/>
    <n v="8301.2999999999993"/>
    <n v="13509.5"/>
    <n v="6705.8"/>
    <n v="7144.7"/>
    <n v="7218.1"/>
    <n v="9318.6"/>
    <n v="7328.5"/>
    <n v="11657.7"/>
    <n v="5"/>
    <x v="309"/>
    <n v="1845.9599999999998"/>
    <n v="932.24"/>
    <n v="1843.14"/>
    <n v="1660.2599999999998"/>
    <n v="2701.9"/>
    <n v="1341.16"/>
    <n v="1428.94"/>
    <n v="1443.6200000000001"/>
    <n v="1863.72"/>
    <n v="1465.7"/>
    <n v="2331.54"/>
  </r>
  <r>
    <x v="4"/>
    <x v="10"/>
    <x v="10"/>
    <x v="8"/>
    <n v="43.4"/>
    <n v="45.8"/>
    <n v="20.3"/>
    <n v="20.2"/>
    <n v="19.899999999999999"/>
    <n v="66.2"/>
    <n v="64.2"/>
    <n v="34.9"/>
    <n v="35.1"/>
    <n v="26.3"/>
    <n v="35.299999999999997"/>
    <n v="47.2"/>
    <n v="1"/>
    <x v="310"/>
    <n v="45.8"/>
    <n v="20.3"/>
    <n v="20.2"/>
    <n v="19.899999999999999"/>
    <n v="66.2"/>
    <n v="64.2"/>
    <n v="34.9"/>
    <n v="35.1"/>
    <n v="26.3"/>
    <n v="35.299999999999997"/>
    <n v="47.2"/>
  </r>
  <r>
    <x v="4"/>
    <x v="10"/>
    <x v="10"/>
    <x v="9"/>
    <n v="168"/>
    <n v="306"/>
    <n v="232"/>
    <n v="327"/>
    <n v="354"/>
    <n v="358"/>
    <n v="352"/>
    <n v="555"/>
    <n v="377"/>
    <n v="292"/>
    <n v="266"/>
    <n v="231"/>
    <n v="1"/>
    <x v="311"/>
    <n v="306"/>
    <n v="232"/>
    <n v="327"/>
    <n v="354"/>
    <n v="358"/>
    <n v="352"/>
    <n v="555"/>
    <n v="377"/>
    <n v="292"/>
    <n v="266"/>
    <n v="231"/>
  </r>
  <r>
    <x v="4"/>
    <x v="11"/>
    <x v="11"/>
    <x v="7"/>
    <n v="25537"/>
    <n v="25038.3"/>
    <n v="21803.3"/>
    <n v="30759.9"/>
    <n v="29324.5"/>
    <n v="29426"/>
    <n v="25321.3"/>
    <n v="25223.5"/>
    <n v="27249.5"/>
    <n v="44986"/>
    <n v="24924"/>
    <n v="29162.3"/>
    <n v="4"/>
    <x v="312"/>
    <n v="6259.5749999999998"/>
    <n v="5450.8249999999998"/>
    <n v="7689.9750000000004"/>
    <n v="7331.125"/>
    <n v="7356.5"/>
    <n v="6330.3249999999998"/>
    <n v="6305.875"/>
    <n v="6812.375"/>
    <n v="11246.5"/>
    <n v="6231"/>
    <n v="7290.5749999999998"/>
  </r>
  <r>
    <x v="4"/>
    <x v="11"/>
    <x v="11"/>
    <x v="8"/>
    <n v="0"/>
    <n v="0"/>
    <n v="0"/>
    <n v="0"/>
    <n v="0"/>
    <n v="36.200000000000003"/>
    <n v="71.400000000000006"/>
    <n v="132.6"/>
    <n v="80.5"/>
    <n v="19.3"/>
    <n v="32.5"/>
    <n v="56.7"/>
    <n v="1"/>
    <x v="0"/>
    <n v="0"/>
    <n v="0"/>
    <n v="0"/>
    <n v="0"/>
    <n v="36.200000000000003"/>
    <n v="71.400000000000006"/>
    <n v="132.6"/>
    <n v="80.5"/>
    <n v="19.3"/>
    <n v="32.5"/>
    <n v="56.7"/>
  </r>
  <r>
    <x v="4"/>
    <x v="12"/>
    <x v="12"/>
    <x v="0"/>
    <m/>
    <m/>
    <m/>
    <m/>
    <m/>
    <m/>
    <m/>
    <m/>
    <m/>
    <m/>
    <m/>
    <n v="0"/>
    <n v="0"/>
    <x v="0"/>
    <n v="0"/>
    <n v="0"/>
    <n v="0"/>
    <n v="0"/>
    <n v="0"/>
    <n v="0"/>
    <n v="0"/>
    <n v="0"/>
    <n v="0"/>
    <n v="0"/>
    <n v="0"/>
  </r>
  <r>
    <x v="4"/>
    <x v="12"/>
    <x v="12"/>
    <x v="1"/>
    <n v="8.6"/>
    <n v="7"/>
    <n v="7.1"/>
    <n v="8.6999999999999993"/>
    <n v="8.1"/>
    <n v="8.3000000000000007"/>
    <n v="8.3000000000000007"/>
    <n v="7.3"/>
    <n v="7.9"/>
    <n v="8.5"/>
    <n v="6.5"/>
    <n v="3.5"/>
    <n v="1"/>
    <x v="140"/>
    <n v="7"/>
    <n v="7.1"/>
    <n v="8.6999999999999993"/>
    <n v="8.1"/>
    <n v="8.3000000000000007"/>
    <n v="8.3000000000000007"/>
    <n v="7.3"/>
    <n v="7.9"/>
    <n v="8.5"/>
    <n v="6.5"/>
    <n v="3.5"/>
  </r>
  <r>
    <x v="4"/>
    <x v="12"/>
    <x v="12"/>
    <x v="2"/>
    <n v="297.7"/>
    <n v="216.9"/>
    <n v="164.1"/>
    <n v="241.5"/>
    <n v="208.5"/>
    <n v="210.5"/>
    <n v="247.9"/>
    <n v="207.3"/>
    <n v="222.8"/>
    <n v="230.3"/>
    <n v="167"/>
    <n v="101.4"/>
    <n v="8"/>
    <x v="313"/>
    <n v="27.112500000000001"/>
    <n v="20.512499999999999"/>
    <n v="30.1875"/>
    <n v="26.0625"/>
    <n v="26.3125"/>
    <n v="30.987500000000001"/>
    <n v="25.912500000000001"/>
    <n v="27.85"/>
    <n v="28.787500000000001"/>
    <n v="20.875"/>
    <n v="12.675000000000001"/>
  </r>
  <r>
    <x v="4"/>
    <x v="12"/>
    <x v="12"/>
    <x v="3"/>
    <n v="1098.3"/>
    <n v="1037.9000000000001"/>
    <n v="813.1"/>
    <n v="1103.4000000000001"/>
    <n v="1000.1"/>
    <n v="1215"/>
    <n v="1286.8"/>
    <n v="1123.0999999999999"/>
    <n v="1114.5"/>
    <n v="1051.9000000000001"/>
    <n v="880.6"/>
    <n v="728"/>
    <n v="23"/>
    <x v="314"/>
    <n v="45.126086956521746"/>
    <n v="35.35217391304348"/>
    <n v="47.973913043478262"/>
    <n v="43.482608695652175"/>
    <n v="52.826086956521742"/>
    <n v="55.947826086956518"/>
    <n v="48.830434782608691"/>
    <n v="48.456521739130437"/>
    <n v="45.734782608695653"/>
    <n v="38.286956521739128"/>
    <n v="31.652173913043477"/>
  </r>
  <r>
    <x v="4"/>
    <x v="12"/>
    <x v="12"/>
    <x v="5"/>
    <n v="1305.4000000000001"/>
    <n v="680.7"/>
    <n v="413.2"/>
    <n v="1094.5"/>
    <n v="1180"/>
    <n v="1689.8"/>
    <n v="1773"/>
    <n v="1352.3"/>
    <n v="1220"/>
    <n v="1090.9000000000001"/>
    <n v="838.4"/>
    <n v="486.4"/>
    <n v="11"/>
    <x v="315"/>
    <n v="61.881818181818183"/>
    <n v="37.563636363636363"/>
    <n v="99.5"/>
    <n v="107.27272727272727"/>
    <n v="153.61818181818182"/>
    <n v="161.18181818181819"/>
    <n v="122.93636363636364"/>
    <n v="110.90909090909091"/>
    <n v="99.172727272727286"/>
    <n v="76.218181818181819"/>
    <n v="44.218181818181819"/>
  </r>
  <r>
    <x v="4"/>
    <x v="13"/>
    <x v="13"/>
    <x v="0"/>
    <n v="0"/>
    <m/>
    <n v="0"/>
    <m/>
    <m/>
    <m/>
    <n v="0"/>
    <m/>
    <m/>
    <n v="0"/>
    <m/>
    <n v="0"/>
    <n v="0"/>
    <x v="0"/>
    <n v="0"/>
    <n v="0"/>
    <n v="0"/>
    <n v="0"/>
    <n v="0"/>
    <n v="0"/>
    <n v="0"/>
    <n v="0"/>
    <n v="0"/>
    <n v="0"/>
    <n v="0"/>
  </r>
  <r>
    <x v="4"/>
    <x v="13"/>
    <x v="13"/>
    <x v="1"/>
    <n v="4237.1000000000004"/>
    <n v="3145.4"/>
    <n v="2721.7"/>
    <n v="3641.9"/>
    <n v="4215.7"/>
    <n v="4804.6000000000004"/>
    <n v="4865.7"/>
    <n v="3961.6"/>
    <n v="4062.9"/>
    <n v="3778.2"/>
    <n v="3239.2"/>
    <n v="2713"/>
    <n v="281"/>
    <x v="316"/>
    <n v="11.193594306049823"/>
    <n v="9.685765124555159"/>
    <n v="12.96049822064057"/>
    <n v="15.002491103202846"/>
    <n v="17.098220640569398"/>
    <n v="17.315658362989325"/>
    <n v="14.098220640569394"/>
    <n v="14.458718861209965"/>
    <n v="13.445551601423487"/>
    <n v="11.527402135231316"/>
    <n v="9.654804270462634"/>
  </r>
  <r>
    <x v="4"/>
    <x v="13"/>
    <x v="13"/>
    <x v="2"/>
    <n v="3324.8"/>
    <n v="2538.4"/>
    <n v="1991.5"/>
    <n v="3016.3"/>
    <n v="3597.1"/>
    <n v="4244.2"/>
    <n v="4080.5"/>
    <n v="3629.5"/>
    <n v="3614.5"/>
    <n v="3019"/>
    <n v="2613.9"/>
    <n v="2070.6"/>
    <n v="177"/>
    <x v="317"/>
    <n v="14.341242937853108"/>
    <n v="11.251412429378531"/>
    <n v="17.041242937853109"/>
    <n v="20.322598870056495"/>
    <n v="23.978531073446327"/>
    <n v="23.05367231638418"/>
    <n v="20.505649717514125"/>
    <n v="20.42090395480226"/>
    <n v="17.056497175141242"/>
    <n v="14.767796610169492"/>
    <n v="11.698305084745762"/>
  </r>
  <r>
    <x v="4"/>
    <x v="13"/>
    <x v="13"/>
    <x v="3"/>
    <n v="64"/>
    <n v="44.1"/>
    <n v="21.5"/>
    <n v="22.7"/>
    <n v="24.4"/>
    <n v="16.399999999999999"/>
    <n v="39.799999999999997"/>
    <n v="19"/>
    <n v="20"/>
    <n v="21.6"/>
    <n v="37.299999999999997"/>
    <n v="31.1"/>
    <n v="4"/>
    <x v="318"/>
    <n v="11.025"/>
    <n v="5.375"/>
    <n v="5.6749999999999998"/>
    <n v="6.1"/>
    <n v="4.0999999999999996"/>
    <n v="9.9499999999999993"/>
    <n v="4.75"/>
    <n v="5"/>
    <n v="5.4"/>
    <n v="9.3249999999999993"/>
    <n v="7.7750000000000004"/>
  </r>
  <r>
    <x v="4"/>
    <x v="14"/>
    <x v="14"/>
    <x v="0"/>
    <n v="0"/>
    <n v="0"/>
    <m/>
    <m/>
    <m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4"/>
    <x v="14"/>
    <x v="14"/>
    <x v="1"/>
    <n v="13620.5"/>
    <n v="12151.1"/>
    <n v="10948.5"/>
    <n v="12926"/>
    <n v="12637.8"/>
    <n v="14525.3"/>
    <n v="14644.3"/>
    <n v="13107.5"/>
    <n v="13162.9"/>
    <n v="12447.7"/>
    <n v="11349.2"/>
    <n v="11333.4"/>
    <n v="564"/>
    <x v="319"/>
    <n v="21.544503546099293"/>
    <n v="19.412234042553191"/>
    <n v="22.918439716312058"/>
    <n v="22.407446808510638"/>
    <n v="25.754078014184397"/>
    <n v="25.965070921985813"/>
    <n v="23.240248226950353"/>
    <n v="23.338475177304964"/>
    <n v="22.070390070921988"/>
    <n v="20.122695035460993"/>
    <n v="20.094680851063828"/>
  </r>
  <r>
    <x v="4"/>
    <x v="14"/>
    <x v="14"/>
    <x v="2"/>
    <n v="31960.2"/>
    <n v="29010.3"/>
    <n v="27643.5"/>
    <n v="29987.4"/>
    <n v="29700.2"/>
    <n v="31847.599999999999"/>
    <n v="30964.3"/>
    <n v="30442.3"/>
    <n v="30038.6"/>
    <n v="28697.5"/>
    <n v="28317.9"/>
    <n v="27649.21"/>
    <n v="720"/>
    <x v="320"/>
    <n v="40.292083333333331"/>
    <n v="38.393749999999997"/>
    <n v="41.649166666666666"/>
    <n v="41.250277777777782"/>
    <n v="44.232777777777777"/>
    <n v="43.005972222222219"/>
    <n v="42.280972222222218"/>
    <n v="41.720277777777774"/>
    <n v="39.857638888888886"/>
    <n v="39.330416666666672"/>
    <n v="38.401680555555558"/>
  </r>
  <r>
    <x v="4"/>
    <x v="14"/>
    <x v="14"/>
    <x v="3"/>
    <n v="32131.8"/>
    <n v="28862.2"/>
    <n v="28494"/>
    <n v="30293.9"/>
    <n v="29546.1"/>
    <n v="32598"/>
    <n v="31516"/>
    <n v="30372.6"/>
    <n v="30937.4"/>
    <n v="27942.799999999999"/>
    <n v="27597.4"/>
    <n v="27070.7"/>
    <n v="368"/>
    <x v="321"/>
    <n v="78.429891304347834"/>
    <n v="77.429347826086953"/>
    <n v="82.320380434782606"/>
    <n v="80.2883152173913"/>
    <n v="88.581521739130437"/>
    <n v="85.641304347826093"/>
    <n v="82.534239130434784"/>
    <n v="84.069021739130434"/>
    <n v="75.931521739130432"/>
    <n v="74.9929347826087"/>
    <n v="73.561684782608694"/>
  </r>
  <r>
    <x v="4"/>
    <x v="14"/>
    <x v="14"/>
    <x v="5"/>
    <n v="35425.5"/>
    <n v="28765.3"/>
    <n v="27366.3"/>
    <n v="31118"/>
    <n v="31749.9"/>
    <n v="33812.1"/>
    <n v="34291"/>
    <n v="30865"/>
    <n v="30874.7"/>
    <n v="31987.1"/>
    <n v="28848.400000000001"/>
    <n v="29580.7"/>
    <n v="221"/>
    <x v="322"/>
    <n v="130.15972850678733"/>
    <n v="123.82941176470588"/>
    <n v="140.8054298642534"/>
    <n v="143.66470588235296"/>
    <n v="152.99592760180994"/>
    <n v="155.16289592760182"/>
    <n v="139.6606334841629"/>
    <n v="139.70452488687783"/>
    <n v="144.73800904977375"/>
    <n v="130.53574660633484"/>
    <n v="133.84932126696833"/>
  </r>
  <r>
    <x v="4"/>
    <x v="14"/>
    <x v="14"/>
    <x v="6"/>
    <n v="3551.3"/>
    <n v="3538.6"/>
    <n v="3346.7"/>
    <n v="3501.6"/>
    <n v="3695.6"/>
    <n v="3978.2"/>
    <n v="4057.7"/>
    <n v="3818.5"/>
    <n v="3615.9"/>
    <n v="3677"/>
    <n v="3198.1"/>
    <n v="3526.2"/>
    <n v="9"/>
    <x v="323"/>
    <n v="393.17777777777775"/>
    <n v="371.85555555555555"/>
    <n v="389.06666666666666"/>
    <n v="410.62222222222221"/>
    <n v="442.02222222222218"/>
    <n v="450.85555555555555"/>
    <n v="424.27777777777777"/>
    <n v="401.76666666666665"/>
    <n v="408.55555555555554"/>
    <n v="355.34444444444443"/>
    <n v="391.79999999999995"/>
  </r>
  <r>
    <x v="4"/>
    <x v="14"/>
    <x v="14"/>
    <x v="7"/>
    <n v="14476.9"/>
    <n v="11545.6"/>
    <n v="10230.1"/>
    <n v="12443.8"/>
    <n v="13314.7"/>
    <n v="14762.2"/>
    <n v="15156.7"/>
    <n v="12445.9"/>
    <n v="12219.6"/>
    <n v="12248.8"/>
    <n v="9712.5"/>
    <n v="9864.5"/>
    <n v="15"/>
    <x v="324"/>
    <n v="769.70666666666671"/>
    <n v="682.00666666666666"/>
    <n v="829.58666666666659"/>
    <n v="887.64666666666676"/>
    <n v="984.14666666666676"/>
    <n v="1010.4466666666667"/>
    <n v="829.72666666666669"/>
    <n v="814.64"/>
    <n v="816.58666666666659"/>
    <n v="647.5"/>
    <n v="657.63333333333333"/>
  </r>
  <r>
    <x v="4"/>
    <x v="14"/>
    <x v="14"/>
    <x v="8"/>
    <n v="9525.6"/>
    <n v="8977.7999999999993"/>
    <n v="7660.3"/>
    <n v="9233.7999999999993"/>
    <n v="10156.6"/>
    <n v="10458.700000000001"/>
    <n v="10345.6"/>
    <n v="10508.6"/>
    <n v="9822.2000000000007"/>
    <n v="8927.6"/>
    <n v="8335.2999999999993"/>
    <n v="8255.1"/>
    <n v="7"/>
    <x v="325"/>
    <n v="1282.542857142857"/>
    <n v="1094.3285714285714"/>
    <n v="1319.1142857142856"/>
    <n v="1450.9428571428573"/>
    <n v="1494.1000000000001"/>
    <n v="1477.9428571428573"/>
    <n v="1501.2285714285715"/>
    <n v="1403.1714285714286"/>
    <n v="1275.3714285714286"/>
    <n v="1190.7571428571428"/>
    <n v="1179.3"/>
  </r>
  <r>
    <x v="4"/>
    <x v="14"/>
    <x v="14"/>
    <x v="9"/>
    <n v="2923.4"/>
    <n v="2293"/>
    <n v="2139.1999999999998"/>
    <n v="2563.4"/>
    <n v="3282.7"/>
    <n v="3929.7"/>
    <n v="3952.7"/>
    <n v="3335.3"/>
    <n v="2645.9"/>
    <n v="3020.1"/>
    <n v="2465.5"/>
    <n v="1796.7"/>
    <n v="2"/>
    <x v="326"/>
    <n v="1146.5"/>
    <n v="1069.5999999999999"/>
    <n v="1281.7"/>
    <n v="1641.35"/>
    <n v="1964.85"/>
    <n v="1976.35"/>
    <n v="1667.65"/>
    <n v="1322.95"/>
    <n v="1510.05"/>
    <n v="1232.75"/>
    <n v="898.35"/>
  </r>
  <r>
    <x v="4"/>
    <x v="15"/>
    <x v="15"/>
    <x v="1"/>
    <n v="3134.6"/>
    <n v="2148"/>
    <n v="1829.5"/>
    <n v="2240.6999999999998"/>
    <n v="2386.9"/>
    <n v="2587.6"/>
    <n v="2414.5"/>
    <n v="1260.3"/>
    <n v="1296.8"/>
    <n v="1483.7"/>
    <n v="1040.4000000000001"/>
    <n v="1118.8"/>
    <n v="88"/>
    <x v="327"/>
    <n v="24.40909090909091"/>
    <n v="20.789772727272727"/>
    <n v="25.462499999999999"/>
    <n v="27.123863636363637"/>
    <n v="29.404545454545453"/>
    <n v="27.4375"/>
    <n v="14.321590909090908"/>
    <n v="14.736363636363636"/>
    <n v="16.860227272727272"/>
    <n v="11.822727272727274"/>
    <n v="12.713636363636363"/>
  </r>
  <r>
    <x v="4"/>
    <x v="15"/>
    <x v="15"/>
    <x v="2"/>
    <n v="1552.4"/>
    <n v="1191.2"/>
    <n v="1076.5"/>
    <n v="1333.1"/>
    <n v="1356.6"/>
    <n v="1603.8"/>
    <n v="1529.2"/>
    <n v="1172.9000000000001"/>
    <n v="1072.0999999999999"/>
    <n v="1114.5"/>
    <n v="931.4"/>
    <n v="1025.7"/>
    <n v="27"/>
    <x v="328"/>
    <n v="44.11851851851852"/>
    <n v="39.870370370370374"/>
    <n v="49.374074074074073"/>
    <n v="50.24444444444444"/>
    <n v="59.4"/>
    <n v="56.63703703703704"/>
    <n v="43.440740740740743"/>
    <n v="39.707407407407402"/>
    <n v="41.277777777777779"/>
    <n v="34.496296296296293"/>
    <n v="37.988888888888887"/>
  </r>
  <r>
    <x v="4"/>
    <x v="15"/>
    <x v="15"/>
    <x v="3"/>
    <n v="2518.4"/>
    <n v="2063.3000000000002"/>
    <n v="1874.7"/>
    <n v="2344.9"/>
    <n v="2449.5"/>
    <n v="2843.6"/>
    <n v="2790.7"/>
    <n v="2260.4"/>
    <n v="2314.1"/>
    <n v="2454.6999999999998"/>
    <n v="1985.4"/>
    <n v="2263.3000000000002"/>
    <n v="26"/>
    <x v="329"/>
    <n v="79.357692307692318"/>
    <n v="72.103846153846149"/>
    <n v="90.188461538461539"/>
    <n v="94.211538461538467"/>
    <n v="109.36923076923077"/>
    <n v="107.33461538461538"/>
    <n v="86.938461538461539"/>
    <n v="89.003846153846155"/>
    <n v="94.411538461538456"/>
    <n v="76.361538461538458"/>
    <n v="87.050000000000011"/>
  </r>
  <r>
    <x v="4"/>
    <x v="15"/>
    <x v="15"/>
    <x v="5"/>
    <n v="1029.7"/>
    <n v="879.4"/>
    <n v="739.2"/>
    <n v="867.6"/>
    <n v="941.3"/>
    <n v="899.7"/>
    <n v="995.1"/>
    <n v="818"/>
    <n v="812.9"/>
    <n v="932.5"/>
    <n v="858.8"/>
    <n v="869.1"/>
    <n v="4"/>
    <x v="330"/>
    <n v="219.85"/>
    <n v="184.8"/>
    <n v="216.9"/>
    <n v="235.32499999999999"/>
    <n v="224.92500000000001"/>
    <n v="248.77500000000001"/>
    <n v="204.5"/>
    <n v="203.22499999999999"/>
    <n v="233.125"/>
    <n v="214.7"/>
    <n v="217.27500000000001"/>
  </r>
  <r>
    <x v="4"/>
    <x v="15"/>
    <x v="15"/>
    <x v="6"/>
    <n v="536.20000000000005"/>
    <n v="433"/>
    <n v="535.79999999999995"/>
    <n v="666.3"/>
    <n v="683.3"/>
    <n v="770"/>
    <n v="838.4"/>
    <n v="652.5"/>
    <n v="677"/>
    <n v="901.5"/>
    <n v="732.2"/>
    <n v="505.4"/>
    <n v="1"/>
    <x v="331"/>
    <n v="433"/>
    <n v="535.79999999999995"/>
    <n v="666.3"/>
    <n v="683.3"/>
    <n v="770"/>
    <n v="838.4"/>
    <n v="652.5"/>
    <n v="677"/>
    <n v="901.5"/>
    <n v="732.2"/>
    <n v="505.4"/>
  </r>
  <r>
    <x v="4"/>
    <x v="15"/>
    <x v="15"/>
    <x v="7"/>
    <n v="173.9"/>
    <n v="146.30000000000001"/>
    <n v="127.6"/>
    <n v="146.6"/>
    <n v="131.1"/>
    <n v="141.6"/>
    <n v="177"/>
    <n v="86.9"/>
    <n v="126.8"/>
    <n v="131.69999999999999"/>
    <n v="121.2"/>
    <n v="109"/>
    <n v="1"/>
    <x v="332"/>
    <n v="146.30000000000001"/>
    <n v="127.6"/>
    <n v="146.6"/>
    <n v="131.1"/>
    <n v="141.6"/>
    <n v="177"/>
    <n v="86.9"/>
    <n v="126.8"/>
    <n v="131.69999999999999"/>
    <n v="121.2"/>
    <n v="109"/>
  </r>
  <r>
    <x v="4"/>
    <x v="17"/>
    <x v="17"/>
    <x v="0"/>
    <n v="0"/>
    <n v="0"/>
    <n v="0"/>
    <n v="0"/>
    <n v="0"/>
    <n v="0"/>
    <n v="0"/>
    <n v="710.62"/>
    <n v="0"/>
    <n v="0"/>
    <n v="0"/>
    <n v="0"/>
    <n v="0"/>
    <x v="0"/>
    <n v="0"/>
    <n v="0"/>
    <n v="0"/>
    <n v="0"/>
    <n v="0"/>
    <n v="0"/>
    <n v="0"/>
    <n v="0"/>
    <n v="0"/>
    <n v="0"/>
    <n v="0"/>
  </r>
  <r>
    <x v="4"/>
    <x v="17"/>
    <x v="17"/>
    <x v="1"/>
    <n v="278742.40000000002"/>
    <n v="243364.83"/>
    <n v="212390.24"/>
    <n v="248765.8"/>
    <n v="269718.5"/>
    <n v="293784.59999999998"/>
    <n v="296951.5"/>
    <n v="269937.13"/>
    <n v="262806.65000000002"/>
    <n v="246339.5"/>
    <n v="232741.49"/>
    <n v="214339.72"/>
    <n v="24897"/>
    <x v="333"/>
    <n v="9.7748656464634287"/>
    <n v="8.5307563160220106"/>
    <n v="9.9917982086195121"/>
    <n v="10.833373498815119"/>
    <n v="11.799999999999999"/>
    <n v="11.92720006426477"/>
    <n v="10.842154878097762"/>
    <n v="10.555755713539785"/>
    <n v="9.8943447001646785"/>
    <n v="9.3481740771980562"/>
    <n v="8.6090581194521434"/>
  </r>
  <r>
    <x v="4"/>
    <x v="17"/>
    <x v="17"/>
    <x v="2"/>
    <n v="101150.9"/>
    <n v="75899.820000000007"/>
    <n v="68458.100000000006"/>
    <n v="91136"/>
    <n v="96995.12"/>
    <n v="108610.18"/>
    <n v="112214.2"/>
    <n v="93558.8"/>
    <n v="96304.1"/>
    <n v="86448"/>
    <n v="74327.899999999994"/>
    <n v="74247"/>
    <n v="7940"/>
    <x v="334"/>
    <n v="9.5591712846347612"/>
    <n v="8.6219269521410595"/>
    <n v="11.47808564231738"/>
    <n v="12.21601007556675"/>
    <n v="13.678863979848865"/>
    <n v="14.132770780856422"/>
    <n v="11.783224181360202"/>
    <n v="12.1289798488665"/>
    <n v="10.887657430730478"/>
    <n v="9.3611964735516366"/>
    <n v="9.3510075566750626"/>
  </r>
  <r>
    <x v="4"/>
    <x v="17"/>
    <x v="17"/>
    <x v="3"/>
    <n v="616.20000000000005"/>
    <n v="532.9"/>
    <n v="440.1"/>
    <n v="539.79999999999995"/>
    <n v="465.1"/>
    <n v="488.6"/>
    <n v="718.7"/>
    <n v="630.79999999999995"/>
    <n v="652.20000000000005"/>
    <n v="705.8"/>
    <n v="446.1"/>
    <n v="550.20000000000005"/>
    <n v="55"/>
    <x v="335"/>
    <n v="9.6890909090909094"/>
    <n v="8.0018181818181819"/>
    <n v="9.8145454545454545"/>
    <n v="8.456363636363637"/>
    <n v="8.8836363636363647"/>
    <n v="13.067272727272728"/>
    <n v="11.469090909090909"/>
    <n v="11.858181818181819"/>
    <n v="12.832727272727272"/>
    <n v="8.1109090909090913"/>
    <n v="10.003636363636364"/>
  </r>
  <r>
    <x v="4"/>
    <x v="17"/>
    <x v="17"/>
    <x v="5"/>
    <n v="214.7"/>
    <n v="167.5"/>
    <n v="162.80000000000001"/>
    <n v="205.4"/>
    <n v="161.5"/>
    <n v="212.6"/>
    <n v="201.5"/>
    <n v="163.80000000000001"/>
    <n v="190.3"/>
    <n v="176.5"/>
    <n v="178.2"/>
    <n v="214.9"/>
    <n v="1"/>
    <x v="336"/>
    <n v="167.5"/>
    <n v="162.80000000000001"/>
    <n v="205.4"/>
    <n v="161.5"/>
    <n v="212.6"/>
    <n v="201.5"/>
    <n v="163.80000000000001"/>
    <n v="190.3"/>
    <n v="176.5"/>
    <n v="178.2"/>
    <n v="214.9"/>
  </r>
  <r>
    <x v="4"/>
    <x v="18"/>
    <x v="18"/>
    <x v="1"/>
    <n v="1583.6"/>
    <n v="1113.8"/>
    <n v="951.5"/>
    <n v="1111.9000000000001"/>
    <n v="1171.4000000000001"/>
    <n v="1453.1"/>
    <n v="1290"/>
    <n v="983"/>
    <n v="941.7"/>
    <n v="986.5"/>
    <n v="638.9"/>
    <n v="739.9"/>
    <n v="68"/>
    <x v="337"/>
    <n v="16.379411764705882"/>
    <n v="13.992647058823529"/>
    <n v="16.351470588235294"/>
    <n v="17.226470588235294"/>
    <n v="21.369117647058822"/>
    <n v="18.970588235294116"/>
    <n v="14.455882352941176"/>
    <n v="13.848529411764707"/>
    <n v="14.507352941176471"/>
    <n v="9.3955882352941167"/>
    <n v="10.880882352941176"/>
  </r>
  <r>
    <x v="4"/>
    <x v="18"/>
    <x v="18"/>
    <x v="2"/>
    <n v="102"/>
    <n v="85.8"/>
    <n v="66.599999999999994"/>
    <n v="86.8"/>
    <n v="94.9"/>
    <n v="101.6"/>
    <n v="117.2"/>
    <n v="81.3"/>
    <n v="78.599999999999994"/>
    <n v="88.8"/>
    <n v="75.599999999999994"/>
    <n v="60"/>
    <n v="2"/>
    <x v="338"/>
    <n v="42.9"/>
    <n v="33.299999999999997"/>
    <n v="43.4"/>
    <n v="47.45"/>
    <n v="50.8"/>
    <n v="58.6"/>
    <n v="40.65"/>
    <n v="39.299999999999997"/>
    <n v="44.4"/>
    <n v="37.799999999999997"/>
    <n v="30"/>
  </r>
  <r>
    <x v="4"/>
    <x v="19"/>
    <x v="19"/>
    <x v="1"/>
    <n v="18"/>
    <n v="9.3000000000000007"/>
    <n v="13.6"/>
    <n v="11.8"/>
    <n v="7.9"/>
    <n v="8.8000000000000007"/>
    <n v="9.4"/>
    <n v="8.8000000000000007"/>
    <n v="10.4"/>
    <n v="8"/>
    <n v="9.6"/>
    <n v="6.3"/>
    <n v="2"/>
    <x v="339"/>
    <n v="4.6500000000000004"/>
    <n v="6.8"/>
    <n v="5.9"/>
    <n v="3.95"/>
    <n v="4.4000000000000004"/>
    <n v="4.7"/>
    <n v="4.4000000000000004"/>
    <n v="5.2"/>
    <n v="4"/>
    <n v="4.8"/>
    <n v="3.15"/>
  </r>
  <r>
    <x v="4"/>
    <x v="19"/>
    <x v="19"/>
    <x v="2"/>
    <n v="23.6"/>
    <n v="41.3"/>
    <n v="31.4"/>
    <n v="61"/>
    <n v="45"/>
    <n v="38.1"/>
    <n v="27.1"/>
    <n v="20.3"/>
    <n v="34.299999999999997"/>
    <n v="37.9"/>
    <n v="48.5"/>
    <n v="36.6"/>
    <n v="3"/>
    <x v="340"/>
    <n v="13.766666666666666"/>
    <n v="10.466666666666667"/>
    <n v="20.333333333333332"/>
    <n v="15"/>
    <n v="12.700000000000001"/>
    <n v="9.0333333333333332"/>
    <n v="6.7666666666666666"/>
    <n v="11.433333333333332"/>
    <n v="12.633333333333333"/>
    <n v="16.166666666666668"/>
    <n v="12.200000000000001"/>
  </r>
  <r>
    <x v="4"/>
    <x v="19"/>
    <x v="19"/>
    <x v="3"/>
    <n v="94.7"/>
    <n v="106.6"/>
    <n v="111"/>
    <n v="123"/>
    <n v="120.7"/>
    <n v="127.1"/>
    <n v="124.6"/>
    <n v="91.7"/>
    <n v="127.7"/>
    <n v="137.19999999999999"/>
    <n v="183.5"/>
    <n v="121.2"/>
    <n v="6"/>
    <x v="341"/>
    <n v="17.766666666666666"/>
    <n v="18.5"/>
    <n v="20.5"/>
    <n v="20.116666666666667"/>
    <n v="21.183333333333334"/>
    <n v="20.766666666666666"/>
    <n v="15.283333333333333"/>
    <n v="21.283333333333335"/>
    <n v="22.866666666666664"/>
    <n v="30.583333333333332"/>
    <n v="20.2"/>
  </r>
  <r>
    <x v="4"/>
    <x v="19"/>
    <x v="19"/>
    <x v="5"/>
    <n v="1033.5999999999999"/>
    <n v="1296.3"/>
    <n v="1018.8"/>
    <n v="972.2"/>
    <n v="1117.0999999999999"/>
    <n v="1282.8"/>
    <n v="1139.4000000000001"/>
    <n v="1586.4"/>
    <n v="1329.7"/>
    <n v="1209.5999999999999"/>
    <n v="1181"/>
    <n v="921.1"/>
    <n v="27"/>
    <x v="342"/>
    <n v="48.011111111111113"/>
    <n v="37.733333333333334"/>
    <n v="36.007407407407406"/>
    <n v="41.374074074074073"/>
    <n v="47.511111111111113"/>
    <n v="42.2"/>
    <n v="58.75555555555556"/>
    <n v="49.248148148148147"/>
    <n v="44.8"/>
    <n v="43.74074074074074"/>
    <n v="34.114814814814814"/>
  </r>
  <r>
    <x v="4"/>
    <x v="19"/>
    <x v="19"/>
    <x v="6"/>
    <n v="1165.0999999999999"/>
    <n v="1373.5"/>
    <n v="1261.8"/>
    <n v="1150.5999999999999"/>
    <n v="1398.1"/>
    <n v="1672.9"/>
    <n v="1266.5"/>
    <n v="958.2"/>
    <n v="1399.5"/>
    <n v="2099.9"/>
    <n v="1707"/>
    <n v="1031.5999999999999"/>
    <n v="20"/>
    <x v="343"/>
    <n v="68.674999999999997"/>
    <n v="63.089999999999996"/>
    <n v="57.529999999999994"/>
    <n v="69.905000000000001"/>
    <n v="83.64500000000001"/>
    <n v="63.325000000000003"/>
    <n v="47.910000000000004"/>
    <n v="69.974999999999994"/>
    <n v="104.995"/>
    <n v="85.35"/>
    <n v="51.58"/>
  </r>
  <r>
    <x v="4"/>
    <x v="19"/>
    <x v="19"/>
    <x v="7"/>
    <n v="2568.6999999999998"/>
    <n v="2512.8000000000002"/>
    <n v="2014.9"/>
    <n v="2414.5"/>
    <n v="3100.4"/>
    <n v="4588.7"/>
    <n v="2986.3"/>
    <n v="3833"/>
    <n v="3470.1"/>
    <n v="3405"/>
    <n v="3116.4"/>
    <n v="2941"/>
    <n v="18"/>
    <x v="344"/>
    <n v="139.60000000000002"/>
    <n v="111.9388888888889"/>
    <n v="134.13888888888889"/>
    <n v="172.24444444444444"/>
    <n v="254.92777777777778"/>
    <n v="165.90555555555557"/>
    <n v="212.94444444444446"/>
    <n v="192.78333333333333"/>
    <n v="189.16666666666666"/>
    <n v="173.13333333333333"/>
    <n v="163.38888888888889"/>
  </r>
  <r>
    <x v="4"/>
    <x v="19"/>
    <x v="19"/>
    <x v="8"/>
    <n v="398"/>
    <n v="418.2"/>
    <n v="441.2"/>
    <n v="563.79999999999995"/>
    <n v="518.9"/>
    <n v="453.9"/>
    <n v="285"/>
    <n v="117.7"/>
    <n v="391.9"/>
    <n v="484"/>
    <n v="492.8"/>
    <n v="356.1"/>
    <n v="2"/>
    <x v="345"/>
    <n v="209.1"/>
    <n v="220.6"/>
    <n v="281.89999999999998"/>
    <n v="259.45"/>
    <n v="226.95"/>
    <n v="142.5"/>
    <n v="58.85"/>
    <n v="195.95"/>
    <n v="242"/>
    <n v="246.4"/>
    <n v="178.05"/>
  </r>
  <r>
    <x v="0"/>
    <x v="0"/>
    <x v="0"/>
    <x v="1"/>
    <n v="719.3"/>
    <n v="756.3"/>
    <n v="574.79999999999995"/>
    <m/>
    <m/>
    <m/>
    <m/>
    <m/>
    <m/>
    <m/>
    <m/>
    <m/>
    <n v="9"/>
    <x v="346"/>
    <n v="84.033333333333331"/>
    <n v="63.86666666666666"/>
    <n v="0"/>
    <n v="0"/>
    <n v="0"/>
    <n v="0"/>
    <n v="0"/>
    <n v="0"/>
    <n v="0"/>
    <n v="0"/>
    <n v="0"/>
  </r>
  <r>
    <x v="0"/>
    <x v="0"/>
    <x v="0"/>
    <x v="2"/>
    <n v="73.5"/>
    <n v="108.4"/>
    <n v="133.5"/>
    <m/>
    <m/>
    <m/>
    <m/>
    <m/>
    <m/>
    <m/>
    <m/>
    <m/>
    <n v="4"/>
    <x v="347"/>
    <n v="27.1"/>
    <n v="33.375"/>
    <n v="0"/>
    <n v="0"/>
    <n v="0"/>
    <n v="0"/>
    <n v="0"/>
    <n v="0"/>
    <n v="0"/>
    <n v="0"/>
    <n v="0"/>
  </r>
  <r>
    <x v="0"/>
    <x v="0"/>
    <x v="0"/>
    <x v="3"/>
    <n v="172.2"/>
    <n v="210.9"/>
    <n v="205"/>
    <m/>
    <m/>
    <m/>
    <m/>
    <m/>
    <m/>
    <m/>
    <m/>
    <m/>
    <n v="8"/>
    <x v="348"/>
    <n v="26.362500000000001"/>
    <n v="25.625"/>
    <n v="0"/>
    <n v="0"/>
    <n v="0"/>
    <n v="0"/>
    <n v="0"/>
    <n v="0"/>
    <n v="0"/>
    <n v="0"/>
    <n v="0"/>
  </r>
  <r>
    <x v="0"/>
    <x v="0"/>
    <x v="0"/>
    <x v="4"/>
    <n v="0"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0"/>
    <x v="0"/>
    <x v="5"/>
    <n v="23.3"/>
    <n v="55.9"/>
    <n v="54"/>
    <m/>
    <m/>
    <m/>
    <m/>
    <m/>
    <m/>
    <m/>
    <m/>
    <m/>
    <n v="1"/>
    <x v="349"/>
    <n v="55.9"/>
    <n v="54"/>
    <n v="0"/>
    <n v="0"/>
    <n v="0"/>
    <n v="0"/>
    <n v="0"/>
    <n v="0"/>
    <n v="0"/>
    <n v="0"/>
    <n v="0"/>
  </r>
  <r>
    <x v="0"/>
    <x v="0"/>
    <x v="0"/>
    <x v="6"/>
    <n v="989.7"/>
    <n v="1083.3"/>
    <n v="1394.9"/>
    <m/>
    <m/>
    <m/>
    <m/>
    <m/>
    <m/>
    <m/>
    <m/>
    <m/>
    <n v="4"/>
    <x v="350"/>
    <n v="270.82499999999999"/>
    <n v="348.72500000000002"/>
    <n v="0"/>
    <n v="0"/>
    <n v="0"/>
    <n v="0"/>
    <n v="0"/>
    <n v="0"/>
    <n v="0"/>
    <n v="0"/>
    <n v="0"/>
  </r>
  <r>
    <x v="0"/>
    <x v="0"/>
    <x v="0"/>
    <x v="7"/>
    <n v="705.4"/>
    <n v="1178.7"/>
    <n v="1648.3"/>
    <m/>
    <m/>
    <m/>
    <m/>
    <m/>
    <m/>
    <m/>
    <m/>
    <m/>
    <n v="1"/>
    <x v="351"/>
    <n v="1178.7"/>
    <n v="1648.3"/>
    <n v="0"/>
    <n v="0"/>
    <n v="0"/>
    <n v="0"/>
    <n v="0"/>
    <n v="0"/>
    <n v="0"/>
    <n v="0"/>
    <n v="0"/>
  </r>
  <r>
    <x v="0"/>
    <x v="0"/>
    <x v="0"/>
    <x v="8"/>
    <n v="7903.3"/>
    <n v="11569.1"/>
    <n v="17723.8"/>
    <m/>
    <m/>
    <m/>
    <m/>
    <m/>
    <m/>
    <m/>
    <m/>
    <m/>
    <n v="13"/>
    <x v="352"/>
    <n v="889.93076923076922"/>
    <n v="1363.3692307692306"/>
    <n v="0"/>
    <n v="0"/>
    <n v="0"/>
    <n v="0"/>
    <n v="0"/>
    <n v="0"/>
    <n v="0"/>
    <n v="0"/>
    <n v="0"/>
  </r>
  <r>
    <x v="0"/>
    <x v="0"/>
    <x v="0"/>
    <x v="9"/>
    <n v="2631.5"/>
    <n v="3597.4"/>
    <n v="3348.2"/>
    <m/>
    <m/>
    <m/>
    <m/>
    <m/>
    <m/>
    <m/>
    <m/>
    <m/>
    <n v="5"/>
    <x v="353"/>
    <n v="719.48"/>
    <n v="669.64"/>
    <n v="0"/>
    <n v="0"/>
    <n v="0"/>
    <n v="0"/>
    <n v="0"/>
    <n v="0"/>
    <n v="0"/>
    <n v="0"/>
    <n v="0"/>
  </r>
  <r>
    <x v="0"/>
    <x v="1"/>
    <x v="1"/>
    <x v="0"/>
    <n v="0"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1"/>
    <x v="1"/>
    <x v="1"/>
    <n v="6106"/>
    <n v="5750.7"/>
    <n v="6644.39"/>
    <m/>
    <m/>
    <m/>
    <m/>
    <m/>
    <m/>
    <m/>
    <m/>
    <m/>
    <n v="847"/>
    <x v="354"/>
    <n v="6.7894923258559619"/>
    <n v="7.8446162927981113"/>
    <n v="0"/>
    <n v="0"/>
    <n v="0"/>
    <n v="0"/>
    <n v="0"/>
    <n v="0"/>
    <n v="0"/>
    <n v="0"/>
    <n v="0"/>
  </r>
  <r>
    <x v="0"/>
    <x v="1"/>
    <x v="1"/>
    <x v="2"/>
    <n v="6358"/>
    <n v="6942.96"/>
    <n v="6754.5"/>
    <m/>
    <m/>
    <m/>
    <m/>
    <m/>
    <m/>
    <m/>
    <m/>
    <m/>
    <n v="453"/>
    <x v="355"/>
    <n v="15.326622516556291"/>
    <n v="14.910596026490067"/>
    <n v="0"/>
    <n v="0"/>
    <n v="0"/>
    <n v="0"/>
    <n v="0"/>
    <n v="0"/>
    <n v="0"/>
    <n v="0"/>
    <n v="0"/>
  </r>
  <r>
    <x v="0"/>
    <x v="1"/>
    <x v="1"/>
    <x v="3"/>
    <n v="15725"/>
    <n v="17310.39"/>
    <n v="17056.3"/>
    <m/>
    <m/>
    <m/>
    <m/>
    <m/>
    <m/>
    <m/>
    <m/>
    <m/>
    <n v="409"/>
    <x v="356"/>
    <n v="42.323691931540338"/>
    <n v="41.70244498777506"/>
    <n v="0"/>
    <n v="0"/>
    <n v="0"/>
    <n v="0"/>
    <n v="0"/>
    <n v="0"/>
    <n v="0"/>
    <n v="0"/>
    <n v="0"/>
  </r>
  <r>
    <x v="0"/>
    <x v="1"/>
    <x v="1"/>
    <x v="4"/>
    <n v="35"/>
    <n v="28.6"/>
    <n v="0"/>
    <m/>
    <m/>
    <m/>
    <m/>
    <m/>
    <m/>
    <m/>
    <m/>
    <m/>
    <n v="1"/>
    <x v="357"/>
    <n v="28.6"/>
    <n v="0"/>
    <n v="0"/>
    <n v="0"/>
    <n v="0"/>
    <n v="0"/>
    <n v="0"/>
    <n v="0"/>
    <n v="0"/>
    <n v="0"/>
    <n v="0"/>
  </r>
  <r>
    <x v="0"/>
    <x v="1"/>
    <x v="1"/>
    <x v="5"/>
    <n v="37106.800000000003"/>
    <n v="38649.480000000003"/>
    <n v="39465.4"/>
    <m/>
    <m/>
    <m/>
    <m/>
    <m/>
    <m/>
    <m/>
    <m/>
    <m/>
    <n v="392"/>
    <x v="358"/>
    <n v="98.595612244897964"/>
    <n v="100.67704081632654"/>
    <n v="0"/>
    <n v="0"/>
    <n v="0"/>
    <n v="0"/>
    <n v="0"/>
    <n v="0"/>
    <n v="0"/>
    <n v="0"/>
    <n v="0"/>
  </r>
  <r>
    <x v="0"/>
    <x v="1"/>
    <x v="1"/>
    <x v="6"/>
    <n v="18790.8"/>
    <n v="23608.37"/>
    <n v="26504.12"/>
    <m/>
    <m/>
    <m/>
    <m/>
    <m/>
    <m/>
    <m/>
    <m/>
    <m/>
    <n v="104"/>
    <x v="359"/>
    <n v="227.00355769230768"/>
    <n v="254.84730769230768"/>
    <n v="0"/>
    <n v="0"/>
    <n v="0"/>
    <n v="0"/>
    <n v="0"/>
    <n v="0"/>
    <n v="0"/>
    <n v="0"/>
    <n v="0"/>
  </r>
  <r>
    <x v="0"/>
    <x v="1"/>
    <x v="1"/>
    <x v="7"/>
    <n v="9807"/>
    <n v="10263.1"/>
    <n v="7124.8"/>
    <m/>
    <m/>
    <m/>
    <m/>
    <m/>
    <m/>
    <m/>
    <m/>
    <m/>
    <n v="13"/>
    <x v="360"/>
    <n v="789.46923076923076"/>
    <n v="548.06153846153848"/>
    <n v="0"/>
    <n v="0"/>
    <n v="0"/>
    <n v="0"/>
    <n v="0"/>
    <n v="0"/>
    <n v="0"/>
    <n v="0"/>
    <n v="0"/>
  </r>
  <r>
    <x v="0"/>
    <x v="1"/>
    <x v="1"/>
    <x v="8"/>
    <n v="423.4"/>
    <n v="357.72"/>
    <n v="59.8"/>
    <m/>
    <m/>
    <m/>
    <m/>
    <m/>
    <m/>
    <m/>
    <m/>
    <m/>
    <n v="2"/>
    <x v="361"/>
    <n v="178.86"/>
    <n v="29.9"/>
    <n v="0"/>
    <n v="0"/>
    <n v="0"/>
    <n v="0"/>
    <n v="0"/>
    <n v="0"/>
    <n v="0"/>
    <n v="0"/>
    <n v="0"/>
  </r>
  <r>
    <x v="0"/>
    <x v="1"/>
    <x v="1"/>
    <x v="9"/>
    <n v="5234.2"/>
    <n v="613.79"/>
    <n v="1640.5"/>
    <m/>
    <m/>
    <m/>
    <m/>
    <m/>
    <m/>
    <m/>
    <m/>
    <m/>
    <n v="3"/>
    <x v="362"/>
    <n v="204.59666666666666"/>
    <n v="546.83333333333337"/>
    <n v="0"/>
    <n v="0"/>
    <n v="0"/>
    <n v="0"/>
    <n v="0"/>
    <n v="0"/>
    <n v="0"/>
    <n v="0"/>
    <n v="0"/>
  </r>
  <r>
    <x v="0"/>
    <x v="2"/>
    <x v="2"/>
    <x v="5"/>
    <n v="995.6"/>
    <n v="1119"/>
    <n v="978.9"/>
    <m/>
    <m/>
    <m/>
    <m/>
    <m/>
    <m/>
    <m/>
    <m/>
    <m/>
    <n v="1"/>
    <x v="363"/>
    <n v="1119"/>
    <n v="978.9"/>
    <n v="0"/>
    <n v="0"/>
    <n v="0"/>
    <n v="0"/>
    <n v="0"/>
    <n v="0"/>
    <n v="0"/>
    <n v="0"/>
    <n v="0"/>
  </r>
  <r>
    <x v="0"/>
    <x v="2"/>
    <x v="2"/>
    <x v="7"/>
    <n v="1203"/>
    <n v="1429"/>
    <m/>
    <m/>
    <m/>
    <m/>
    <m/>
    <m/>
    <m/>
    <m/>
    <m/>
    <m/>
    <n v="1"/>
    <x v="364"/>
    <n v="1429"/>
    <n v="0"/>
    <n v="0"/>
    <n v="0"/>
    <n v="0"/>
    <n v="0"/>
    <n v="0"/>
    <n v="0"/>
    <n v="0"/>
    <n v="0"/>
    <n v="0"/>
  </r>
  <r>
    <x v="0"/>
    <x v="2"/>
    <x v="2"/>
    <x v="8"/>
    <n v="463"/>
    <n v="747"/>
    <m/>
    <m/>
    <m/>
    <m/>
    <m/>
    <m/>
    <m/>
    <m/>
    <m/>
    <m/>
    <n v="1"/>
    <x v="365"/>
    <n v="747"/>
    <n v="0"/>
    <n v="0"/>
    <n v="0"/>
    <n v="0"/>
    <n v="0"/>
    <n v="0"/>
    <n v="0"/>
    <n v="0"/>
    <n v="0"/>
    <n v="0"/>
  </r>
  <r>
    <x v="0"/>
    <x v="2"/>
    <x v="2"/>
    <x v="9"/>
    <n v="1185"/>
    <n v="391"/>
    <n v="398"/>
    <m/>
    <m/>
    <m/>
    <m/>
    <m/>
    <m/>
    <m/>
    <m/>
    <m/>
    <n v="1"/>
    <x v="366"/>
    <n v="391"/>
    <n v="398"/>
    <n v="0"/>
    <n v="0"/>
    <n v="0"/>
    <n v="0"/>
    <n v="0"/>
    <n v="0"/>
    <n v="0"/>
    <n v="0"/>
    <n v="0"/>
  </r>
  <r>
    <x v="0"/>
    <x v="3"/>
    <x v="3"/>
    <x v="0"/>
    <m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3"/>
    <x v="3"/>
    <x v="1"/>
    <n v="1567.8"/>
    <n v="1357.9"/>
    <n v="1350.7"/>
    <m/>
    <m/>
    <m/>
    <m/>
    <m/>
    <m/>
    <m/>
    <m/>
    <m/>
    <n v="66"/>
    <x v="367"/>
    <n v="20.574242424242424"/>
    <n v="20.465151515151515"/>
    <n v="0"/>
    <n v="0"/>
    <n v="0"/>
    <n v="0"/>
    <n v="0"/>
    <n v="0"/>
    <n v="0"/>
    <n v="0"/>
    <n v="0"/>
  </r>
  <r>
    <x v="0"/>
    <x v="3"/>
    <x v="3"/>
    <x v="2"/>
    <n v="1267.4000000000001"/>
    <n v="1130.5"/>
    <n v="1247.2"/>
    <m/>
    <m/>
    <m/>
    <m/>
    <m/>
    <m/>
    <m/>
    <m/>
    <m/>
    <n v="36"/>
    <x v="368"/>
    <n v="31.402777777777779"/>
    <n v="34.644444444444446"/>
    <n v="0"/>
    <n v="0"/>
    <n v="0"/>
    <n v="0"/>
    <n v="0"/>
    <n v="0"/>
    <n v="0"/>
    <n v="0"/>
    <n v="0"/>
  </r>
  <r>
    <x v="0"/>
    <x v="3"/>
    <x v="3"/>
    <x v="3"/>
    <n v="1356"/>
    <n v="1419.5"/>
    <n v="1429"/>
    <m/>
    <m/>
    <m/>
    <m/>
    <m/>
    <m/>
    <m/>
    <m/>
    <m/>
    <n v="22"/>
    <x v="369"/>
    <n v="64.522727272727266"/>
    <n v="64.954545454545453"/>
    <n v="0"/>
    <n v="0"/>
    <n v="0"/>
    <n v="0"/>
    <n v="0"/>
    <n v="0"/>
    <n v="0"/>
    <n v="0"/>
    <n v="0"/>
  </r>
  <r>
    <x v="0"/>
    <x v="3"/>
    <x v="3"/>
    <x v="5"/>
    <n v="1938.7"/>
    <n v="2057.6999999999998"/>
    <n v="1989.2"/>
    <m/>
    <m/>
    <m/>
    <m/>
    <m/>
    <m/>
    <m/>
    <m/>
    <m/>
    <n v="15"/>
    <x v="370"/>
    <n v="137.17999999999998"/>
    <n v="132.61333333333334"/>
    <n v="0"/>
    <n v="0"/>
    <n v="0"/>
    <n v="0"/>
    <n v="0"/>
    <n v="0"/>
    <n v="0"/>
    <n v="0"/>
    <n v="0"/>
  </r>
  <r>
    <x v="0"/>
    <x v="3"/>
    <x v="3"/>
    <x v="6"/>
    <n v="139.9"/>
    <n v="181.6"/>
    <n v="174.9"/>
    <m/>
    <m/>
    <m/>
    <m/>
    <m/>
    <m/>
    <m/>
    <m/>
    <m/>
    <n v="2"/>
    <x v="371"/>
    <n v="90.8"/>
    <n v="87.45"/>
    <n v="0"/>
    <n v="0"/>
    <n v="0"/>
    <n v="0"/>
    <n v="0"/>
    <n v="0"/>
    <n v="0"/>
    <n v="0"/>
    <n v="0"/>
  </r>
  <r>
    <x v="0"/>
    <x v="3"/>
    <x v="3"/>
    <x v="7"/>
    <n v="295.3"/>
    <n v="282.89999999999998"/>
    <n v="250.8"/>
    <m/>
    <m/>
    <m/>
    <m/>
    <m/>
    <m/>
    <m/>
    <m/>
    <m/>
    <n v="1"/>
    <x v="372"/>
    <n v="282.89999999999998"/>
    <n v="250.8"/>
    <n v="0"/>
    <n v="0"/>
    <n v="0"/>
    <n v="0"/>
    <n v="0"/>
    <n v="0"/>
    <n v="0"/>
    <n v="0"/>
    <n v="0"/>
  </r>
  <r>
    <x v="0"/>
    <x v="4"/>
    <x v="4"/>
    <x v="0"/>
    <m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4"/>
    <x v="4"/>
    <x v="1"/>
    <n v="513.9"/>
    <n v="522.28"/>
    <n v="533.1"/>
    <m/>
    <m/>
    <m/>
    <m/>
    <m/>
    <m/>
    <m/>
    <m/>
    <m/>
    <n v="103"/>
    <x v="373"/>
    <n v="5.0706796116504851"/>
    <n v="5.1757281553398062"/>
    <n v="0"/>
    <n v="0"/>
    <n v="0"/>
    <n v="0"/>
    <n v="0"/>
    <n v="0"/>
    <n v="0"/>
    <n v="0"/>
    <n v="0"/>
  </r>
  <r>
    <x v="0"/>
    <x v="4"/>
    <x v="4"/>
    <x v="2"/>
    <n v="2764.8"/>
    <n v="3467.89"/>
    <n v="3729.7"/>
    <m/>
    <m/>
    <m/>
    <m/>
    <m/>
    <m/>
    <m/>
    <m/>
    <m/>
    <n v="195"/>
    <x v="374"/>
    <n v="17.78405128205128"/>
    <n v="19.126666666666665"/>
    <n v="0"/>
    <n v="0"/>
    <n v="0"/>
    <n v="0"/>
    <n v="0"/>
    <n v="0"/>
    <n v="0"/>
    <n v="0"/>
    <n v="0"/>
  </r>
  <r>
    <x v="0"/>
    <x v="4"/>
    <x v="4"/>
    <x v="3"/>
    <n v="6727.9"/>
    <n v="9810.4"/>
    <n v="11150.9"/>
    <m/>
    <m/>
    <m/>
    <m/>
    <m/>
    <m/>
    <m/>
    <m/>
    <m/>
    <n v="292"/>
    <x v="375"/>
    <n v="33.597260273972601"/>
    <n v="38.188013698630137"/>
    <n v="0"/>
    <n v="0"/>
    <n v="0"/>
    <n v="0"/>
    <n v="0"/>
    <n v="0"/>
    <n v="0"/>
    <n v="0"/>
    <n v="0"/>
  </r>
  <r>
    <x v="0"/>
    <x v="4"/>
    <x v="4"/>
    <x v="5"/>
    <n v="13809.98"/>
    <n v="19442.990000000002"/>
    <n v="23412.1"/>
    <m/>
    <m/>
    <m/>
    <m/>
    <m/>
    <m/>
    <m/>
    <m/>
    <m/>
    <n v="279"/>
    <x v="376"/>
    <n v="69.688136200716855"/>
    <n v="83.914336917562721"/>
    <n v="0"/>
    <n v="0"/>
    <n v="0"/>
    <n v="0"/>
    <n v="0"/>
    <n v="0"/>
    <n v="0"/>
    <n v="0"/>
    <n v="0"/>
  </r>
  <r>
    <x v="0"/>
    <x v="4"/>
    <x v="4"/>
    <x v="6"/>
    <n v="1617.4"/>
    <n v="4797.7"/>
    <n v="4766.3"/>
    <m/>
    <m/>
    <m/>
    <m/>
    <m/>
    <m/>
    <m/>
    <m/>
    <m/>
    <n v="27"/>
    <x v="377"/>
    <n v="177.69259259259258"/>
    <n v="176.52962962962962"/>
    <n v="0"/>
    <n v="0"/>
    <n v="0"/>
    <n v="0"/>
    <n v="0"/>
    <n v="0"/>
    <n v="0"/>
    <n v="0"/>
    <n v="0"/>
  </r>
  <r>
    <x v="0"/>
    <x v="4"/>
    <x v="4"/>
    <x v="7"/>
    <n v="2742.7"/>
    <n v="4188.1000000000004"/>
    <n v="4678.2"/>
    <m/>
    <m/>
    <m/>
    <m/>
    <m/>
    <m/>
    <m/>
    <m/>
    <m/>
    <n v="10"/>
    <x v="378"/>
    <n v="418.81000000000006"/>
    <n v="467.82"/>
    <n v="0"/>
    <n v="0"/>
    <n v="0"/>
    <n v="0"/>
    <n v="0"/>
    <n v="0"/>
    <n v="0"/>
    <n v="0"/>
    <n v="0"/>
  </r>
  <r>
    <x v="0"/>
    <x v="4"/>
    <x v="4"/>
    <x v="8"/>
    <n v="1132.7"/>
    <n v="1899.3"/>
    <n v="1445.3"/>
    <m/>
    <m/>
    <m/>
    <m/>
    <m/>
    <m/>
    <m/>
    <m/>
    <m/>
    <n v="3"/>
    <x v="379"/>
    <n v="633.1"/>
    <n v="481.76666666666665"/>
    <n v="0"/>
    <n v="0"/>
    <n v="0"/>
    <n v="0"/>
    <n v="0"/>
    <n v="0"/>
    <n v="0"/>
    <n v="0"/>
    <n v="0"/>
  </r>
  <r>
    <x v="0"/>
    <x v="5"/>
    <x v="5"/>
    <x v="5"/>
    <n v="362.3"/>
    <n v="299.89999999999998"/>
    <n v="358.3"/>
    <m/>
    <m/>
    <m/>
    <m/>
    <m/>
    <m/>
    <m/>
    <m/>
    <m/>
    <n v="1"/>
    <x v="380"/>
    <n v="299.89999999999998"/>
    <n v="358.3"/>
    <n v="0"/>
    <n v="0"/>
    <n v="0"/>
    <n v="0"/>
    <n v="0"/>
    <n v="0"/>
    <n v="0"/>
    <n v="0"/>
    <n v="0"/>
  </r>
  <r>
    <x v="0"/>
    <x v="6"/>
    <x v="6"/>
    <x v="6"/>
    <n v="64.900000000000006"/>
    <n v="251.8"/>
    <n v="284.60000000000002"/>
    <m/>
    <m/>
    <m/>
    <m/>
    <m/>
    <m/>
    <m/>
    <m/>
    <m/>
    <n v="6"/>
    <x v="381"/>
    <n v="41.966666666666669"/>
    <n v="47.433333333333337"/>
    <n v="0"/>
    <n v="0"/>
    <n v="0"/>
    <n v="0"/>
    <n v="0"/>
    <n v="0"/>
    <n v="0"/>
    <n v="0"/>
    <n v="0"/>
  </r>
  <r>
    <x v="0"/>
    <x v="7"/>
    <x v="7"/>
    <x v="0"/>
    <n v="0"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8"/>
    <x v="8"/>
    <x v="1"/>
    <n v="50.3"/>
    <n v="44.79"/>
    <n v="47"/>
    <m/>
    <m/>
    <m/>
    <m/>
    <m/>
    <m/>
    <m/>
    <m/>
    <m/>
    <n v="12"/>
    <x v="382"/>
    <n v="3.7324999999999999"/>
    <n v="3.9166666666666665"/>
    <n v="0"/>
    <n v="0"/>
    <n v="0"/>
    <n v="0"/>
    <n v="0"/>
    <n v="0"/>
    <n v="0"/>
    <n v="0"/>
    <n v="0"/>
  </r>
  <r>
    <x v="0"/>
    <x v="8"/>
    <x v="8"/>
    <x v="2"/>
    <n v="86.4"/>
    <n v="101"/>
    <n v="78.2"/>
    <m/>
    <m/>
    <m/>
    <m/>
    <m/>
    <m/>
    <m/>
    <m/>
    <m/>
    <n v="13"/>
    <x v="383"/>
    <n v="7.7692307692307692"/>
    <n v="6.0153846153846153"/>
    <n v="0"/>
    <n v="0"/>
    <n v="0"/>
    <n v="0"/>
    <n v="0"/>
    <n v="0"/>
    <n v="0"/>
    <n v="0"/>
    <n v="0"/>
  </r>
  <r>
    <x v="0"/>
    <x v="8"/>
    <x v="8"/>
    <x v="3"/>
    <n v="166.6"/>
    <n v="152.88999999999999"/>
    <n v="158.9"/>
    <m/>
    <m/>
    <m/>
    <m/>
    <m/>
    <m/>
    <m/>
    <m/>
    <m/>
    <n v="13"/>
    <x v="384"/>
    <n v="11.760769230769229"/>
    <n v="12.223076923076924"/>
    <n v="0"/>
    <n v="0"/>
    <n v="0"/>
    <n v="0"/>
    <n v="0"/>
    <n v="0"/>
    <n v="0"/>
    <n v="0"/>
    <n v="0"/>
  </r>
  <r>
    <x v="0"/>
    <x v="8"/>
    <x v="8"/>
    <x v="5"/>
    <n v="829.9"/>
    <n v="870.99"/>
    <n v="942"/>
    <m/>
    <m/>
    <m/>
    <m/>
    <m/>
    <m/>
    <m/>
    <m/>
    <m/>
    <n v="29"/>
    <x v="385"/>
    <n v="30.034137931034483"/>
    <n v="32.482758620689658"/>
    <n v="0"/>
    <n v="0"/>
    <n v="0"/>
    <n v="0"/>
    <n v="0"/>
    <n v="0"/>
    <n v="0"/>
    <n v="0"/>
    <n v="0"/>
  </r>
  <r>
    <x v="0"/>
    <x v="8"/>
    <x v="8"/>
    <x v="6"/>
    <n v="389.9"/>
    <n v="357.6"/>
    <n v="379.5"/>
    <m/>
    <m/>
    <m/>
    <m/>
    <m/>
    <m/>
    <m/>
    <m/>
    <m/>
    <n v="6"/>
    <x v="386"/>
    <n v="59.6"/>
    <n v="63.25"/>
    <n v="0"/>
    <n v="0"/>
    <n v="0"/>
    <n v="0"/>
    <n v="0"/>
    <n v="0"/>
    <n v="0"/>
    <n v="0"/>
    <n v="0"/>
  </r>
  <r>
    <x v="0"/>
    <x v="8"/>
    <x v="8"/>
    <x v="7"/>
    <n v="644"/>
    <n v="732.7"/>
    <n v="804.9"/>
    <m/>
    <m/>
    <m/>
    <m/>
    <m/>
    <m/>
    <m/>
    <m/>
    <m/>
    <n v="3"/>
    <x v="387"/>
    <n v="244.23333333333335"/>
    <n v="268.3"/>
    <n v="0"/>
    <n v="0"/>
    <n v="0"/>
    <n v="0"/>
    <n v="0"/>
    <n v="0"/>
    <n v="0"/>
    <n v="0"/>
    <n v="0"/>
  </r>
  <r>
    <x v="0"/>
    <x v="8"/>
    <x v="8"/>
    <x v="8"/>
    <n v="9"/>
    <n v="57"/>
    <n v="33"/>
    <m/>
    <m/>
    <m/>
    <m/>
    <m/>
    <m/>
    <m/>
    <m/>
    <m/>
    <n v="1"/>
    <x v="339"/>
    <n v="57"/>
    <n v="33"/>
    <n v="0"/>
    <n v="0"/>
    <n v="0"/>
    <n v="0"/>
    <n v="0"/>
    <n v="0"/>
    <n v="0"/>
    <n v="0"/>
    <n v="0"/>
  </r>
  <r>
    <x v="0"/>
    <x v="9"/>
    <x v="9"/>
    <x v="1"/>
    <n v="188"/>
    <n v="343.9"/>
    <n v="381.9"/>
    <m/>
    <m/>
    <m/>
    <m/>
    <m/>
    <m/>
    <m/>
    <m/>
    <m/>
    <n v="79"/>
    <x v="388"/>
    <n v="4.3531645569620254"/>
    <n v="4.8341772151898734"/>
    <n v="0"/>
    <n v="0"/>
    <n v="0"/>
    <n v="0"/>
    <n v="0"/>
    <n v="0"/>
    <n v="0"/>
    <n v="0"/>
    <n v="0"/>
  </r>
  <r>
    <x v="0"/>
    <x v="9"/>
    <x v="9"/>
    <x v="2"/>
    <n v="698.4"/>
    <n v="886.49"/>
    <n v="834.3"/>
    <m/>
    <m/>
    <m/>
    <m/>
    <m/>
    <m/>
    <m/>
    <m/>
    <m/>
    <n v="81"/>
    <x v="389"/>
    <n v="10.94432098765432"/>
    <n v="10.299999999999999"/>
    <n v="0"/>
    <n v="0"/>
    <n v="0"/>
    <n v="0"/>
    <n v="0"/>
    <n v="0"/>
    <n v="0"/>
    <n v="0"/>
    <n v="0"/>
  </r>
  <r>
    <x v="0"/>
    <x v="9"/>
    <x v="9"/>
    <x v="3"/>
    <n v="818.8"/>
    <n v="1690.7"/>
    <n v="1408.1"/>
    <m/>
    <m/>
    <m/>
    <m/>
    <m/>
    <m/>
    <m/>
    <m/>
    <m/>
    <n v="69"/>
    <x v="390"/>
    <n v="24.502898550724638"/>
    <n v="20.407246376811592"/>
    <n v="0"/>
    <n v="0"/>
    <n v="0"/>
    <n v="0"/>
    <n v="0"/>
    <n v="0"/>
    <n v="0"/>
    <n v="0"/>
    <n v="0"/>
  </r>
  <r>
    <x v="0"/>
    <x v="9"/>
    <x v="9"/>
    <x v="5"/>
    <n v="3697.5"/>
    <n v="7678.3"/>
    <n v="8240.6"/>
    <m/>
    <m/>
    <m/>
    <m/>
    <m/>
    <m/>
    <m/>
    <m/>
    <m/>
    <n v="155"/>
    <x v="391"/>
    <n v="49.537419354838711"/>
    <n v="53.16516129032258"/>
    <n v="0"/>
    <n v="0"/>
    <n v="0"/>
    <n v="0"/>
    <n v="0"/>
    <n v="0"/>
    <n v="0"/>
    <n v="0"/>
    <n v="0"/>
  </r>
  <r>
    <x v="0"/>
    <x v="9"/>
    <x v="9"/>
    <x v="6"/>
    <n v="1119.0999999999999"/>
    <n v="1732.49"/>
    <n v="4507.3"/>
    <m/>
    <m/>
    <m/>
    <m/>
    <m/>
    <m/>
    <m/>
    <m/>
    <m/>
    <n v="36"/>
    <x v="392"/>
    <n v="48.124722222222225"/>
    <n v="125.20277777777778"/>
    <n v="0"/>
    <n v="0"/>
    <n v="0"/>
    <n v="0"/>
    <n v="0"/>
    <n v="0"/>
    <n v="0"/>
    <n v="0"/>
    <n v="0"/>
  </r>
  <r>
    <x v="0"/>
    <x v="9"/>
    <x v="9"/>
    <x v="7"/>
    <n v="924.1"/>
    <n v="1016.5"/>
    <n v="1645.9"/>
    <m/>
    <m/>
    <m/>
    <m/>
    <m/>
    <m/>
    <m/>
    <m/>
    <m/>
    <n v="6"/>
    <x v="393"/>
    <n v="169.41666666666666"/>
    <n v="274.31666666666666"/>
    <n v="0"/>
    <n v="0"/>
    <n v="0"/>
    <n v="0"/>
    <n v="0"/>
    <n v="0"/>
    <n v="0"/>
    <n v="0"/>
    <n v="0"/>
  </r>
  <r>
    <x v="0"/>
    <x v="10"/>
    <x v="10"/>
    <x v="0"/>
    <m/>
    <m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10"/>
    <x v="10"/>
    <x v="1"/>
    <n v="449.7"/>
    <n v="493.5"/>
    <n v="504.1"/>
    <m/>
    <m/>
    <m/>
    <m/>
    <m/>
    <m/>
    <m/>
    <m/>
    <m/>
    <n v="31"/>
    <x v="394"/>
    <n v="15.919354838709678"/>
    <n v="16.261290322580646"/>
    <n v="0"/>
    <n v="0"/>
    <n v="0"/>
    <n v="0"/>
    <n v="0"/>
    <n v="0"/>
    <n v="0"/>
    <n v="0"/>
    <n v="0"/>
  </r>
  <r>
    <x v="0"/>
    <x v="10"/>
    <x v="10"/>
    <x v="2"/>
    <n v="481.7"/>
    <n v="556.4"/>
    <n v="567.5"/>
    <m/>
    <m/>
    <m/>
    <m/>
    <m/>
    <m/>
    <m/>
    <m/>
    <m/>
    <n v="36"/>
    <x v="395"/>
    <n v="15.455555555555556"/>
    <n v="15.763888888888889"/>
    <n v="0"/>
    <n v="0"/>
    <n v="0"/>
    <n v="0"/>
    <n v="0"/>
    <n v="0"/>
    <n v="0"/>
    <n v="0"/>
    <n v="0"/>
  </r>
  <r>
    <x v="0"/>
    <x v="10"/>
    <x v="10"/>
    <x v="3"/>
    <n v="2141.5"/>
    <n v="2100"/>
    <n v="1462.8"/>
    <m/>
    <m/>
    <m/>
    <m/>
    <m/>
    <m/>
    <m/>
    <m/>
    <m/>
    <n v="41"/>
    <x v="396"/>
    <n v="51.219512195121951"/>
    <n v="35.678048780487806"/>
    <n v="0"/>
    <n v="0"/>
    <n v="0"/>
    <n v="0"/>
    <n v="0"/>
    <n v="0"/>
    <n v="0"/>
    <n v="0"/>
    <n v="0"/>
  </r>
  <r>
    <x v="0"/>
    <x v="10"/>
    <x v="10"/>
    <x v="5"/>
    <n v="1360.6"/>
    <n v="1577.2"/>
    <n v="740.9"/>
    <m/>
    <m/>
    <m/>
    <m/>
    <m/>
    <m/>
    <m/>
    <m/>
    <m/>
    <n v="21"/>
    <x v="397"/>
    <n v="75.104761904761901"/>
    <n v="35.280952380952378"/>
    <n v="0"/>
    <n v="0"/>
    <n v="0"/>
    <n v="0"/>
    <n v="0"/>
    <n v="0"/>
    <n v="0"/>
    <n v="0"/>
    <n v="0"/>
  </r>
  <r>
    <x v="0"/>
    <x v="10"/>
    <x v="10"/>
    <x v="6"/>
    <n v="4961.7"/>
    <n v="7993.1"/>
    <n v="816.8"/>
    <m/>
    <m/>
    <m/>
    <m/>
    <m/>
    <m/>
    <m/>
    <m/>
    <m/>
    <n v="9"/>
    <x v="398"/>
    <n v="888.12222222222226"/>
    <n v="90.755555555555546"/>
    <n v="0"/>
    <n v="0"/>
    <n v="0"/>
    <n v="0"/>
    <n v="0"/>
    <n v="0"/>
    <n v="0"/>
    <n v="0"/>
    <n v="0"/>
  </r>
  <r>
    <x v="0"/>
    <x v="10"/>
    <x v="10"/>
    <x v="7"/>
    <n v="5484.2"/>
    <n v="11753.3"/>
    <n v="563.16999999999996"/>
    <m/>
    <m/>
    <m/>
    <m/>
    <m/>
    <m/>
    <m/>
    <m/>
    <m/>
    <n v="5"/>
    <x v="399"/>
    <n v="2350.66"/>
    <n v="112.63399999999999"/>
    <n v="0"/>
    <n v="0"/>
    <n v="0"/>
    <n v="0"/>
    <n v="0"/>
    <n v="0"/>
    <n v="0"/>
    <n v="0"/>
    <n v="0"/>
  </r>
  <r>
    <x v="0"/>
    <x v="10"/>
    <x v="10"/>
    <x v="8"/>
    <n v="13.7"/>
    <n v="7.9"/>
    <n v="8.5"/>
    <m/>
    <m/>
    <m/>
    <m/>
    <m/>
    <m/>
    <m/>
    <m/>
    <m/>
    <n v="1"/>
    <x v="400"/>
    <n v="7.9"/>
    <n v="8.5"/>
    <n v="0"/>
    <n v="0"/>
    <n v="0"/>
    <n v="0"/>
    <n v="0"/>
    <n v="0"/>
    <n v="0"/>
    <n v="0"/>
    <n v="0"/>
  </r>
  <r>
    <x v="0"/>
    <x v="10"/>
    <x v="10"/>
    <x v="9"/>
    <n v="135"/>
    <n v="270"/>
    <n v="250"/>
    <m/>
    <m/>
    <m/>
    <m/>
    <m/>
    <m/>
    <m/>
    <m/>
    <m/>
    <n v="1"/>
    <x v="401"/>
    <n v="270"/>
    <n v="250"/>
    <n v="0"/>
    <n v="0"/>
    <n v="0"/>
    <n v="0"/>
    <n v="0"/>
    <n v="0"/>
    <n v="0"/>
    <n v="0"/>
    <n v="0"/>
  </r>
  <r>
    <x v="0"/>
    <x v="11"/>
    <x v="11"/>
    <x v="7"/>
    <n v="23631.7"/>
    <n v="30067.4"/>
    <n v="3014.9"/>
    <m/>
    <m/>
    <m/>
    <m/>
    <m/>
    <m/>
    <m/>
    <m/>
    <m/>
    <n v="4"/>
    <x v="402"/>
    <n v="7516.85"/>
    <n v="753.72500000000002"/>
    <n v="0"/>
    <n v="0"/>
    <n v="0"/>
    <n v="0"/>
    <n v="0"/>
    <n v="0"/>
    <n v="0"/>
    <n v="0"/>
    <n v="0"/>
  </r>
  <r>
    <x v="0"/>
    <x v="11"/>
    <x v="11"/>
    <x v="8"/>
    <n v="4.4000000000000004"/>
    <n v="6.3"/>
    <m/>
    <m/>
    <m/>
    <m/>
    <m/>
    <m/>
    <m/>
    <m/>
    <m/>
    <m/>
    <n v="1"/>
    <x v="403"/>
    <n v="6.3"/>
    <n v="0"/>
    <n v="0"/>
    <n v="0"/>
    <n v="0"/>
    <n v="0"/>
    <n v="0"/>
    <n v="0"/>
    <n v="0"/>
    <n v="0"/>
    <n v="0"/>
  </r>
  <r>
    <x v="0"/>
    <x v="12"/>
    <x v="12"/>
    <x v="1"/>
    <n v="5.9"/>
    <n v="7.6"/>
    <n v="2.4"/>
    <m/>
    <m/>
    <m/>
    <m/>
    <m/>
    <m/>
    <m/>
    <m/>
    <m/>
    <n v="1"/>
    <x v="404"/>
    <n v="7.6"/>
    <n v="2.4"/>
    <n v="0"/>
    <n v="0"/>
    <n v="0"/>
    <n v="0"/>
    <n v="0"/>
    <n v="0"/>
    <n v="0"/>
    <n v="0"/>
    <n v="0"/>
  </r>
  <r>
    <x v="0"/>
    <x v="12"/>
    <x v="12"/>
    <x v="2"/>
    <n v="126"/>
    <n v="152.69999999999999"/>
    <n v="159.6"/>
    <m/>
    <m/>
    <m/>
    <m/>
    <m/>
    <m/>
    <m/>
    <m/>
    <m/>
    <n v="8"/>
    <x v="405"/>
    <n v="19.087499999999999"/>
    <n v="19.95"/>
    <n v="0"/>
    <n v="0"/>
    <n v="0"/>
    <n v="0"/>
    <n v="0"/>
    <n v="0"/>
    <n v="0"/>
    <n v="0"/>
    <n v="0"/>
  </r>
  <r>
    <x v="0"/>
    <x v="12"/>
    <x v="12"/>
    <x v="3"/>
    <n v="923.7"/>
    <n v="825.3"/>
    <n v="740.7"/>
    <m/>
    <m/>
    <m/>
    <m/>
    <m/>
    <m/>
    <m/>
    <m/>
    <m/>
    <n v="23"/>
    <x v="406"/>
    <n v="35.882608695652173"/>
    <n v="32.204347826086959"/>
    <n v="0"/>
    <n v="0"/>
    <n v="0"/>
    <n v="0"/>
    <n v="0"/>
    <n v="0"/>
    <n v="0"/>
    <n v="0"/>
    <n v="0"/>
  </r>
  <r>
    <x v="0"/>
    <x v="12"/>
    <x v="12"/>
    <x v="5"/>
    <n v="544.6"/>
    <n v="720.4"/>
    <n v="713"/>
    <m/>
    <m/>
    <m/>
    <m/>
    <m/>
    <m/>
    <m/>
    <m/>
    <m/>
    <n v="11"/>
    <x v="407"/>
    <n v="65.490909090909085"/>
    <n v="64.818181818181813"/>
    <n v="0"/>
    <n v="0"/>
    <n v="0"/>
    <n v="0"/>
    <n v="0"/>
    <n v="0"/>
    <n v="0"/>
    <n v="0"/>
    <n v="0"/>
  </r>
  <r>
    <x v="0"/>
    <x v="13"/>
    <x v="13"/>
    <x v="0"/>
    <n v="0"/>
    <m/>
    <m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13"/>
    <x v="13"/>
    <x v="1"/>
    <n v="2625"/>
    <n v="2604.25"/>
    <n v="2845.2"/>
    <m/>
    <m/>
    <m/>
    <m/>
    <m/>
    <m/>
    <m/>
    <m/>
    <m/>
    <n v="281"/>
    <x v="408"/>
    <n v="9.267793594306049"/>
    <n v="10.125266903914589"/>
    <n v="0"/>
    <n v="0"/>
    <n v="0"/>
    <n v="0"/>
    <n v="0"/>
    <n v="0"/>
    <n v="0"/>
    <n v="0"/>
    <n v="0"/>
  </r>
  <r>
    <x v="0"/>
    <x v="13"/>
    <x v="13"/>
    <x v="2"/>
    <n v="1913.5"/>
    <n v="2172.89"/>
    <n v="2283"/>
    <m/>
    <m/>
    <m/>
    <m/>
    <m/>
    <m/>
    <m/>
    <m/>
    <m/>
    <n v="177"/>
    <x v="409"/>
    <n v="12.276214689265537"/>
    <n v="12.898305084745763"/>
    <n v="0"/>
    <n v="0"/>
    <n v="0"/>
    <n v="0"/>
    <n v="0"/>
    <n v="0"/>
    <n v="0"/>
    <n v="0"/>
    <n v="0"/>
  </r>
  <r>
    <x v="0"/>
    <x v="13"/>
    <x v="13"/>
    <x v="3"/>
    <n v="20.2"/>
    <n v="19.8"/>
    <n v="18.7"/>
    <m/>
    <m/>
    <m/>
    <m/>
    <m/>
    <m/>
    <m/>
    <m/>
    <m/>
    <n v="4"/>
    <x v="410"/>
    <n v="4.95"/>
    <n v="4.6749999999999998"/>
    <n v="0"/>
    <n v="0"/>
    <n v="0"/>
    <n v="0"/>
    <n v="0"/>
    <n v="0"/>
    <n v="0"/>
    <n v="0"/>
    <n v="0"/>
  </r>
  <r>
    <x v="0"/>
    <x v="14"/>
    <x v="14"/>
    <x v="0"/>
    <n v="0"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14"/>
    <x v="14"/>
    <x v="1"/>
    <n v="12092.5"/>
    <n v="11225"/>
    <n v="11582"/>
    <m/>
    <m/>
    <m/>
    <m/>
    <m/>
    <m/>
    <m/>
    <m/>
    <m/>
    <n v="564"/>
    <x v="411"/>
    <n v="19.902482269503547"/>
    <n v="20.535460992907801"/>
    <n v="0"/>
    <n v="0"/>
    <n v="0"/>
    <n v="0"/>
    <n v="0"/>
    <n v="0"/>
    <n v="0"/>
    <n v="0"/>
    <n v="0"/>
  </r>
  <r>
    <x v="0"/>
    <x v="14"/>
    <x v="14"/>
    <x v="2"/>
    <n v="29450.799999999999"/>
    <n v="26874.58"/>
    <n v="28493.599999999999"/>
    <m/>
    <m/>
    <m/>
    <m/>
    <m/>
    <m/>
    <m/>
    <m/>
    <m/>
    <n v="720"/>
    <x v="412"/>
    <n v="37.325805555555561"/>
    <n v="39.574444444444445"/>
    <n v="0"/>
    <n v="0"/>
    <n v="0"/>
    <n v="0"/>
    <n v="0"/>
    <n v="0"/>
    <n v="0"/>
    <n v="0"/>
    <n v="0"/>
  </r>
  <r>
    <x v="0"/>
    <x v="14"/>
    <x v="14"/>
    <x v="3"/>
    <n v="28676"/>
    <n v="26485.24"/>
    <n v="28230.1"/>
    <m/>
    <m/>
    <m/>
    <m/>
    <m/>
    <m/>
    <m/>
    <m/>
    <m/>
    <n v="368"/>
    <x v="413"/>
    <n v="71.970760869565225"/>
    <n v="76.712228260869566"/>
    <n v="0"/>
    <n v="0"/>
    <n v="0"/>
    <n v="0"/>
    <n v="0"/>
    <n v="0"/>
    <n v="0"/>
    <n v="0"/>
    <n v="0"/>
  </r>
  <r>
    <x v="0"/>
    <x v="14"/>
    <x v="14"/>
    <x v="5"/>
    <n v="29085"/>
    <n v="28235.759999999998"/>
    <n v="28098.2"/>
    <m/>
    <m/>
    <m/>
    <m/>
    <m/>
    <m/>
    <m/>
    <m/>
    <m/>
    <n v="221"/>
    <x v="414"/>
    <n v="127.76361990950225"/>
    <n v="127.14117647058823"/>
    <n v="0"/>
    <n v="0"/>
    <n v="0"/>
    <n v="0"/>
    <n v="0"/>
    <n v="0"/>
    <n v="0"/>
    <n v="0"/>
    <n v="0"/>
  </r>
  <r>
    <x v="0"/>
    <x v="14"/>
    <x v="14"/>
    <x v="6"/>
    <n v="3538.1"/>
    <n v="3486.4"/>
    <n v="6870.9"/>
    <m/>
    <m/>
    <m/>
    <m/>
    <m/>
    <m/>
    <m/>
    <m/>
    <m/>
    <n v="9"/>
    <x v="415"/>
    <n v="387.37777777777779"/>
    <n v="763.43333333333328"/>
    <n v="0"/>
    <n v="0"/>
    <n v="0"/>
    <n v="0"/>
    <n v="0"/>
    <n v="0"/>
    <n v="0"/>
    <n v="0"/>
    <n v="0"/>
  </r>
  <r>
    <x v="0"/>
    <x v="14"/>
    <x v="14"/>
    <x v="7"/>
    <n v="9735.6"/>
    <n v="9273.2999999999993"/>
    <n v="10488.7"/>
    <m/>
    <m/>
    <m/>
    <m/>
    <m/>
    <m/>
    <m/>
    <m/>
    <m/>
    <n v="15"/>
    <x v="416"/>
    <n v="618.21999999999991"/>
    <n v="699.24666666666667"/>
    <n v="0"/>
    <n v="0"/>
    <n v="0"/>
    <n v="0"/>
    <n v="0"/>
    <n v="0"/>
    <n v="0"/>
    <n v="0"/>
    <n v="0"/>
  </r>
  <r>
    <x v="0"/>
    <x v="14"/>
    <x v="14"/>
    <x v="8"/>
    <n v="8243"/>
    <n v="8217.6"/>
    <n v="7444.4"/>
    <m/>
    <m/>
    <m/>
    <m/>
    <m/>
    <m/>
    <m/>
    <m/>
    <m/>
    <n v="7"/>
    <x v="417"/>
    <n v="1173.9428571428573"/>
    <n v="1063.4857142857143"/>
    <n v="0"/>
    <n v="0"/>
    <n v="0"/>
    <n v="0"/>
    <n v="0"/>
    <n v="0"/>
    <n v="0"/>
    <n v="0"/>
    <n v="0"/>
  </r>
  <r>
    <x v="0"/>
    <x v="14"/>
    <x v="14"/>
    <x v="9"/>
    <n v="1702.3"/>
    <n v="2193.9"/>
    <n v="1742.5"/>
    <m/>
    <m/>
    <m/>
    <m/>
    <m/>
    <m/>
    <m/>
    <m/>
    <m/>
    <n v="2"/>
    <x v="418"/>
    <n v="1096.95"/>
    <n v="871.25"/>
    <n v="0"/>
    <n v="0"/>
    <n v="0"/>
    <n v="0"/>
    <n v="0"/>
    <n v="0"/>
    <n v="0"/>
    <n v="0"/>
    <n v="0"/>
  </r>
  <r>
    <x v="0"/>
    <x v="15"/>
    <x v="15"/>
    <x v="1"/>
    <n v="928.9"/>
    <n v="1069.9000000000001"/>
    <n v="1058.8"/>
    <m/>
    <m/>
    <m/>
    <m/>
    <m/>
    <m/>
    <m/>
    <m/>
    <m/>
    <n v="88"/>
    <x v="419"/>
    <n v="12.157954545454546"/>
    <n v="12.031818181818181"/>
    <n v="0"/>
    <n v="0"/>
    <n v="0"/>
    <n v="0"/>
    <n v="0"/>
    <n v="0"/>
    <n v="0"/>
    <n v="0"/>
    <n v="0"/>
  </r>
  <r>
    <x v="0"/>
    <x v="15"/>
    <x v="15"/>
    <x v="2"/>
    <n v="1010.1"/>
    <n v="989.2"/>
    <n v="987.3"/>
    <m/>
    <m/>
    <m/>
    <m/>
    <m/>
    <m/>
    <m/>
    <m/>
    <m/>
    <n v="27"/>
    <x v="420"/>
    <n v="36.63703703703704"/>
    <n v="36.566666666666663"/>
    <n v="0"/>
    <n v="0"/>
    <n v="0"/>
    <n v="0"/>
    <n v="0"/>
    <n v="0"/>
    <n v="0"/>
    <n v="0"/>
    <n v="0"/>
  </r>
  <r>
    <x v="0"/>
    <x v="15"/>
    <x v="15"/>
    <x v="3"/>
    <n v="2348"/>
    <n v="2347.5"/>
    <n v="2391"/>
    <m/>
    <m/>
    <m/>
    <m/>
    <m/>
    <m/>
    <m/>
    <m/>
    <m/>
    <n v="26"/>
    <x v="421"/>
    <n v="90.288461538461533"/>
    <n v="91.961538461538467"/>
    <n v="0"/>
    <n v="0"/>
    <n v="0"/>
    <n v="0"/>
    <n v="0"/>
    <n v="0"/>
    <n v="0"/>
    <n v="0"/>
    <n v="0"/>
  </r>
  <r>
    <x v="0"/>
    <x v="15"/>
    <x v="15"/>
    <x v="5"/>
    <n v="828.3"/>
    <n v="668.4"/>
    <n v="696.8"/>
    <m/>
    <m/>
    <m/>
    <m/>
    <m/>
    <m/>
    <m/>
    <m/>
    <m/>
    <n v="4"/>
    <x v="422"/>
    <n v="167.1"/>
    <n v="174.2"/>
    <n v="0"/>
    <n v="0"/>
    <n v="0"/>
    <n v="0"/>
    <n v="0"/>
    <n v="0"/>
    <n v="0"/>
    <n v="0"/>
    <n v="0"/>
  </r>
  <r>
    <x v="0"/>
    <x v="15"/>
    <x v="15"/>
    <x v="6"/>
    <n v="469.9"/>
    <n v="389.3"/>
    <n v="403.9"/>
    <m/>
    <m/>
    <m/>
    <m/>
    <m/>
    <m/>
    <m/>
    <m/>
    <m/>
    <n v="1"/>
    <x v="423"/>
    <n v="389.3"/>
    <n v="403.9"/>
    <n v="0"/>
    <n v="0"/>
    <n v="0"/>
    <n v="0"/>
    <n v="0"/>
    <n v="0"/>
    <n v="0"/>
    <n v="0"/>
    <n v="0"/>
  </r>
  <r>
    <x v="0"/>
    <x v="15"/>
    <x v="15"/>
    <x v="7"/>
    <n v="127.4"/>
    <n v="113"/>
    <n v="106.6"/>
    <m/>
    <m/>
    <m/>
    <m/>
    <m/>
    <m/>
    <m/>
    <m/>
    <m/>
    <n v="1"/>
    <x v="424"/>
    <n v="113"/>
    <n v="106.6"/>
    <n v="0"/>
    <n v="0"/>
    <n v="0"/>
    <n v="0"/>
    <n v="0"/>
    <n v="0"/>
    <n v="0"/>
    <n v="0"/>
    <n v="0"/>
  </r>
  <r>
    <x v="0"/>
    <x v="17"/>
    <x v="17"/>
    <x v="0"/>
    <n v="0"/>
    <n v="0"/>
    <n v="0"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0"/>
    <x v="17"/>
    <x v="17"/>
    <x v="1"/>
    <n v="222758.27"/>
    <n v="207307.88"/>
    <n v="219225.32"/>
    <m/>
    <m/>
    <m/>
    <m/>
    <m/>
    <m/>
    <m/>
    <m/>
    <m/>
    <n v="24897"/>
    <x v="425"/>
    <n v="8.3266208780174313"/>
    <n v="8.8052905972607149"/>
    <n v="0"/>
    <n v="0"/>
    <n v="0"/>
    <n v="0"/>
    <n v="0"/>
    <n v="0"/>
    <n v="0"/>
    <n v="0"/>
    <n v="0"/>
  </r>
  <r>
    <x v="0"/>
    <x v="17"/>
    <x v="17"/>
    <x v="2"/>
    <n v="69728"/>
    <n v="69623.39"/>
    <n v="75984.600000000006"/>
    <m/>
    <m/>
    <m/>
    <m/>
    <m/>
    <m/>
    <m/>
    <m/>
    <m/>
    <n v="7940"/>
    <x v="426"/>
    <n v="8.7686889168765738"/>
    <n v="9.5698488664987416"/>
    <n v="0"/>
    <n v="0"/>
    <n v="0"/>
    <n v="0"/>
    <n v="0"/>
    <n v="0"/>
    <n v="0"/>
    <n v="0"/>
    <n v="0"/>
  </r>
  <r>
    <x v="0"/>
    <x v="17"/>
    <x v="17"/>
    <x v="3"/>
    <n v="445.3"/>
    <n v="487.2"/>
    <n v="496.2"/>
    <m/>
    <m/>
    <m/>
    <m/>
    <m/>
    <m/>
    <m/>
    <m/>
    <m/>
    <n v="55"/>
    <x v="427"/>
    <n v="8.8581818181818175"/>
    <n v="9.0218181818181815"/>
    <n v="0"/>
    <n v="0"/>
    <n v="0"/>
    <n v="0"/>
    <n v="0"/>
    <n v="0"/>
    <n v="0"/>
    <n v="0"/>
    <n v="0"/>
  </r>
  <r>
    <x v="0"/>
    <x v="17"/>
    <x v="17"/>
    <x v="5"/>
    <n v="178"/>
    <n v="174.3"/>
    <n v="212.6"/>
    <m/>
    <m/>
    <m/>
    <m/>
    <m/>
    <m/>
    <m/>
    <m/>
    <m/>
    <n v="1"/>
    <x v="428"/>
    <n v="174.3"/>
    <n v="212.6"/>
    <n v="0"/>
    <n v="0"/>
    <n v="0"/>
    <n v="0"/>
    <n v="0"/>
    <n v="0"/>
    <n v="0"/>
    <n v="0"/>
    <n v="0"/>
  </r>
  <r>
    <x v="0"/>
    <x v="18"/>
    <x v="18"/>
    <x v="1"/>
    <n v="726.4"/>
    <n v="726"/>
    <n v="729.1"/>
    <m/>
    <m/>
    <m/>
    <m/>
    <m/>
    <m/>
    <m/>
    <m/>
    <m/>
    <n v="68"/>
    <x v="429"/>
    <n v="10.676470588235293"/>
    <n v="10.722058823529412"/>
    <n v="0"/>
    <n v="0"/>
    <n v="0"/>
    <n v="0"/>
    <n v="0"/>
    <n v="0"/>
    <n v="0"/>
    <n v="0"/>
    <n v="0"/>
  </r>
  <r>
    <x v="0"/>
    <x v="18"/>
    <x v="18"/>
    <x v="2"/>
    <n v="57.3"/>
    <n v="57.9"/>
    <n v="65.7"/>
    <m/>
    <m/>
    <m/>
    <m/>
    <m/>
    <m/>
    <m/>
    <m/>
    <m/>
    <n v="2"/>
    <x v="430"/>
    <n v="28.95"/>
    <n v="32.85"/>
    <n v="0"/>
    <n v="0"/>
    <n v="0"/>
    <n v="0"/>
    <n v="0"/>
    <n v="0"/>
    <n v="0"/>
    <n v="0"/>
    <n v="0"/>
  </r>
  <r>
    <x v="0"/>
    <x v="19"/>
    <x v="19"/>
    <x v="1"/>
    <n v="5.9"/>
    <n v="7.99"/>
    <n v="10.4"/>
    <m/>
    <m/>
    <m/>
    <m/>
    <m/>
    <m/>
    <m/>
    <m/>
    <m/>
    <n v="2"/>
    <x v="431"/>
    <n v="3.9950000000000001"/>
    <n v="5.2"/>
    <n v="0"/>
    <n v="0"/>
    <n v="0"/>
    <n v="0"/>
    <n v="0"/>
    <n v="0"/>
    <n v="0"/>
    <n v="0"/>
    <n v="0"/>
  </r>
  <r>
    <x v="0"/>
    <x v="19"/>
    <x v="19"/>
    <x v="2"/>
    <n v="33.5"/>
    <n v="48.99"/>
    <n v="49"/>
    <m/>
    <m/>
    <m/>
    <m/>
    <m/>
    <m/>
    <m/>
    <m/>
    <m/>
    <n v="3"/>
    <x v="432"/>
    <n v="16.330000000000002"/>
    <n v="16.333333333333332"/>
    <n v="0"/>
    <n v="0"/>
    <n v="0"/>
    <n v="0"/>
    <n v="0"/>
    <n v="0"/>
    <n v="0"/>
    <n v="0"/>
    <n v="0"/>
  </r>
  <r>
    <x v="0"/>
    <x v="19"/>
    <x v="19"/>
    <x v="3"/>
    <n v="87.6"/>
    <n v="101.59"/>
    <n v="112.6"/>
    <m/>
    <m/>
    <m/>
    <m/>
    <m/>
    <m/>
    <m/>
    <m/>
    <m/>
    <n v="6"/>
    <x v="433"/>
    <n v="16.931666666666668"/>
    <n v="18.766666666666666"/>
    <n v="0"/>
    <n v="0"/>
    <n v="0"/>
    <n v="0"/>
    <n v="0"/>
    <n v="0"/>
    <n v="0"/>
    <n v="0"/>
    <n v="0"/>
  </r>
  <r>
    <x v="0"/>
    <x v="19"/>
    <x v="19"/>
    <x v="5"/>
    <n v="593.29999999999995"/>
    <n v="839.79"/>
    <n v="1008"/>
    <m/>
    <m/>
    <m/>
    <m/>
    <m/>
    <m/>
    <m/>
    <m/>
    <m/>
    <n v="27"/>
    <x v="434"/>
    <n v="31.103333333333332"/>
    <n v="37.333333333333336"/>
    <n v="0"/>
    <n v="0"/>
    <n v="0"/>
    <n v="0"/>
    <n v="0"/>
    <n v="0"/>
    <n v="0"/>
    <n v="0"/>
    <n v="0"/>
  </r>
  <r>
    <x v="0"/>
    <x v="19"/>
    <x v="19"/>
    <x v="6"/>
    <n v="771.1"/>
    <n v="1170.4000000000001"/>
    <n v="1165.7"/>
    <m/>
    <m/>
    <m/>
    <m/>
    <m/>
    <m/>
    <m/>
    <m/>
    <m/>
    <n v="20"/>
    <x v="435"/>
    <n v="58.52"/>
    <n v="58.285000000000004"/>
    <n v="0"/>
    <n v="0"/>
    <n v="0"/>
    <n v="0"/>
    <n v="0"/>
    <n v="0"/>
    <n v="0"/>
    <n v="0"/>
    <n v="0"/>
  </r>
  <r>
    <x v="0"/>
    <x v="19"/>
    <x v="19"/>
    <x v="7"/>
    <n v="1818.1"/>
    <n v="2137.4"/>
    <n v="2731.4"/>
    <m/>
    <m/>
    <m/>
    <m/>
    <m/>
    <m/>
    <m/>
    <m/>
    <m/>
    <n v="18"/>
    <x v="436"/>
    <n v="118.74444444444445"/>
    <n v="151.74444444444444"/>
    <n v="0"/>
    <n v="0"/>
    <n v="0"/>
    <n v="0"/>
    <n v="0"/>
    <n v="0"/>
    <n v="0"/>
    <n v="0"/>
    <n v="0"/>
  </r>
  <r>
    <x v="0"/>
    <x v="19"/>
    <x v="19"/>
    <x v="8"/>
    <n v="336.4"/>
    <n v="363.4"/>
    <n v="510.8"/>
    <m/>
    <m/>
    <m/>
    <m/>
    <m/>
    <m/>
    <m/>
    <m/>
    <m/>
    <n v="2"/>
    <x v="437"/>
    <n v="181.7"/>
    <n v="255.4"/>
    <n v="0"/>
    <n v="0"/>
    <n v="0"/>
    <n v="0"/>
    <n v="0"/>
    <n v="0"/>
    <n v="0"/>
    <n v="0"/>
    <n v="0"/>
  </r>
  <r>
    <x v="5"/>
    <x v="17"/>
    <x v="17"/>
    <x v="2"/>
    <m/>
    <m/>
    <m/>
    <m/>
    <m/>
    <m/>
    <m/>
    <m/>
    <m/>
    <m/>
    <m/>
    <m/>
    <n v="7940"/>
    <x v="0"/>
    <n v="0"/>
    <n v="0"/>
    <n v="0"/>
    <n v="0"/>
    <n v="0"/>
    <n v="0"/>
    <n v="0"/>
    <n v="0"/>
    <n v="0"/>
    <n v="0"/>
    <n v="0"/>
  </r>
  <r>
    <x v="6"/>
    <x v="17"/>
    <x v="17"/>
    <x v="0"/>
    <m/>
    <m/>
    <m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7"/>
    <x v="5"/>
    <x v="5"/>
    <x v="0"/>
    <m/>
    <m/>
    <m/>
    <m/>
    <m/>
    <m/>
    <m/>
    <m/>
    <m/>
    <m/>
    <m/>
    <m/>
    <n v="0"/>
    <x v="0"/>
    <n v="0"/>
    <n v="0"/>
    <n v="0"/>
    <n v="0"/>
    <n v="0"/>
    <n v="0"/>
    <n v="0"/>
    <n v="0"/>
    <n v="0"/>
    <n v="0"/>
    <n v="0"/>
  </r>
  <r>
    <x v="8"/>
    <x v="21"/>
    <x v="21"/>
    <x v="10"/>
    <m/>
    <m/>
    <m/>
    <m/>
    <m/>
    <m/>
    <m/>
    <m/>
    <m/>
    <m/>
    <m/>
    <m/>
    <m/>
    <x v="438"/>
    <m/>
    <m/>
    <m/>
    <m/>
    <m/>
    <m/>
    <m/>
    <m/>
    <m/>
    <m/>
    <m/>
  </r>
  <r>
    <x v="8"/>
    <x v="21"/>
    <x v="21"/>
    <x v="10"/>
    <m/>
    <m/>
    <m/>
    <m/>
    <m/>
    <m/>
    <m/>
    <m/>
    <m/>
    <m/>
    <m/>
    <m/>
    <m/>
    <x v="438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M132" firstHeaderRow="1" firstDataRow="3" firstDataCol="3"/>
  <pivotFields count="16">
    <pivotField axis="axisCol" showAll="0">
      <items count="10">
        <item h="1" x="1"/>
        <item h="1" x="2"/>
        <item h="1" x="3"/>
        <item x="4"/>
        <item x="0"/>
        <item h="1" x="5"/>
        <item h="1" x="6"/>
        <item h="1" x="7"/>
        <item h="1" x="8"/>
        <item t="default"/>
      </items>
    </pivotField>
    <pivotField axis="axisRow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20"/>
        <item x="11"/>
        <item x="12"/>
        <item x="13"/>
        <item x="14"/>
        <item x="15"/>
        <item x="16"/>
        <item x="17"/>
        <item x="18"/>
        <item x="19"/>
        <item x="21"/>
        <item t="default"/>
      </items>
    </pivotField>
    <pivotField axis="axisRow" outline="0" showAll="0" defaultSubtotal="0">
      <items count="22">
        <item x="0"/>
        <item x="6"/>
        <item x="9"/>
        <item x="8"/>
        <item x="5"/>
        <item x="4"/>
        <item x="1"/>
        <item x="3"/>
        <item x="2"/>
        <item x="7"/>
        <item x="15"/>
        <item x="18"/>
        <item x="20"/>
        <item x="11"/>
        <item x="12"/>
        <item x="10"/>
        <item x="14"/>
        <item x="16"/>
        <item x="19"/>
        <item x="13"/>
        <item x="17"/>
        <item x="21"/>
      </items>
    </pivotField>
    <pivotField axis="axisRow" showAll="0" sortType="ascending">
      <items count="21">
        <item x="1"/>
        <item x="2"/>
        <item x="3"/>
        <item x="5"/>
        <item x="6"/>
        <item x="7"/>
        <item x="8"/>
        <item x="9"/>
        <item x="4"/>
        <item x="0"/>
        <item m="1" x="14"/>
        <item m="1" x="16"/>
        <item m="1" x="12"/>
        <item m="1" x="17"/>
        <item m="1" x="11"/>
        <item m="1" x="13"/>
        <item m="1" x="19"/>
        <item m="1" x="18"/>
        <item m="1" x="15"/>
        <item x="10"/>
        <item t="default"/>
      </items>
    </pivotField>
    <pivotField dataField="1" showAll="0">
      <items count="444">
        <item x="1"/>
        <item x="224"/>
        <item x="61"/>
        <item x="410"/>
        <item x="83"/>
        <item x="168"/>
        <item x="230"/>
        <item x="411"/>
        <item x="211"/>
        <item x="257"/>
        <item x="146"/>
        <item x="394"/>
        <item x="258"/>
        <item x="407"/>
        <item x="229"/>
        <item x="346"/>
        <item x="417"/>
        <item x="140"/>
        <item x="355"/>
        <item x="347"/>
        <item x="42"/>
        <item x="5"/>
        <item x="181"/>
        <item x="438"/>
        <item x="7"/>
        <item x="363"/>
        <item x="318"/>
        <item x="275"/>
        <item x="236"/>
        <item x="13"/>
        <item x="388"/>
        <item x="3"/>
        <item x="256"/>
        <item x="437"/>
        <item x="60"/>
        <item x="85"/>
        <item x="206"/>
        <item x="326"/>
        <item x="387"/>
        <item x="145"/>
        <item x="185"/>
        <item x="212"/>
        <item x="259"/>
        <item x="353"/>
        <item x="300"/>
        <item x="127"/>
        <item x="389"/>
        <item x="439"/>
        <item x="348"/>
        <item x="225"/>
        <item x="231"/>
        <item x="175"/>
        <item x="21"/>
        <item x="62"/>
        <item x="97"/>
        <item x="91"/>
        <item x="56"/>
        <item x="55"/>
        <item x="171"/>
        <item x="204"/>
        <item x="110"/>
        <item x="412"/>
        <item x="431"/>
        <item x="408"/>
        <item x="87"/>
        <item x="36"/>
        <item x="377"/>
        <item x="173"/>
        <item x="172"/>
        <item x="194"/>
        <item x="267"/>
        <item x="88"/>
        <item x="43"/>
        <item x="26"/>
        <item x="147"/>
        <item x="123"/>
        <item x="209"/>
        <item x="390"/>
        <item x="319"/>
        <item x="163"/>
        <item x="354"/>
        <item x="265"/>
        <item x="340"/>
        <item x="40"/>
        <item x="207"/>
        <item x="435"/>
        <item x="395"/>
        <item x="214"/>
        <item x="125"/>
        <item x="266"/>
        <item x="78"/>
        <item x="250"/>
        <item x="289"/>
        <item x="290"/>
        <item x="344"/>
        <item x="121"/>
        <item x="6"/>
        <item x="302"/>
        <item x="205"/>
        <item x="89"/>
        <item x="254"/>
        <item x="195"/>
        <item x="167"/>
        <item x="203"/>
        <item x="27"/>
        <item x="38"/>
        <item x="82"/>
        <item x="111"/>
        <item x="141"/>
        <item x="174"/>
        <item x="378"/>
        <item x="321"/>
        <item x="2"/>
        <item x="120"/>
        <item x="35"/>
        <item x="442"/>
        <item x="86"/>
        <item x="263"/>
        <item x="298"/>
        <item x="58"/>
        <item x="170"/>
        <item x="128"/>
        <item x="386"/>
        <item x="119"/>
        <item x="135"/>
        <item x="301"/>
        <item x="219"/>
        <item x="392"/>
        <item x="249"/>
        <item x="306"/>
        <item x="37"/>
        <item x="4"/>
        <item x="367"/>
        <item x="122"/>
        <item x="77"/>
        <item x="162"/>
        <item x="81"/>
        <item x="434"/>
        <item x="401"/>
        <item x="208"/>
        <item x="371"/>
        <item x="299"/>
        <item x="430"/>
        <item x="50"/>
        <item x="402"/>
        <item x="17"/>
        <item x="253"/>
        <item x="379"/>
        <item x="49"/>
        <item x="196"/>
        <item x="248"/>
        <item x="233"/>
        <item x="339"/>
        <item x="414"/>
        <item x="213"/>
        <item x="264"/>
        <item x="102"/>
        <item x="313"/>
        <item x="218"/>
        <item x="189"/>
        <item x="64"/>
        <item x="63"/>
        <item x="28"/>
        <item x="304"/>
        <item x="343"/>
        <item x="134"/>
        <item x="161"/>
        <item x="76"/>
        <item x="260"/>
        <item x="393"/>
        <item x="261"/>
        <item x="166"/>
        <item x="312"/>
        <item x="396"/>
        <item x="44"/>
        <item x="357"/>
        <item x="352"/>
        <item x="436"/>
        <item x="41"/>
        <item x="210"/>
        <item x="440"/>
        <item x="112"/>
        <item x="232"/>
        <item x="217"/>
        <item x="126"/>
        <item x="397"/>
        <item x="429"/>
        <item x="391"/>
        <item x="45"/>
        <item x="305"/>
        <item x="124"/>
        <item x="303"/>
        <item x="34"/>
        <item x="269"/>
        <item x="148"/>
        <item x="39"/>
        <item x="103"/>
        <item x="101"/>
        <item x="413"/>
        <item x="400"/>
        <item x="426"/>
        <item x="90"/>
        <item x="187"/>
        <item x="202"/>
        <item x="356"/>
        <item x="369"/>
        <item x="281"/>
        <item x="427"/>
        <item x="149"/>
        <item x="338"/>
        <item x="349"/>
        <item x="291"/>
        <item x="188"/>
        <item x="19"/>
        <item x="322"/>
        <item x="48"/>
        <item x="246"/>
        <item x="399"/>
        <item x="385"/>
        <item x="227"/>
        <item x="283"/>
        <item x="350"/>
        <item x="255"/>
        <item x="372"/>
        <item x="143"/>
        <item x="370"/>
        <item x="191"/>
        <item x="74"/>
        <item x="159"/>
        <item x="374"/>
        <item x="105"/>
        <item x="282"/>
        <item x="186"/>
        <item x="72"/>
        <item x="286"/>
        <item x="323"/>
        <item x="20"/>
        <item x="107"/>
        <item x="84"/>
        <item x="375"/>
        <item x="404"/>
        <item x="169"/>
        <item x="190"/>
        <item x="216"/>
        <item x="23"/>
        <item x="129"/>
        <item x="279"/>
        <item x="108"/>
        <item x="106"/>
        <item x="192"/>
        <item x="336"/>
        <item x="373"/>
        <item x="221"/>
        <item x="285"/>
        <item x="345"/>
        <item x="118"/>
        <item x="104"/>
        <item x="383"/>
        <item x="315"/>
        <item x="9"/>
        <item x="22"/>
        <item x="425"/>
        <item x="57"/>
        <item x="24"/>
        <item x="235"/>
        <item x="441"/>
        <item x="287"/>
        <item x="307"/>
        <item x="268"/>
        <item x="247"/>
        <item x="18"/>
        <item x="416"/>
        <item x="262"/>
        <item x="376"/>
        <item x="193"/>
        <item x="52"/>
        <item x="160"/>
        <item x="403"/>
        <item x="137"/>
        <item x="245"/>
        <item x="244"/>
        <item x="73"/>
        <item x="75"/>
        <item x="133"/>
        <item x="220"/>
        <item x="428"/>
        <item x="130"/>
        <item x="314"/>
        <item x="136"/>
        <item x="109"/>
        <item x="51"/>
        <item x="288"/>
        <item x="46"/>
        <item x="337"/>
        <item x="142"/>
        <item x="351"/>
        <item x="415"/>
        <item x="359"/>
        <item x="197"/>
        <item x="234"/>
        <item x="384"/>
        <item x="25"/>
        <item x="380"/>
        <item x="158"/>
        <item x="215"/>
        <item x="47"/>
        <item x="33"/>
        <item x="200"/>
        <item x="334"/>
        <item x="29"/>
        <item x="335"/>
        <item x="201"/>
        <item x="157"/>
        <item x="325"/>
        <item x="154"/>
        <item x="297"/>
        <item x="241"/>
        <item x="311"/>
        <item x="422"/>
        <item x="331"/>
        <item x="280"/>
        <item x="69"/>
        <item x="398"/>
        <item x="308"/>
        <item x="223"/>
        <item x="53"/>
        <item x="138"/>
        <item x="226"/>
        <item x="32"/>
        <item x="113"/>
        <item x="324"/>
        <item x="93"/>
        <item x="316"/>
        <item x="405"/>
        <item x="222"/>
        <item x="368"/>
        <item x="284"/>
        <item x="406"/>
        <item x="54"/>
        <item x="292"/>
        <item x="271"/>
        <item x="360"/>
        <item x="361"/>
        <item x="94"/>
        <item x="178"/>
        <item x="16"/>
        <item x="30"/>
        <item x="198"/>
        <item x="381"/>
        <item x="10"/>
        <item x="272"/>
        <item x="317"/>
        <item x="179"/>
        <item x="117"/>
        <item x="132"/>
        <item x="116"/>
        <item x="95"/>
        <item x="11"/>
        <item x="358"/>
        <item x="156"/>
        <item x="424"/>
        <item x="177"/>
        <item x="184"/>
        <item x="273"/>
        <item x="295"/>
        <item x="8"/>
        <item x="333"/>
        <item x="176"/>
        <item x="423"/>
        <item x="366"/>
        <item x="71"/>
        <item x="31"/>
        <item x="296"/>
        <item x="70"/>
        <item x="100"/>
        <item x="139"/>
        <item x="242"/>
        <item x="237"/>
        <item x="418"/>
        <item x="155"/>
        <item x="310"/>
        <item x="114"/>
        <item x="199"/>
        <item x="150"/>
        <item x="131"/>
        <item x="327"/>
        <item x="382"/>
        <item x="278"/>
        <item x="92"/>
        <item x="65"/>
        <item x="180"/>
        <item x="332"/>
        <item x="12"/>
        <item x="96"/>
        <item x="362"/>
        <item x="59"/>
        <item x="243"/>
        <item x="293"/>
        <item x="365"/>
        <item x="274"/>
        <item x="309"/>
        <item x="228"/>
        <item x="15"/>
        <item x="270"/>
        <item x="115"/>
        <item x="409"/>
        <item x="144"/>
        <item x="183"/>
        <item x="277"/>
        <item x="320"/>
        <item x="239"/>
        <item x="152"/>
        <item x="420"/>
        <item x="421"/>
        <item x="240"/>
        <item x="419"/>
        <item x="151"/>
        <item x="67"/>
        <item x="153"/>
        <item x="238"/>
        <item x="66"/>
        <item x="14"/>
        <item x="328"/>
        <item x="329"/>
        <item x="99"/>
        <item x="98"/>
        <item x="68"/>
        <item x="294"/>
        <item x="182"/>
        <item x="330"/>
        <item x="364"/>
        <item x="276"/>
        <item x="433"/>
        <item x="252"/>
        <item x="80"/>
        <item x="165"/>
        <item x="342"/>
        <item x="432"/>
        <item x="251"/>
        <item x="164"/>
        <item x="79"/>
        <item x="341"/>
        <item x="0"/>
        <item t="default"/>
      </items>
    </pivotField>
    <pivotField dataField="1" showAll="0">
      <items count="449">
        <item x="1"/>
        <item x="36"/>
        <item x="231"/>
        <item x="413"/>
        <item x="62"/>
        <item x="232"/>
        <item x="323"/>
        <item x="414"/>
        <item x="410"/>
        <item x="441"/>
        <item x="147"/>
        <item x="84"/>
        <item x="226"/>
        <item x="169"/>
        <item x="420"/>
        <item x="366"/>
        <item x="260"/>
        <item x="259"/>
        <item x="238"/>
        <item x="141"/>
        <item x="43"/>
        <item x="301"/>
        <item x="128"/>
        <item x="349"/>
        <item x="328"/>
        <item x="391"/>
        <item x="320"/>
        <item x="183"/>
        <item x="442"/>
        <item x="276"/>
        <item x="214"/>
        <item x="358"/>
        <item x="213"/>
        <item x="397"/>
        <item x="440"/>
        <item x="13"/>
        <item x="171"/>
        <item x="86"/>
        <item x="280"/>
        <item x="258"/>
        <item x="187"/>
        <item x="348"/>
        <item x="233"/>
        <item x="37"/>
        <item x="208"/>
        <item x="307"/>
        <item x="392"/>
        <item x="443"/>
        <item x="63"/>
        <item x="88"/>
        <item x="350"/>
        <item x="356"/>
        <item x="21"/>
        <item x="261"/>
        <item x="434"/>
        <item x="98"/>
        <item x="3"/>
        <item x="79"/>
        <item x="56"/>
        <item x="342"/>
        <item x="148"/>
        <item x="415"/>
        <item x="393"/>
        <item x="111"/>
        <item x="26"/>
        <item x="61"/>
        <item x="146"/>
        <item x="164"/>
        <item x="268"/>
        <item x="346"/>
        <item x="196"/>
        <item x="44"/>
        <item x="173"/>
        <item x="438"/>
        <item x="266"/>
        <item x="89"/>
        <item x="380"/>
        <item x="211"/>
        <item x="124"/>
        <item x="126"/>
        <item x="206"/>
        <item x="256"/>
        <item x="290"/>
        <item x="5"/>
        <item x="303"/>
        <item x="57"/>
        <item x="357"/>
        <item x="35"/>
        <item x="209"/>
        <item x="83"/>
        <item x="267"/>
        <item x="207"/>
        <item x="252"/>
        <item x="92"/>
        <item x="174"/>
        <item x="197"/>
        <item x="39"/>
        <item x="177"/>
        <item x="112"/>
        <item x="27"/>
        <item x="90"/>
        <item x="390"/>
        <item x="291"/>
        <item x="167"/>
        <item x="227"/>
        <item x="411"/>
        <item x="205"/>
        <item x="168"/>
        <item x="122"/>
        <item x="381"/>
        <item x="175"/>
        <item x="299"/>
        <item x="308"/>
        <item x="41"/>
        <item x="389"/>
        <item x="7"/>
        <item x="321"/>
        <item x="129"/>
        <item x="142"/>
        <item x="300"/>
        <item x="123"/>
        <item x="2"/>
        <item x="120"/>
        <item x="59"/>
        <item x="398"/>
        <item x="191"/>
        <item x="38"/>
        <item x="395"/>
        <item x="370"/>
        <item x="121"/>
        <item x="447"/>
        <item x="302"/>
        <item x="163"/>
        <item x="433"/>
        <item x="375"/>
        <item x="172"/>
        <item x="354"/>
        <item x="341"/>
        <item x="221"/>
        <item x="51"/>
        <item x="216"/>
        <item x="251"/>
        <item x="82"/>
        <item x="78"/>
        <item x="136"/>
        <item x="437"/>
        <item x="404"/>
        <item x="4"/>
        <item x="315"/>
        <item x="87"/>
        <item x="382"/>
        <item x="345"/>
        <item x="17"/>
        <item x="215"/>
        <item x="405"/>
        <item x="220"/>
        <item x="50"/>
        <item x="255"/>
        <item x="235"/>
        <item x="77"/>
        <item x="305"/>
        <item x="135"/>
        <item x="314"/>
        <item x="371"/>
        <item x="58"/>
        <item x="198"/>
        <item x="265"/>
        <item x="162"/>
        <item x="102"/>
        <item x="432"/>
        <item x="42"/>
        <item x="250"/>
        <item x="325"/>
        <item x="28"/>
        <item x="210"/>
        <item x="417"/>
        <item x="125"/>
        <item x="304"/>
        <item x="439"/>
        <item x="396"/>
        <item x="103"/>
        <item x="374"/>
        <item x="150"/>
        <item x="212"/>
        <item x="355"/>
        <item x="65"/>
        <item x="282"/>
        <item x="113"/>
        <item x="306"/>
        <item x="127"/>
        <item x="416"/>
        <item x="64"/>
        <item x="444"/>
        <item x="149"/>
        <item x="40"/>
        <item x="19"/>
        <item x="394"/>
        <item x="234"/>
        <item x="106"/>
        <item x="262"/>
        <item x="340"/>
        <item x="399"/>
        <item x="284"/>
        <item x="91"/>
        <item x="104"/>
        <item x="292"/>
        <item x="189"/>
        <item x="204"/>
        <item x="270"/>
        <item x="430"/>
        <item x="75"/>
        <item x="45"/>
        <item x="403"/>
        <item x="324"/>
        <item x="429"/>
        <item x="359"/>
        <item x="347"/>
        <item x="372"/>
        <item x="85"/>
        <item x="377"/>
        <item x="6"/>
        <item x="287"/>
        <item x="219"/>
        <item x="445"/>
        <item x="360"/>
        <item x="338"/>
        <item x="263"/>
        <item x="190"/>
        <item x="160"/>
        <item x="193"/>
        <item x="283"/>
        <item x="257"/>
        <item x="23"/>
        <item x="170"/>
        <item x="351"/>
        <item x="108"/>
        <item x="248"/>
        <item x="18"/>
        <item x="286"/>
        <item x="376"/>
        <item x="20"/>
        <item x="352"/>
        <item x="24"/>
        <item x="105"/>
        <item x="378"/>
        <item x="373"/>
        <item x="130"/>
        <item x="176"/>
        <item x="22"/>
        <item x="107"/>
        <item x="192"/>
        <item x="223"/>
        <item x="317"/>
        <item x="407"/>
        <item x="109"/>
        <item x="269"/>
        <item x="288"/>
        <item x="229"/>
        <item x="194"/>
        <item x="119"/>
        <item x="298"/>
        <item x="400"/>
        <item x="402"/>
        <item x="188"/>
        <item x="158"/>
        <item x="228"/>
        <item x="34"/>
        <item x="309"/>
        <item x="388"/>
        <item x="316"/>
        <item x="76"/>
        <item x="222"/>
        <item x="74"/>
        <item x="379"/>
        <item x="249"/>
        <item x="339"/>
        <item x="161"/>
        <item x="289"/>
        <item x="237"/>
        <item x="53"/>
        <item x="195"/>
        <item x="406"/>
        <item x="138"/>
        <item x="137"/>
        <item x="446"/>
        <item x="25"/>
        <item x="337"/>
        <item x="73"/>
        <item x="419"/>
        <item x="49"/>
        <item x="144"/>
        <item x="218"/>
        <item x="428"/>
        <item x="264"/>
        <item x="336"/>
        <item x="131"/>
        <item x="431"/>
        <item x="134"/>
        <item x="159"/>
        <item x="247"/>
        <item x="52"/>
        <item x="143"/>
        <item x="353"/>
        <item x="327"/>
        <item x="246"/>
        <item x="418"/>
        <item x="313"/>
        <item x="110"/>
        <item x="310"/>
        <item x="281"/>
        <item x="155"/>
        <item x="70"/>
        <item x="236"/>
        <item x="326"/>
        <item x="383"/>
        <item x="425"/>
        <item x="243"/>
        <item x="333"/>
        <item x="362"/>
        <item x="46"/>
        <item x="199"/>
        <item x="114"/>
        <item x="387"/>
        <item x="139"/>
        <item x="54"/>
        <item x="225"/>
        <item x="94"/>
        <item x="9"/>
        <item x="224"/>
        <item x="386"/>
        <item x="318"/>
        <item x="217"/>
        <item x="48"/>
        <item x="32"/>
        <item x="293"/>
        <item x="202"/>
        <item x="118"/>
        <item x="363"/>
        <item x="29"/>
        <item x="203"/>
        <item x="285"/>
        <item x="10"/>
        <item x="95"/>
        <item x="272"/>
        <item x="117"/>
        <item x="179"/>
        <item x="180"/>
        <item x="364"/>
        <item x="273"/>
        <item x="55"/>
        <item x="11"/>
        <item x="401"/>
        <item x="96"/>
        <item x="47"/>
        <item x="408"/>
        <item x="274"/>
        <item x="245"/>
        <item x="427"/>
        <item x="181"/>
        <item x="297"/>
        <item x="296"/>
        <item x="335"/>
        <item x="157"/>
        <item x="319"/>
        <item x="426"/>
        <item x="72"/>
        <item x="133"/>
        <item x="16"/>
        <item x="384"/>
        <item x="312"/>
        <item x="71"/>
        <item x="369"/>
        <item x="115"/>
        <item x="156"/>
        <item x="30"/>
        <item x="200"/>
        <item x="421"/>
        <item x="140"/>
        <item x="186"/>
        <item x="334"/>
        <item x="361"/>
        <item x="409"/>
        <item x="329"/>
        <item x="244"/>
        <item x="279"/>
        <item x="66"/>
        <item x="101"/>
        <item x="239"/>
        <item x="151"/>
        <item x="311"/>
        <item x="132"/>
        <item x="33"/>
        <item x="294"/>
        <item x="93"/>
        <item x="12"/>
        <item x="97"/>
        <item x="182"/>
        <item x="271"/>
        <item x="230"/>
        <item x="365"/>
        <item x="275"/>
        <item x="385"/>
        <item x="201"/>
        <item x="185"/>
        <item x="116"/>
        <item x="278"/>
        <item x="145"/>
        <item x="8"/>
        <item x="31"/>
        <item x="60"/>
        <item x="178"/>
        <item x="368"/>
        <item x="322"/>
        <item x="15"/>
        <item x="295"/>
        <item x="423"/>
        <item x="422"/>
        <item x="68"/>
        <item x="153"/>
        <item x="424"/>
        <item x="69"/>
        <item x="332"/>
        <item x="331"/>
        <item x="67"/>
        <item x="241"/>
        <item x="330"/>
        <item x="242"/>
        <item x="154"/>
        <item x="412"/>
        <item x="152"/>
        <item x="240"/>
        <item x="14"/>
        <item x="184"/>
        <item x="99"/>
        <item x="367"/>
        <item x="277"/>
        <item x="100"/>
        <item x="436"/>
        <item x="344"/>
        <item x="81"/>
        <item x="254"/>
        <item x="166"/>
        <item x="435"/>
        <item x="80"/>
        <item x="343"/>
        <item x="253"/>
        <item x="16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2"/>
    <field x="3"/>
  </rowFields>
  <rowItems count="127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>
      <x/>
    </i>
    <i>
      <x v="1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>
      <x v="1"/>
    </i>
    <i>
      <x v="2"/>
      <x v="8"/>
      <x v="3"/>
    </i>
    <i r="2">
      <x v="5"/>
    </i>
    <i r="2">
      <x v="6"/>
    </i>
    <i r="2">
      <x v="7"/>
    </i>
    <i t="default">
      <x v="2"/>
    </i>
    <i>
      <x v="3"/>
      <x v="7"/>
      <x/>
    </i>
    <i r="2">
      <x v="1"/>
    </i>
    <i r="2">
      <x v="2"/>
    </i>
    <i r="2">
      <x v="3"/>
    </i>
    <i r="2">
      <x v="4"/>
    </i>
    <i r="2">
      <x v="5"/>
    </i>
    <i r="2">
      <x v="9"/>
    </i>
    <i t="default">
      <x v="3"/>
    </i>
    <i>
      <x v="4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t="default">
      <x v="4"/>
    </i>
    <i>
      <x v="5"/>
      <x v="4"/>
      <x v="3"/>
    </i>
    <i t="default">
      <x v="5"/>
    </i>
    <i>
      <x v="6"/>
      <x v="1"/>
      <x v="4"/>
    </i>
    <i t="default">
      <x v="6"/>
    </i>
    <i>
      <x v="7"/>
      <x v="9"/>
      <x v="9"/>
    </i>
    <i t="default">
      <x v="7"/>
    </i>
    <i>
      <x v="8"/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>
      <x v="8"/>
    </i>
    <i>
      <x v="9"/>
      <x v="2"/>
      <x/>
    </i>
    <i r="2">
      <x v="1"/>
    </i>
    <i r="2">
      <x v="2"/>
    </i>
    <i r="2">
      <x v="3"/>
    </i>
    <i r="2">
      <x v="4"/>
    </i>
    <i r="2">
      <x v="5"/>
    </i>
    <i r="2">
      <x v="9"/>
    </i>
    <i t="default">
      <x v="9"/>
    </i>
    <i>
      <x v="10"/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t="default">
      <x v="10"/>
    </i>
    <i>
      <x v="12"/>
      <x v="13"/>
      <x v="5"/>
    </i>
    <i r="2">
      <x v="6"/>
    </i>
    <i t="default">
      <x v="12"/>
    </i>
    <i>
      <x v="13"/>
      <x v="14"/>
      <x/>
    </i>
    <i r="2">
      <x v="1"/>
    </i>
    <i r="2">
      <x v="2"/>
    </i>
    <i r="2">
      <x v="3"/>
    </i>
    <i r="2">
      <x v="9"/>
    </i>
    <i t="default">
      <x v="13"/>
    </i>
    <i>
      <x v="14"/>
      <x v="19"/>
      <x/>
    </i>
    <i r="2">
      <x v="1"/>
    </i>
    <i r="2">
      <x v="2"/>
    </i>
    <i r="2">
      <x v="9"/>
    </i>
    <i t="default">
      <x v="14"/>
    </i>
    <i>
      <x v="15"/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t="default">
      <x v="15"/>
    </i>
    <i>
      <x v="16"/>
      <x v="10"/>
      <x/>
    </i>
    <i r="2">
      <x v="1"/>
    </i>
    <i r="2">
      <x v="2"/>
    </i>
    <i r="2">
      <x v="3"/>
    </i>
    <i r="2">
      <x v="4"/>
    </i>
    <i r="2">
      <x v="5"/>
    </i>
    <i t="default">
      <x v="16"/>
    </i>
    <i>
      <x v="17"/>
      <x v="17"/>
      <x v="4"/>
    </i>
    <i t="default">
      <x v="17"/>
    </i>
    <i>
      <x v="18"/>
      <x v="20"/>
      <x/>
    </i>
    <i r="2">
      <x v="1"/>
    </i>
    <i r="2">
      <x v="2"/>
    </i>
    <i r="2">
      <x v="3"/>
    </i>
    <i r="2">
      <x v="9"/>
    </i>
    <i t="default">
      <x v="18"/>
    </i>
    <i>
      <x v="19"/>
      <x v="11"/>
      <x/>
    </i>
    <i r="2">
      <x v="1"/>
    </i>
    <i t="default">
      <x v="19"/>
    </i>
    <i>
      <x v="20"/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>
      <x v="20"/>
    </i>
    <i t="grand">
      <x/>
    </i>
  </rowItems>
  <colFields count="2">
    <field x="0"/>
    <field x="-2"/>
  </colFields>
  <colItems count="36"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</colItems>
  <dataFields count="12">
    <dataField name="Sum of 1" fld="4" baseField="3" baseItem="4"/>
    <dataField name="Sum of 2" fld="5" baseField="3" baseItem="3"/>
    <dataField name="Sum of 3" fld="6" baseField="3" baseItem="5"/>
    <dataField name="Sum of 4" fld="7" baseField="3" baseItem="5"/>
    <dataField name="Sum of 5" fld="8" baseField="3" baseItem="5"/>
    <dataField name="Sum of 6" fld="9" baseField="3" baseItem="5"/>
    <dataField name="Sum of 7" fld="10" baseField="3" baseItem="5"/>
    <dataField name="Sum of 8" fld="11" baseField="3" baseItem="5"/>
    <dataField name="Sum of 9" fld="12" baseField="3" baseItem="5"/>
    <dataField name="Sum of 10" fld="13" baseField="3" baseItem="5"/>
    <dataField name="Sum of 11" fld="14" baseField="3" baseItem="5"/>
    <dataField name="Sum of 12" fld="15" baseField="3" baseItem="5"/>
  </dataFields>
  <formats count="82">
    <format dxfId="228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7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6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22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224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3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6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2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22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220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2"/>
          </reference>
          <reference field="2" count="1" selected="0">
            <x v="8"/>
          </reference>
          <reference field="3" count="4">
            <x v="3"/>
            <x v="5"/>
            <x v="6"/>
            <x v="7"/>
          </reference>
        </references>
      </pivotArea>
    </format>
    <format dxfId="219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2"/>
          </reference>
          <reference field="2" count="1" selected="0">
            <x v="8"/>
          </reference>
          <reference field="3" count="4">
            <x v="3"/>
            <x v="5"/>
            <x v="6"/>
            <x v="7"/>
          </reference>
        </references>
      </pivotArea>
    </format>
    <format dxfId="218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2"/>
          </reference>
        </references>
      </pivotArea>
    </format>
    <format dxfId="21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2"/>
          </reference>
        </references>
      </pivotArea>
    </format>
    <format dxfId="216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3"/>
          </reference>
          <reference field="2" count="1" selected="0">
            <x v="7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215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3"/>
          </reference>
          <reference field="2" count="1" selected="0">
            <x v="7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214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3"/>
          </reference>
        </references>
      </pivotArea>
    </format>
    <format dxfId="21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212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4"/>
          </reference>
          <reference field="2" count="1" selected="0">
            <x v="5"/>
          </reference>
          <reference field="3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211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4"/>
          </reference>
          <reference field="2" count="1" selected="0">
            <x v="5"/>
          </reference>
          <reference field="3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210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20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4"/>
          </reference>
        </references>
      </pivotArea>
    </format>
    <format dxfId="208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5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207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5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206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20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204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203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202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6"/>
          </reference>
        </references>
      </pivotArea>
    </format>
    <format dxfId="20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200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7"/>
          </reference>
          <reference field="2" count="1" selected="0">
            <x v="9"/>
          </reference>
          <reference field="3" count="1">
            <x v="9"/>
          </reference>
        </references>
      </pivotArea>
    </format>
    <format dxfId="199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7"/>
          </reference>
          <reference field="2" count="1" selected="0">
            <x v="9"/>
          </reference>
          <reference field="3" count="1">
            <x v="9"/>
          </reference>
        </references>
      </pivotArea>
    </format>
    <format dxfId="198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7"/>
          </reference>
        </references>
      </pivotArea>
    </format>
    <format dxfId="19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196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195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8"/>
          </reference>
          <reference field="2" count="1" selected="0">
            <x v="3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194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8"/>
          </reference>
        </references>
      </pivotArea>
    </format>
    <format dxfId="19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8"/>
          </reference>
        </references>
      </pivotArea>
    </format>
    <format dxfId="192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191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9"/>
          </reference>
          <reference field="2" count="1" selected="0">
            <x v="2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190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9"/>
          </reference>
        </references>
      </pivotArea>
    </format>
    <format dxfId="18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9"/>
          </reference>
        </references>
      </pivotArea>
    </format>
    <format dxfId="188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0"/>
          </reference>
          <reference field="2" count="1" selected="0">
            <x v="15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87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0"/>
          </reference>
          <reference field="2" count="1" selected="0">
            <x v="15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86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18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0"/>
          </reference>
        </references>
      </pivotArea>
    </format>
    <format dxfId="184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2"/>
          </reference>
          <reference field="2" count="1" selected="0">
            <x v="13"/>
          </reference>
          <reference field="3" count="2">
            <x v="5"/>
            <x v="6"/>
          </reference>
        </references>
      </pivotArea>
    </format>
    <format dxfId="183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2"/>
          </reference>
          <reference field="2" count="1" selected="0">
            <x v="13"/>
          </reference>
          <reference field="3" count="2">
            <x v="5"/>
            <x v="6"/>
          </reference>
        </references>
      </pivotArea>
    </format>
    <format dxfId="182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18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2"/>
          </reference>
        </references>
      </pivotArea>
    </format>
    <format dxfId="180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3"/>
          </reference>
          <reference field="2" count="1" selected="0">
            <x v="14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179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3"/>
          </reference>
          <reference field="2" count="1" selected="0">
            <x v="14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178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3"/>
          </reference>
        </references>
      </pivotArea>
    </format>
    <format dxfId="17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3"/>
          </reference>
        </references>
      </pivotArea>
    </format>
    <format dxfId="176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4"/>
          </reference>
          <reference field="2" count="1" selected="0">
            <x v="19"/>
          </reference>
          <reference field="3" count="4">
            <x v="0"/>
            <x v="1"/>
            <x v="2"/>
            <x v="9"/>
          </reference>
        </references>
      </pivotArea>
    </format>
    <format dxfId="175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4"/>
          </reference>
          <reference field="2" count="1" selected="0">
            <x v="19"/>
          </reference>
          <reference field="3" count="4">
            <x v="0"/>
            <x v="1"/>
            <x v="2"/>
            <x v="9"/>
          </reference>
        </references>
      </pivotArea>
    </format>
    <format dxfId="174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4"/>
          </reference>
        </references>
      </pivotArea>
    </format>
    <format dxfId="17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4"/>
          </reference>
        </references>
      </pivotArea>
    </format>
    <format dxfId="172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5"/>
          </reference>
          <reference field="2" count="1" selected="0">
            <x v="16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71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5"/>
          </reference>
          <reference field="2" count="1" selected="0">
            <x v="16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70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5"/>
          </reference>
        </references>
      </pivotArea>
    </format>
    <format dxfId="16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5"/>
          </reference>
        </references>
      </pivotArea>
    </format>
    <format dxfId="168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6"/>
          </reference>
          <reference field="2" count="1" selected="0">
            <x v="10"/>
          </reference>
          <reference field="3" count="6">
            <x v="0"/>
            <x v="1"/>
            <x v="2"/>
            <x v="3"/>
            <x v="4"/>
            <x v="5"/>
          </reference>
        </references>
      </pivotArea>
    </format>
    <format dxfId="167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6"/>
          </reference>
          <reference field="2" count="1" selected="0">
            <x v="10"/>
          </reference>
          <reference field="3" count="6">
            <x v="0"/>
            <x v="1"/>
            <x v="2"/>
            <x v="3"/>
            <x v="4"/>
            <x v="5"/>
          </reference>
        </references>
      </pivotArea>
    </format>
    <format dxfId="166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6"/>
          </reference>
        </references>
      </pivotArea>
    </format>
    <format dxfId="16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6"/>
          </reference>
        </references>
      </pivotArea>
    </format>
    <format dxfId="164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163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162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7"/>
          </reference>
        </references>
      </pivotArea>
    </format>
    <format dxfId="16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7"/>
          </reference>
        </references>
      </pivotArea>
    </format>
    <format dxfId="160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8"/>
          </reference>
          <reference field="2" count="1" selected="0">
            <x v="20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159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8"/>
          </reference>
          <reference field="2" count="1" selected="0">
            <x v="20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158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8"/>
          </reference>
        </references>
      </pivotArea>
    </format>
    <format dxfId="15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8"/>
          </reference>
        </references>
      </pivotArea>
    </format>
    <format dxfId="156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9"/>
          </reference>
          <reference field="2" count="1" selected="0">
            <x v="11"/>
          </reference>
          <reference field="3" count="2">
            <x v="0"/>
            <x v="1"/>
          </reference>
        </references>
      </pivotArea>
    </format>
    <format dxfId="155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9"/>
          </reference>
          <reference field="2" count="1" selected="0">
            <x v="11"/>
          </reference>
          <reference field="3" count="2">
            <x v="0"/>
            <x v="1"/>
          </reference>
        </references>
      </pivotArea>
    </format>
    <format dxfId="154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9"/>
          </reference>
        </references>
      </pivotArea>
    </format>
    <format dxfId="15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9"/>
          </reference>
        </references>
      </pivotArea>
    </format>
    <format dxfId="152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20"/>
          </reference>
          <reference field="2" count="1" selected="0">
            <x v="18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151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20"/>
          </reference>
          <reference field="2" count="1" selected="0">
            <x v="18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150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20"/>
          </reference>
        </references>
      </pivotArea>
    </format>
    <format dxfId="14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148">
      <pivotArea field="0" grandRow="1" outline="0" collapsedLevelsAreSubtotals="1" axis="axisCol" fieldPosition="0">
        <references count="2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</references>
      </pivotArea>
    </format>
    <format dxfId="147">
      <pivotArea field="0" grandRow="1" outline="0" collapsedLevelsAreSubtotals="1" axis="axisCol" fieldPosition="0">
        <references count="2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M132" firstHeaderRow="1" firstDataRow="3" firstDataCol="3"/>
  <pivotFields count="29">
    <pivotField axis="axisCol" showAll="0">
      <items count="10">
        <item h="1" x="1"/>
        <item h="1" x="2"/>
        <item h="1" x="3"/>
        <item x="4"/>
        <item x="0"/>
        <item h="1" x="5"/>
        <item h="1" x="6"/>
        <item h="1" x="7"/>
        <item h="1" x="8"/>
        <item t="default"/>
      </items>
    </pivotField>
    <pivotField axis="axisRow" outline="0" showAll="0" avgSubtotal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20"/>
        <item x="11"/>
        <item x="12"/>
        <item x="13"/>
        <item x="14"/>
        <item x="15"/>
        <item x="16"/>
        <item x="17"/>
        <item x="18"/>
        <item x="19"/>
        <item x="21"/>
        <item t="avg"/>
      </items>
    </pivotField>
    <pivotField axis="axisRow" outline="0" showAll="0" defaultSubtotal="0">
      <items count="22">
        <item x="0"/>
        <item x="6"/>
        <item x="9"/>
        <item x="8"/>
        <item x="5"/>
        <item x="4"/>
        <item x="1"/>
        <item x="3"/>
        <item x="2"/>
        <item x="7"/>
        <item x="15"/>
        <item x="18"/>
        <item x="20"/>
        <item x="11"/>
        <item x="12"/>
        <item x="10"/>
        <item x="14"/>
        <item x="16"/>
        <item x="19"/>
        <item x="13"/>
        <item x="17"/>
        <item x="21"/>
      </items>
    </pivotField>
    <pivotField axis="axisRow" showAll="0" sortType="ascending">
      <items count="12">
        <item x="1"/>
        <item x="2"/>
        <item x="3"/>
        <item x="5"/>
        <item x="6"/>
        <item x="7"/>
        <item x="8"/>
        <item x="9"/>
        <item x="4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>
      <items count="439">
        <item x="0"/>
        <item x="206"/>
        <item x="42"/>
        <item x="388"/>
        <item x="208"/>
        <item x="431"/>
        <item x="249"/>
        <item x="218"/>
        <item x="58"/>
        <item x="250"/>
        <item x="382"/>
        <item x="403"/>
        <item x="124"/>
        <item x="200"/>
        <item x="373"/>
        <item x="298"/>
        <item x="410"/>
        <item x="190"/>
        <item x="222"/>
        <item x="27"/>
        <item x="404"/>
        <item x="292"/>
        <item x="383"/>
        <item x="207"/>
        <item x="205"/>
        <item x="354"/>
        <item x="90"/>
        <item x="172"/>
        <item x="108"/>
        <item x="340"/>
        <item x="78"/>
        <item x="427"/>
        <item x="9"/>
        <item x="264"/>
        <item x="140"/>
        <item x="389"/>
        <item x="43"/>
        <item x="426"/>
        <item x="425"/>
        <item x="339"/>
        <item x="243"/>
        <item x="245"/>
        <item x="408"/>
        <item x="226"/>
        <item x="244"/>
        <item x="227"/>
        <item x="158"/>
        <item x="76"/>
        <item x="283"/>
        <item x="77"/>
        <item x="419"/>
        <item x="131"/>
        <item x="429"/>
        <item x="159"/>
        <item x="213"/>
        <item x="409"/>
        <item x="381"/>
        <item x="432"/>
        <item x="333"/>
        <item x="335"/>
        <item x="35"/>
        <item x="228"/>
        <item x="160"/>
        <item x="390"/>
        <item x="223"/>
        <item x="44"/>
        <item x="251"/>
        <item x="119"/>
        <item x="334"/>
        <item x="384"/>
        <item x="59"/>
        <item x="49"/>
        <item x="2"/>
        <item x="395"/>
        <item x="201"/>
        <item x="400"/>
        <item x="191"/>
        <item x="355"/>
        <item x="374"/>
        <item x="394"/>
        <item x="433"/>
        <item x="316"/>
        <item x="28"/>
        <item x="221"/>
        <item x="405"/>
        <item x="341"/>
        <item x="173"/>
        <item x="305"/>
        <item x="202"/>
        <item x="318"/>
        <item x="45"/>
        <item x="91"/>
        <item x="48"/>
        <item x="247"/>
        <item x="10"/>
        <item x="294"/>
        <item x="209"/>
        <item x="125"/>
        <item x="347"/>
        <item x="117"/>
        <item x="212"/>
        <item x="166"/>
        <item x="317"/>
        <item x="84"/>
        <item x="265"/>
        <item x="199"/>
        <item x="80"/>
        <item x="130"/>
        <item x="37"/>
        <item x="141"/>
        <item x="198"/>
        <item x="162"/>
        <item x="109"/>
        <item x="229"/>
        <item x="304"/>
        <item x="411"/>
        <item x="348"/>
        <item x="184"/>
        <item x="434"/>
        <item x="136"/>
        <item x="29"/>
        <item x="299"/>
        <item x="192"/>
        <item x="375"/>
        <item x="252"/>
        <item x="337"/>
        <item x="349"/>
        <item x="102"/>
        <item x="144"/>
        <item x="367"/>
        <item x="391"/>
        <item x="277"/>
        <item x="41"/>
        <item x="319"/>
        <item x="237"/>
        <item x="258"/>
        <item x="62"/>
        <item x="70"/>
        <item x="21"/>
        <item x="60"/>
        <item x="4"/>
        <item x="203"/>
        <item x="248"/>
        <item x="385"/>
        <item x="430"/>
        <item x="120"/>
        <item x="39"/>
        <item x="163"/>
        <item x="293"/>
        <item x="81"/>
        <item x="295"/>
        <item x="284"/>
        <item x="165"/>
        <item x="38"/>
        <item x="392"/>
        <item x="36"/>
        <item x="152"/>
        <item x="175"/>
        <item x="253"/>
        <item x="121"/>
        <item x="118"/>
        <item x="185"/>
        <item x="83"/>
        <item x="126"/>
        <item x="224"/>
        <item x="1"/>
        <item x="179"/>
        <item x="6"/>
        <item x="357"/>
        <item x="174"/>
        <item x="368"/>
        <item x="327"/>
        <item x="278"/>
        <item x="11"/>
        <item x="103"/>
        <item x="313"/>
        <item x="420"/>
        <item x="30"/>
        <item x="82"/>
        <item x="142"/>
        <item x="92"/>
        <item x="342"/>
        <item x="356"/>
        <item x="435"/>
        <item x="164"/>
        <item x="210"/>
        <item x="406"/>
        <item x="22"/>
        <item x="412"/>
        <item x="145"/>
        <item x="238"/>
        <item x="230"/>
        <item x="257"/>
        <item x="310"/>
        <item x="63"/>
        <item x="320"/>
        <item x="110"/>
        <item x="71"/>
        <item x="153"/>
        <item x="267"/>
        <item x="12"/>
        <item x="266"/>
        <item x="193"/>
        <item x="314"/>
        <item x="225"/>
        <item x="376"/>
        <item x="407"/>
        <item x="338"/>
        <item x="3"/>
        <item x="396"/>
        <item x="61"/>
        <item x="116"/>
        <item x="300"/>
        <item x="5"/>
        <item x="214"/>
        <item x="328"/>
        <item x="306"/>
        <item x="132"/>
        <item x="343"/>
        <item x="57"/>
        <item x="285"/>
        <item x="377"/>
        <item x="50"/>
        <item x="256"/>
        <item x="369"/>
        <item x="106"/>
        <item x="397"/>
        <item x="386"/>
        <item x="104"/>
        <item x="139"/>
        <item x="371"/>
        <item x="186"/>
        <item x="239"/>
        <item x="168"/>
        <item x="215"/>
        <item x="188"/>
        <item x="291"/>
        <item x="231"/>
        <item x="146"/>
        <item x="46"/>
        <item x="413"/>
        <item x="23"/>
        <item x="307"/>
        <item x="25"/>
        <item x="346"/>
        <item x="13"/>
        <item x="154"/>
        <item x="123"/>
        <item x="64"/>
        <item x="279"/>
        <item x="111"/>
        <item x="94"/>
        <item x="321"/>
        <item x="72"/>
        <item x="127"/>
        <item x="176"/>
        <item x="421"/>
        <item x="143"/>
        <item x="358"/>
        <item x="219"/>
        <item x="51"/>
        <item x="329"/>
        <item x="169"/>
        <item x="296"/>
        <item x="436"/>
        <item x="133"/>
        <item x="20"/>
        <item x="268"/>
        <item x="281"/>
        <item x="93"/>
        <item x="87"/>
        <item x="194"/>
        <item x="254"/>
        <item x="55"/>
        <item x="315"/>
        <item x="54"/>
        <item x="286"/>
        <item x="301"/>
        <item x="424"/>
        <item x="370"/>
        <item x="414"/>
        <item x="232"/>
        <item x="240"/>
        <item x="211"/>
        <item x="187"/>
        <item x="401"/>
        <item x="147"/>
        <item x="167"/>
        <item x="344"/>
        <item x="65"/>
        <item x="31"/>
        <item x="259"/>
        <item x="393"/>
        <item x="155"/>
        <item x="73"/>
        <item x="322"/>
        <item x="105"/>
        <item x="280"/>
        <item x="311"/>
        <item x="437"/>
        <item x="255"/>
        <item x="157"/>
        <item x="332"/>
        <item x="428"/>
        <item x="359"/>
        <item x="24"/>
        <item x="47"/>
        <item x="98"/>
        <item x="345"/>
        <item x="75"/>
        <item x="242"/>
        <item x="128"/>
        <item x="422"/>
        <item x="361"/>
        <item x="14"/>
        <item x="282"/>
        <item x="387"/>
        <item x="336"/>
        <item x="177"/>
        <item x="86"/>
        <item x="269"/>
        <item x="16"/>
        <item x="85"/>
        <item x="40"/>
        <item x="204"/>
        <item x="246"/>
        <item x="350"/>
        <item x="189"/>
        <item x="161"/>
        <item x="197"/>
        <item x="330"/>
        <item x="26"/>
        <item x="79"/>
        <item x="122"/>
        <item x="378"/>
        <item x="112"/>
        <item x="297"/>
        <item x="107"/>
        <item x="137"/>
        <item x="32"/>
        <item x="33"/>
        <item x="372"/>
        <item x="95"/>
        <item x="195"/>
        <item x="34"/>
        <item x="196"/>
        <item x="287"/>
        <item x="8"/>
        <item x="290"/>
        <item x="302"/>
        <item x="380"/>
        <item x="115"/>
        <item x="148"/>
        <item x="379"/>
        <item x="129"/>
        <item x="233"/>
        <item x="241"/>
        <item x="415"/>
        <item x="323"/>
        <item x="66"/>
        <item x="180"/>
        <item x="74"/>
        <item x="156"/>
        <item x="52"/>
        <item x="134"/>
        <item x="97"/>
        <item x="365"/>
        <item x="260"/>
        <item x="423"/>
        <item x="308"/>
        <item x="15"/>
        <item x="353"/>
        <item x="114"/>
        <item x="331"/>
        <item x="398"/>
        <item x="216"/>
        <item x="183"/>
        <item x="303"/>
        <item x="352"/>
        <item x="17"/>
        <item x="69"/>
        <item x="416"/>
        <item x="178"/>
        <item x="7"/>
        <item x="351"/>
        <item x="67"/>
        <item x="113"/>
        <item x="170"/>
        <item x="271"/>
        <item x="360"/>
        <item x="234"/>
        <item x="217"/>
        <item x="149"/>
        <item x="418"/>
        <item x="96"/>
        <item x="261"/>
        <item x="89"/>
        <item x="99"/>
        <item x="324"/>
        <item x="181"/>
        <item x="363"/>
        <item x="273"/>
        <item x="288"/>
        <item x="270"/>
        <item x="88"/>
        <item x="182"/>
        <item x="18"/>
        <item x="399"/>
        <item x="236"/>
        <item x="53"/>
        <item x="289"/>
        <item x="275"/>
        <item x="150"/>
        <item x="417"/>
        <item x="366"/>
        <item x="263"/>
        <item x="364"/>
        <item x="272"/>
        <item x="101"/>
        <item x="274"/>
        <item x="19"/>
        <item x="325"/>
        <item x="309"/>
        <item x="68"/>
        <item x="326"/>
        <item x="100"/>
        <item x="151"/>
        <item x="171"/>
        <item x="362"/>
        <item x="262"/>
        <item x="135"/>
        <item x="235"/>
        <item x="56"/>
        <item x="220"/>
        <item x="276"/>
        <item x="402"/>
        <item x="138"/>
        <item x="312"/>
        <item x="438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3">
    <field x="1"/>
    <field x="2"/>
    <field x="3"/>
  </rowFields>
  <rowItems count="127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avg">
      <x/>
    </i>
    <i>
      <x v="1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avg">
      <x v="1"/>
    </i>
    <i>
      <x v="2"/>
      <x v="8"/>
      <x v="3"/>
    </i>
    <i r="2">
      <x v="5"/>
    </i>
    <i r="2">
      <x v="6"/>
    </i>
    <i r="2">
      <x v="7"/>
    </i>
    <i t="avg">
      <x v="2"/>
    </i>
    <i>
      <x v="3"/>
      <x v="7"/>
      <x/>
    </i>
    <i r="2">
      <x v="1"/>
    </i>
    <i r="2">
      <x v="2"/>
    </i>
    <i r="2">
      <x v="3"/>
    </i>
    <i r="2">
      <x v="4"/>
    </i>
    <i r="2">
      <x v="5"/>
    </i>
    <i r="2">
      <x v="9"/>
    </i>
    <i t="avg">
      <x v="3"/>
    </i>
    <i>
      <x v="4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t="avg">
      <x v="4"/>
    </i>
    <i>
      <x v="5"/>
      <x v="4"/>
      <x v="3"/>
    </i>
    <i t="avg">
      <x v="5"/>
    </i>
    <i>
      <x v="6"/>
      <x v="1"/>
      <x v="4"/>
    </i>
    <i t="avg">
      <x v="6"/>
    </i>
    <i>
      <x v="7"/>
      <x v="9"/>
      <x v="9"/>
    </i>
    <i t="avg">
      <x v="7"/>
    </i>
    <i>
      <x v="8"/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t="avg">
      <x v="8"/>
    </i>
    <i>
      <x v="9"/>
      <x v="2"/>
      <x/>
    </i>
    <i r="2">
      <x v="1"/>
    </i>
    <i r="2">
      <x v="2"/>
    </i>
    <i r="2">
      <x v="3"/>
    </i>
    <i r="2">
      <x v="4"/>
    </i>
    <i r="2">
      <x v="5"/>
    </i>
    <i r="2">
      <x v="9"/>
    </i>
    <i t="avg">
      <x v="9"/>
    </i>
    <i>
      <x v="10"/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t="avg">
      <x v="10"/>
    </i>
    <i>
      <x v="12"/>
      <x v="13"/>
      <x v="5"/>
    </i>
    <i r="2">
      <x v="6"/>
    </i>
    <i t="avg">
      <x v="12"/>
    </i>
    <i>
      <x v="13"/>
      <x v="14"/>
      <x/>
    </i>
    <i r="2">
      <x v="1"/>
    </i>
    <i r="2">
      <x v="2"/>
    </i>
    <i r="2">
      <x v="3"/>
    </i>
    <i r="2">
      <x v="9"/>
    </i>
    <i t="avg">
      <x v="13"/>
    </i>
    <i>
      <x v="14"/>
      <x v="19"/>
      <x/>
    </i>
    <i r="2">
      <x v="1"/>
    </i>
    <i r="2">
      <x v="2"/>
    </i>
    <i r="2">
      <x v="9"/>
    </i>
    <i t="avg">
      <x v="14"/>
    </i>
    <i>
      <x v="15"/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t="avg">
      <x v="15"/>
    </i>
    <i>
      <x v="16"/>
      <x v="10"/>
      <x/>
    </i>
    <i r="2">
      <x v="1"/>
    </i>
    <i r="2">
      <x v="2"/>
    </i>
    <i r="2">
      <x v="3"/>
    </i>
    <i r="2">
      <x v="4"/>
    </i>
    <i r="2">
      <x v="5"/>
    </i>
    <i t="avg">
      <x v="16"/>
    </i>
    <i>
      <x v="17"/>
      <x v="17"/>
      <x v="4"/>
    </i>
    <i t="avg">
      <x v="17"/>
    </i>
    <i>
      <x v="18"/>
      <x v="20"/>
      <x/>
    </i>
    <i r="2">
      <x v="1"/>
    </i>
    <i r="2">
      <x v="2"/>
    </i>
    <i r="2">
      <x v="3"/>
    </i>
    <i r="2">
      <x v="9"/>
    </i>
    <i t="avg">
      <x v="18"/>
    </i>
    <i>
      <x v="19"/>
      <x v="11"/>
      <x/>
    </i>
    <i r="2">
      <x v="1"/>
    </i>
    <i t="avg">
      <x v="19"/>
    </i>
    <i>
      <x v="20"/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t="avg">
      <x v="20"/>
    </i>
    <i t="grand">
      <x/>
    </i>
  </rowItems>
  <colFields count="2">
    <field x="0"/>
    <field x="-2"/>
  </colFields>
  <colItems count="36"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</colItems>
  <dataFields count="12">
    <dataField name="Sum of 1 Avg" fld="17" baseField="0" baseItem="0"/>
    <dataField name="Sum of 2 Avg" fld="18" baseField="0" baseItem="0"/>
    <dataField name="Sum of 3 Avg" fld="19" baseField="0" baseItem="0"/>
    <dataField name="Sum of 4 Avg" fld="20" baseField="0" baseItem="0"/>
    <dataField name="Sum of 5 Avg" fld="21" baseField="3" baseItem="0"/>
    <dataField name="Sum of 6 Avg" fld="22" baseField="3" baseItem="0"/>
    <dataField name="Sum of 7 Avg" fld="23" baseField="3" baseItem="0"/>
    <dataField name="Sum of 8 Avg" fld="24" baseField="3" baseItem="0"/>
    <dataField name="Sum of 9 Avg" fld="25" baseField="3" baseItem="0"/>
    <dataField name="Sum of 10 Avg" fld="26" baseField="3" baseItem="0"/>
    <dataField name="Sum of 11 Avg" fld="27" baseField="3" baseItem="0"/>
    <dataField name="Sum of 12 Avg" fld="28" baseField="3" baseItem="0"/>
  </dataFields>
  <formats count="3">
    <format dxfId="141">
      <pivotArea outline="0" collapsedLevelsAreSubtotals="1" fieldPosition="0">
        <references count="2">
          <reference field="4294967294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</references>
      </pivotArea>
    </format>
    <format dxfId="140">
      <pivotArea outline="0" collapsedLevelsAreSubtotals="1" fieldPosition="0">
        <references count="2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</references>
      </pivotArea>
    </format>
    <format dxfId="139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M132" firstHeaderRow="1" firstDataRow="3" firstDataCol="3"/>
  <pivotFields count="16">
    <pivotField axis="axisCol" showAll="0">
      <items count="10">
        <item h="1" x="1"/>
        <item h="1" x="2"/>
        <item h="1" x="3"/>
        <item x="4"/>
        <item x="0"/>
        <item h="1" x="5"/>
        <item h="1" x="6"/>
        <item h="1" x="7"/>
        <item h="1" x="8"/>
        <item t="default"/>
      </items>
    </pivotField>
    <pivotField axis="axisRow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20"/>
        <item x="11"/>
        <item x="12"/>
        <item x="13"/>
        <item x="14"/>
        <item x="15"/>
        <item x="16"/>
        <item x="17"/>
        <item x="18"/>
        <item x="19"/>
        <item x="21"/>
        <item t="default"/>
      </items>
    </pivotField>
    <pivotField axis="axisRow" outline="0" showAll="0" defaultSubtotal="0">
      <items count="22">
        <item x="0"/>
        <item x="6"/>
        <item x="9"/>
        <item x="8"/>
        <item x="5"/>
        <item x="4"/>
        <item x="1"/>
        <item x="3"/>
        <item x="2"/>
        <item x="7"/>
        <item x="15"/>
        <item x="18"/>
        <item x="20"/>
        <item x="11"/>
        <item x="12"/>
        <item x="10"/>
        <item x="14"/>
        <item x="16"/>
        <item x="19"/>
        <item x="13"/>
        <item x="17"/>
        <item x="21"/>
      </items>
    </pivotField>
    <pivotField axis="axisRow" showAll="0" sortType="ascending">
      <items count="12">
        <item x="1"/>
        <item x="2"/>
        <item x="3"/>
        <item x="5"/>
        <item x="6"/>
        <item x="7"/>
        <item x="8"/>
        <item x="9"/>
        <item x="4"/>
        <item x="0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2"/>
    <field x="3"/>
  </rowFields>
  <rowItems count="127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>
      <x/>
    </i>
    <i>
      <x v="1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>
      <x v="1"/>
    </i>
    <i>
      <x v="2"/>
      <x v="8"/>
      <x v="3"/>
    </i>
    <i r="2">
      <x v="5"/>
    </i>
    <i r="2">
      <x v="6"/>
    </i>
    <i r="2">
      <x v="7"/>
    </i>
    <i t="default">
      <x v="2"/>
    </i>
    <i>
      <x v="3"/>
      <x v="7"/>
      <x/>
    </i>
    <i r="2">
      <x v="1"/>
    </i>
    <i r="2">
      <x v="2"/>
    </i>
    <i r="2">
      <x v="3"/>
    </i>
    <i r="2">
      <x v="4"/>
    </i>
    <i r="2">
      <x v="5"/>
    </i>
    <i r="2">
      <x v="9"/>
    </i>
    <i t="default">
      <x v="3"/>
    </i>
    <i>
      <x v="4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t="default">
      <x v="4"/>
    </i>
    <i>
      <x v="5"/>
      <x v="4"/>
      <x v="3"/>
    </i>
    <i t="default">
      <x v="5"/>
    </i>
    <i>
      <x v="6"/>
      <x v="1"/>
      <x v="4"/>
    </i>
    <i t="default">
      <x v="6"/>
    </i>
    <i>
      <x v="7"/>
      <x v="9"/>
      <x v="9"/>
    </i>
    <i t="default">
      <x v="7"/>
    </i>
    <i>
      <x v="8"/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>
      <x v="8"/>
    </i>
    <i>
      <x v="9"/>
      <x v="2"/>
      <x/>
    </i>
    <i r="2">
      <x v="1"/>
    </i>
    <i r="2">
      <x v="2"/>
    </i>
    <i r="2">
      <x v="3"/>
    </i>
    <i r="2">
      <x v="4"/>
    </i>
    <i r="2">
      <x v="5"/>
    </i>
    <i r="2">
      <x v="9"/>
    </i>
    <i t="default">
      <x v="9"/>
    </i>
    <i>
      <x v="10"/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t="default">
      <x v="10"/>
    </i>
    <i>
      <x v="12"/>
      <x v="13"/>
      <x v="5"/>
    </i>
    <i r="2">
      <x v="6"/>
    </i>
    <i t="default">
      <x v="12"/>
    </i>
    <i>
      <x v="13"/>
      <x v="14"/>
      <x/>
    </i>
    <i r="2">
      <x v="1"/>
    </i>
    <i r="2">
      <x v="2"/>
    </i>
    <i r="2">
      <x v="3"/>
    </i>
    <i r="2">
      <x v="9"/>
    </i>
    <i t="default">
      <x v="13"/>
    </i>
    <i>
      <x v="14"/>
      <x v="19"/>
      <x/>
    </i>
    <i r="2">
      <x v="1"/>
    </i>
    <i r="2">
      <x v="2"/>
    </i>
    <i r="2">
      <x v="9"/>
    </i>
    <i t="default">
      <x v="14"/>
    </i>
    <i>
      <x v="15"/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t="default">
      <x v="15"/>
    </i>
    <i>
      <x v="16"/>
      <x v="10"/>
      <x/>
    </i>
    <i r="2">
      <x v="1"/>
    </i>
    <i r="2">
      <x v="2"/>
    </i>
    <i r="2">
      <x v="3"/>
    </i>
    <i r="2">
      <x v="4"/>
    </i>
    <i r="2">
      <x v="5"/>
    </i>
    <i t="default">
      <x v="16"/>
    </i>
    <i>
      <x v="17"/>
      <x v="17"/>
      <x v="4"/>
    </i>
    <i t="default">
      <x v="17"/>
    </i>
    <i>
      <x v="18"/>
      <x v="20"/>
      <x/>
    </i>
    <i r="2">
      <x v="1"/>
    </i>
    <i r="2">
      <x v="2"/>
    </i>
    <i r="2">
      <x v="3"/>
    </i>
    <i r="2">
      <x v="9"/>
    </i>
    <i t="default">
      <x v="18"/>
    </i>
    <i>
      <x v="19"/>
      <x v="11"/>
      <x/>
    </i>
    <i r="2">
      <x v="1"/>
    </i>
    <i t="default">
      <x v="19"/>
    </i>
    <i>
      <x v="20"/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>
      <x v="20"/>
    </i>
    <i t="grand">
      <x/>
    </i>
  </rowItems>
  <colFields count="2">
    <field x="0"/>
    <field x="-2"/>
  </colFields>
  <colItems count="36"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</colItems>
  <dataFields count="12">
    <dataField name="Sum of 1" fld="4" baseField="3" baseItem="4"/>
    <dataField name="Sum of 2" fld="5" baseField="3" baseItem="3"/>
    <dataField name="Sum of 3" fld="6" baseField="3" baseItem="5"/>
    <dataField name="Sum of 4" fld="7" baseField="3" baseItem="5"/>
    <dataField name="Sum of 5" fld="8" baseField="3" baseItem="5"/>
    <dataField name="Sum of 6" fld="9" baseField="3" baseItem="5"/>
    <dataField name="Sum of 7" fld="10" baseField="3" baseItem="5"/>
    <dataField name="Sum of 8" fld="11" baseField="3" baseItem="5"/>
    <dataField name="Sum of 9" fld="12" baseField="3" baseItem="5"/>
    <dataField name="Sum of 10" fld="13" baseField="3" baseItem="5"/>
    <dataField name="Sum of 11" fld="14" baseField="3" baseItem="5"/>
    <dataField name="Sum of 12" fld="15" baseField="3" baseItem="5"/>
  </dataFields>
  <formats count="132">
    <format dxfId="131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0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0"/>
          </reference>
          <reference field="2" count="1" selected="0">
            <x v="0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128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127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6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"/>
          </reference>
          <reference field="2" count="1" selected="0">
            <x v="6"/>
          </reference>
          <reference field="3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5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"/>
          </reference>
        </references>
      </pivotArea>
    </format>
    <format dxfId="124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123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2"/>
          </reference>
          <reference field="2" count="1" selected="0">
            <x v="8"/>
          </reference>
          <reference field="3" count="4">
            <x v="3"/>
            <x v="5"/>
            <x v="6"/>
            <x v="7"/>
          </reference>
        </references>
      </pivotArea>
    </format>
    <format dxfId="122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2"/>
          </reference>
          <reference field="2" count="1" selected="0">
            <x v="8"/>
          </reference>
          <reference field="3" count="4">
            <x v="3"/>
            <x v="5"/>
            <x v="6"/>
            <x v="7"/>
          </reference>
        </references>
      </pivotArea>
    </format>
    <format dxfId="121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2"/>
          </reference>
        </references>
      </pivotArea>
    </format>
    <format dxfId="120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2"/>
          </reference>
        </references>
      </pivotArea>
    </format>
    <format dxfId="119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3"/>
          </reference>
          <reference field="2" count="1" selected="0">
            <x v="7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118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3"/>
          </reference>
          <reference field="2" count="1" selected="0">
            <x v="7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117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3"/>
          </reference>
        </references>
      </pivotArea>
    </format>
    <format dxfId="116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3"/>
          </reference>
        </references>
      </pivotArea>
    </format>
    <format dxfId="115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4"/>
          </reference>
          <reference field="2" count="1" selected="0">
            <x v="5"/>
          </reference>
          <reference field="3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14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4"/>
          </reference>
          <reference field="2" count="1" selected="0">
            <x v="5"/>
          </reference>
          <reference field="3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13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112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4"/>
          </reference>
        </references>
      </pivotArea>
    </format>
    <format dxfId="111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5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110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5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109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108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107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06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105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6"/>
          </reference>
        </references>
      </pivotArea>
    </format>
    <format dxfId="104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103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7"/>
          </reference>
          <reference field="2" count="1" selected="0">
            <x v="9"/>
          </reference>
          <reference field="3" count="1">
            <x v="9"/>
          </reference>
        </references>
      </pivotArea>
    </format>
    <format dxfId="102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7"/>
          </reference>
          <reference field="2" count="1" selected="0">
            <x v="9"/>
          </reference>
          <reference field="3" count="1">
            <x v="9"/>
          </reference>
        </references>
      </pivotArea>
    </format>
    <format dxfId="101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7"/>
          </reference>
        </references>
      </pivotArea>
    </format>
    <format dxfId="100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7"/>
          </reference>
        </references>
      </pivotArea>
    </format>
    <format dxfId="99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98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8"/>
          </reference>
          <reference field="2" count="1" selected="0">
            <x v="3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97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8"/>
          </reference>
        </references>
      </pivotArea>
    </format>
    <format dxfId="96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8"/>
          </reference>
        </references>
      </pivotArea>
    </format>
    <format dxfId="95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9"/>
          </reference>
          <reference field="2" count="1" selected="0">
            <x v="2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94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9"/>
          </reference>
          <reference field="2" count="1" selected="0">
            <x v="2"/>
          </reference>
          <reference field="3" count="7">
            <x v="0"/>
            <x v="1"/>
            <x v="2"/>
            <x v="3"/>
            <x v="4"/>
            <x v="5"/>
            <x v="9"/>
          </reference>
        </references>
      </pivotArea>
    </format>
    <format dxfId="93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9"/>
          </reference>
        </references>
      </pivotArea>
    </format>
    <format dxfId="92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9"/>
          </reference>
        </references>
      </pivotArea>
    </format>
    <format dxfId="91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0"/>
          </reference>
          <reference field="2" count="1" selected="0">
            <x v="15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90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0"/>
          </reference>
          <reference field="2" count="1" selected="0">
            <x v="15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89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88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0"/>
          </reference>
        </references>
      </pivotArea>
    </format>
    <format dxfId="87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2"/>
          </reference>
          <reference field="2" count="1" selected="0">
            <x v="13"/>
          </reference>
          <reference field="3" count="2">
            <x v="5"/>
            <x v="6"/>
          </reference>
        </references>
      </pivotArea>
    </format>
    <format dxfId="86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2"/>
          </reference>
          <reference field="2" count="1" selected="0">
            <x v="13"/>
          </reference>
          <reference field="3" count="2">
            <x v="5"/>
            <x v="6"/>
          </reference>
        </references>
      </pivotArea>
    </format>
    <format dxfId="85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2"/>
          </reference>
        </references>
      </pivotArea>
    </format>
    <format dxfId="84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2"/>
          </reference>
        </references>
      </pivotArea>
    </format>
    <format dxfId="83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3"/>
          </reference>
          <reference field="2" count="1" selected="0">
            <x v="14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82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3"/>
          </reference>
          <reference field="2" count="1" selected="0">
            <x v="14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81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3"/>
          </reference>
        </references>
      </pivotArea>
    </format>
    <format dxfId="80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3"/>
          </reference>
        </references>
      </pivotArea>
    </format>
    <format dxfId="79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4"/>
          </reference>
          <reference field="2" count="1" selected="0">
            <x v="19"/>
          </reference>
          <reference field="3" count="4">
            <x v="0"/>
            <x v="1"/>
            <x v="2"/>
            <x v="9"/>
          </reference>
        </references>
      </pivotArea>
    </format>
    <format dxfId="78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4"/>
          </reference>
          <reference field="2" count="1" selected="0">
            <x v="19"/>
          </reference>
          <reference field="3" count="4">
            <x v="0"/>
            <x v="1"/>
            <x v="2"/>
            <x v="9"/>
          </reference>
        </references>
      </pivotArea>
    </format>
    <format dxfId="77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4"/>
          </reference>
        </references>
      </pivotArea>
    </format>
    <format dxfId="76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4"/>
          </reference>
        </references>
      </pivotArea>
    </format>
    <format dxfId="75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5"/>
          </reference>
          <reference field="2" count="1" selected="0">
            <x v="16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74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5"/>
          </reference>
          <reference field="2" count="1" selected="0">
            <x v="16"/>
          </reference>
          <reference field="3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73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5"/>
          </reference>
        </references>
      </pivotArea>
    </format>
    <format dxfId="72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5"/>
          </reference>
        </references>
      </pivotArea>
    </format>
    <format dxfId="71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6"/>
          </reference>
          <reference field="2" count="1" selected="0">
            <x v="10"/>
          </reference>
          <reference field="3" count="6">
            <x v="0"/>
            <x v="1"/>
            <x v="2"/>
            <x v="3"/>
            <x v="4"/>
            <x v="5"/>
          </reference>
        </references>
      </pivotArea>
    </format>
    <format dxfId="70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6"/>
          </reference>
          <reference field="2" count="1" selected="0">
            <x v="10"/>
          </reference>
          <reference field="3" count="6">
            <x v="0"/>
            <x v="1"/>
            <x v="2"/>
            <x v="3"/>
            <x v="4"/>
            <x v="5"/>
          </reference>
        </references>
      </pivotArea>
    </format>
    <format dxfId="69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6"/>
          </reference>
        </references>
      </pivotArea>
    </format>
    <format dxfId="68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6"/>
          </reference>
        </references>
      </pivotArea>
    </format>
    <format dxfId="67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66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65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7"/>
          </reference>
        </references>
      </pivotArea>
    </format>
    <format dxfId="64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7"/>
          </reference>
        </references>
      </pivotArea>
    </format>
    <format dxfId="63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8"/>
          </reference>
          <reference field="2" count="1" selected="0">
            <x v="20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62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8"/>
          </reference>
          <reference field="2" count="1" selected="0">
            <x v="20"/>
          </reference>
          <reference field="3" count="5">
            <x v="0"/>
            <x v="1"/>
            <x v="2"/>
            <x v="3"/>
            <x v="9"/>
          </reference>
        </references>
      </pivotArea>
    </format>
    <format dxfId="61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8"/>
          </reference>
        </references>
      </pivotArea>
    </format>
    <format dxfId="60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8"/>
          </reference>
        </references>
      </pivotArea>
    </format>
    <format dxfId="59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19"/>
          </reference>
          <reference field="2" count="1" selected="0">
            <x v="11"/>
          </reference>
          <reference field="3" count="2">
            <x v="0"/>
            <x v="1"/>
          </reference>
        </references>
      </pivotArea>
    </format>
    <format dxfId="58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19"/>
          </reference>
          <reference field="2" count="1" selected="0">
            <x v="11"/>
          </reference>
          <reference field="3" count="2">
            <x v="0"/>
            <x v="1"/>
          </reference>
        </references>
      </pivotArea>
    </format>
    <format dxfId="57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19"/>
          </reference>
        </references>
      </pivotArea>
    </format>
    <format dxfId="56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19"/>
          </reference>
        </references>
      </pivotArea>
    </format>
    <format dxfId="55">
      <pivotArea collapsedLevelsAreSubtotals="1" fieldPosition="0">
        <references count="5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selected="0">
            <x v="20"/>
          </reference>
          <reference field="2" count="1" selected="0">
            <x v="18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54">
      <pivotArea collapsedLevelsAreSubtotals="1" fieldPosition="0">
        <references count="5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selected="0">
            <x v="20"/>
          </reference>
          <reference field="2" count="1" selected="0">
            <x v="18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53">
      <pivotArea collapsedLevelsAreSubtotals="1" fieldPosition="0">
        <references count="3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  <reference field="1" count="1" defaultSubtotal="1">
            <x v="20"/>
          </reference>
        </references>
      </pivotArea>
    </format>
    <format dxfId="52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51">
      <pivotArea outline="0" collapsedLevelsAreSubtotals="1" fieldPosition="0">
        <references count="2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1" selected="0">
            <x v="3"/>
          </reference>
        </references>
      </pivotArea>
    </format>
    <format dxfId="50">
      <pivotArea outline="0" collapsedLevelsAreSubtotals="1" fieldPosition="0">
        <references count="2">
          <reference field="4294967294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0" count="1" selected="0">
            <x v="4"/>
          </reference>
        </references>
      </pivotArea>
    </format>
    <format dxfId="49">
      <pivotArea collapsedLevelsAreSubtotals="1" fieldPosition="0">
        <references count="1">
          <reference field="1" count="1" defaultSubtotal="1">
            <x v="18"/>
          </reference>
        </references>
      </pivotArea>
    </format>
    <format dxfId="48">
      <pivotArea dataOnly="0" labelOnly="1" fieldPosition="0">
        <references count="1">
          <reference field="1" count="1" defaultSubtotal="1">
            <x v="18"/>
          </reference>
        </references>
      </pivotArea>
    </format>
    <format dxfId="47">
      <pivotArea collapsedLevelsAreSubtotals="1" fieldPosition="0">
        <references count="1">
          <reference field="1" count="1" defaultSubtotal="1">
            <x v="18"/>
          </reference>
        </references>
      </pivotArea>
    </format>
    <format dxfId="46">
      <pivotArea dataOnly="0" labelOnly="1" fieldPosition="0">
        <references count="1">
          <reference field="1" count="1" defaultSubtotal="1">
            <x v="18"/>
          </reference>
        </references>
      </pivotArea>
    </format>
    <format dxfId="45">
      <pivotArea collapsedLevelsAreSubtotals="1" fieldPosition="0">
        <references count="1">
          <reference field="1" count="1" defaultSubtotal="1">
            <x v="2"/>
          </reference>
        </references>
      </pivotArea>
    </format>
    <format dxfId="44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3">
      <pivotArea collapsedLevelsAreSubtotals="1" fieldPosition="0">
        <references count="1">
          <reference field="1" count="1" defaultSubtotal="1">
            <x v="2"/>
          </reference>
        </references>
      </pivotArea>
    </format>
    <format dxfId="42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1">
      <pivotArea collapsedLevelsAreSubtotals="1" fieldPosition="0">
        <references count="1">
          <reference field="1" count="1" defaultSubtotal="1">
            <x v="9"/>
          </reference>
        </references>
      </pivotArea>
    </format>
    <format dxfId="40">
      <pivotArea dataOnly="0" labelOnly="1" fieldPosition="0">
        <references count="1">
          <reference field="1" count="1" defaultSubtotal="1">
            <x v="9"/>
          </reference>
        </references>
      </pivotArea>
    </format>
    <format dxfId="39">
      <pivotArea collapsedLevelsAreSubtotals="1" fieldPosition="0">
        <references count="1">
          <reference field="1" count="1" defaultSubtotal="1">
            <x v="9"/>
          </reference>
        </references>
      </pivotArea>
    </format>
    <format dxfId="38">
      <pivotArea dataOnly="0" labelOnly="1" fieldPosition="0">
        <references count="1">
          <reference field="1" count="1" defaultSubtotal="1">
            <x v="9"/>
          </reference>
        </references>
      </pivotArea>
    </format>
    <format dxfId="37">
      <pivotArea collapsedLevelsAreSubtotals="1" fieldPosition="0">
        <references count="1">
          <reference field="1" count="1" defaultSubtotal="1">
            <x v="10"/>
          </reference>
        </references>
      </pivotArea>
    </format>
    <format dxfId="36">
      <pivotArea dataOnly="0" labelOnly="1" fieldPosition="0">
        <references count="1">
          <reference field="1" count="1" defaultSubtotal="1">
            <x v="10"/>
          </reference>
        </references>
      </pivotArea>
    </format>
    <format dxfId="35">
      <pivotArea collapsedLevelsAreSubtotals="1" fieldPosition="0">
        <references count="1">
          <reference field="1" count="1" defaultSubtotal="1">
            <x v="10"/>
          </reference>
        </references>
      </pivotArea>
    </format>
    <format dxfId="34">
      <pivotArea dataOnly="0" labelOnly="1" fieldPosition="0">
        <references count="1">
          <reference field="1" count="1" defaultSubtotal="1">
            <x v="10"/>
          </reference>
        </references>
      </pivotArea>
    </format>
    <format dxfId="33">
      <pivotArea collapsedLevelsAreSubtotals="1" fieldPosition="0">
        <references count="1">
          <reference field="1" count="1" defaultSubtotal="1">
            <x v="12"/>
          </reference>
        </references>
      </pivotArea>
    </format>
    <format dxfId="32">
      <pivotArea dataOnly="0" labelOnly="1" fieldPosition="0">
        <references count="1">
          <reference field="1" count="1" defaultSubtotal="1">
            <x v="12"/>
          </reference>
        </references>
      </pivotArea>
    </format>
    <format dxfId="31">
      <pivotArea collapsedLevelsAreSubtotals="1" fieldPosition="0">
        <references count="1">
          <reference field="1" count="1" defaultSubtotal="1">
            <x v="12"/>
          </reference>
        </references>
      </pivotArea>
    </format>
    <format dxfId="30">
      <pivotArea dataOnly="0" labelOnly="1" fieldPosition="0">
        <references count="1">
          <reference field="1" count="1" defaultSubtotal="1">
            <x v="12"/>
          </reference>
        </references>
      </pivotArea>
    </format>
    <format dxfId="29">
      <pivotArea collapsedLevelsAreSubtotals="1" fieldPosition="0">
        <references count="1">
          <reference field="1" count="1" defaultSubtotal="1">
            <x v="15"/>
          </reference>
        </references>
      </pivotArea>
    </format>
    <format dxfId="28">
      <pivotArea dataOnly="0" labelOnly="1" fieldPosition="0">
        <references count="1">
          <reference field="1" count="1" defaultSubtotal="1">
            <x v="15"/>
          </reference>
        </references>
      </pivotArea>
    </format>
    <format dxfId="27">
      <pivotArea collapsedLevelsAreSubtotals="1" fieldPosition="0">
        <references count="1">
          <reference field="1" count="1" defaultSubtotal="1">
            <x v="15"/>
          </reference>
        </references>
      </pivotArea>
    </format>
    <format dxfId="26">
      <pivotArea dataOnly="0" labelOnly="1" fieldPosition="0">
        <references count="1">
          <reference field="1" count="1" defaultSubtotal="1">
            <x v="15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collapsedLevelsAreSubtotals="1" fieldPosition="0">
        <references count="1">
          <reference field="1" count="1" defaultSubtotal="1">
            <x v="18"/>
          </reference>
        </references>
      </pivotArea>
    </format>
    <format dxfId="20">
      <pivotArea dataOnly="0" labelOnly="1" fieldPosition="0">
        <references count="1">
          <reference field="1" count="1" defaultSubtotal="1">
            <x v="18"/>
          </reference>
        </references>
      </pivotArea>
    </format>
    <format dxfId="19">
      <pivotArea collapsedLevelsAreSubtotals="1" fieldPosition="0">
        <references count="1">
          <reference field="1" count="1" defaultSubtotal="1">
            <x v="15"/>
          </reference>
        </references>
      </pivotArea>
    </format>
    <format dxfId="18">
      <pivotArea dataOnly="0" labelOnly="1" fieldPosition="0">
        <references count="1">
          <reference field="1" count="1" defaultSubtotal="1">
            <x v="15"/>
          </reference>
        </references>
      </pivotArea>
    </format>
    <format dxfId="17">
      <pivotArea collapsedLevelsAreSubtotals="1" fieldPosition="0">
        <references count="1">
          <reference field="1" count="1" defaultSubtotal="1">
            <x v="12"/>
          </reference>
        </references>
      </pivotArea>
    </format>
    <format dxfId="16">
      <pivotArea dataOnly="0" labelOnly="1" fieldPosition="0">
        <references count="1">
          <reference field="1" count="1" defaultSubtotal="1">
            <x v="12"/>
          </reference>
        </references>
      </pivotArea>
    </format>
    <format dxfId="15">
      <pivotArea collapsedLevelsAreSubtotals="1" fieldPosition="0">
        <references count="1">
          <reference field="1" count="1" defaultSubtotal="1">
            <x v="10"/>
          </reference>
        </references>
      </pivotArea>
    </format>
    <format dxfId="14">
      <pivotArea dataOnly="0" labelOnly="1" fieldPosition="0">
        <references count="1">
          <reference field="1" count="1" defaultSubtotal="1">
            <x v="10"/>
          </reference>
        </references>
      </pivotArea>
    </format>
    <format dxfId="13">
      <pivotArea collapsedLevelsAreSubtotals="1" fieldPosition="0">
        <references count="1">
          <reference field="1" count="1" defaultSubtotal="1">
            <x v="9"/>
          </reference>
        </references>
      </pivotArea>
    </format>
    <format dxfId="12">
      <pivotArea dataOnly="0" labelOnly="1" fieldPosition="0">
        <references count="1">
          <reference field="1" count="1" defaultSubtotal="1">
            <x v="9"/>
          </reference>
        </references>
      </pivotArea>
    </format>
    <format dxfId="11">
      <pivotArea collapsedLevelsAreSubtotals="1" fieldPosition="0">
        <references count="1">
          <reference field="1" count="1" defaultSubtotal="1">
            <x v="2"/>
          </reference>
        </references>
      </pivotArea>
    </format>
    <format dxfId="10">
      <pivotArea dataOnly="0" labelOnly="1" fieldPosition="0">
        <references count="1">
          <reference field="1" count="1" defaultSubtotal="1">
            <x v="2"/>
          </reference>
        </references>
      </pivotArea>
    </format>
    <format dxfId="9">
      <pivotArea collapsedLevelsAreSubtotals="1" fieldPosition="0">
        <references count="1">
          <reference field="1" count="1" defaultSubtotal="1">
            <x v="0"/>
          </reference>
        </references>
      </pivotArea>
    </format>
    <format dxfId="8">
      <pivotArea dataOnly="0" labelOnly="1" fieldPosition="0">
        <references count="1">
          <reference field="1" count="1" defaultSubtotal="1">
            <x v="0"/>
          </reference>
        </references>
      </pivotArea>
    </format>
    <format dxfId="7">
      <pivotArea collapsedLevelsAreSubtotals="1" fieldPosition="0">
        <references count="1">
          <reference field="1" count="1" defaultSubtotal="1">
            <x v="0"/>
          </reference>
        </references>
      </pivotArea>
    </format>
    <format dxfId="6">
      <pivotArea dataOnly="0" labelOnly="1" fieldPosition="0">
        <references count="1">
          <reference field="1" count="1" defaultSubtotal="1">
            <x v="0"/>
          </reference>
        </references>
      </pivotArea>
    </format>
    <format dxfId="5">
      <pivotArea collapsedLevelsAreSubtotals="1" fieldPosition="0">
        <references count="1">
          <reference field="1" count="1" defaultSubtotal="1">
            <x v="0"/>
          </reference>
        </references>
      </pivotArea>
    </format>
    <format dxfId="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V132"/>
  <sheetViews>
    <sheetView zoomScale="78" zoomScaleNormal="78" workbookViewId="0">
      <pane xSplit="3" ySplit="5" topLeftCell="D36" activePane="bottomRight" state="frozen"/>
      <selection activeCell="E142" sqref="E142"/>
      <selection pane="topRight" activeCell="E142" sqref="E142"/>
      <selection pane="bottomLeft" activeCell="E142" sqref="E142"/>
      <selection pane="bottomRight" sqref="A1:XFD2"/>
    </sheetView>
  </sheetViews>
  <sheetFormatPr defaultRowHeight="15" x14ac:dyDescent="0.25"/>
  <cols>
    <col min="1" max="1" width="13.140625" customWidth="1"/>
    <col min="2" max="2" width="31.140625" customWidth="1"/>
    <col min="3" max="3" width="12.42578125" customWidth="1"/>
    <col min="4" max="25" width="17.5703125" customWidth="1"/>
    <col min="26" max="27" width="9.5703125" hidden="1" customWidth="1"/>
    <col min="28" max="36" width="13.5703125" hidden="1" customWidth="1"/>
    <col min="37" max="39" width="14.5703125" hidden="1" customWidth="1"/>
  </cols>
  <sheetData>
    <row r="1" spans="1:48" s="16" customFormat="1" ht="21" x14ac:dyDescent="0.35">
      <c r="A1" s="22" t="s">
        <v>253</v>
      </c>
      <c r="D1" s="17" t="s">
        <v>164</v>
      </c>
      <c r="E1" s="17" t="s">
        <v>165</v>
      </c>
      <c r="F1" s="17" t="s">
        <v>166</v>
      </c>
      <c r="G1" s="17" t="s">
        <v>167</v>
      </c>
      <c r="H1" s="17" t="s">
        <v>168</v>
      </c>
      <c r="I1" s="17" t="s">
        <v>169</v>
      </c>
      <c r="J1" s="17" t="s">
        <v>170</v>
      </c>
      <c r="K1" s="17" t="s">
        <v>171</v>
      </c>
      <c r="L1" s="17" t="s">
        <v>172</v>
      </c>
      <c r="M1" s="17" t="s">
        <v>173</v>
      </c>
      <c r="N1" s="17" t="s">
        <v>174</v>
      </c>
      <c r="O1" s="17" t="s">
        <v>175</v>
      </c>
      <c r="P1" s="17" t="s">
        <v>164</v>
      </c>
      <c r="Q1" s="17" t="s">
        <v>165</v>
      </c>
      <c r="R1" s="17" t="s">
        <v>166</v>
      </c>
      <c r="S1" s="17" t="s">
        <v>167</v>
      </c>
      <c r="T1" s="17" t="s">
        <v>168</v>
      </c>
      <c r="U1" s="17" t="s">
        <v>169</v>
      </c>
      <c r="V1" s="17" t="s">
        <v>170</v>
      </c>
      <c r="W1" s="17" t="s">
        <v>171</v>
      </c>
      <c r="X1" s="17" t="s">
        <v>172</v>
      </c>
      <c r="AN1" s="17"/>
      <c r="AO1" s="17"/>
      <c r="AP1" s="17"/>
      <c r="AQ1" s="17"/>
      <c r="AR1" s="17"/>
      <c r="AS1" s="17"/>
      <c r="AT1" s="17"/>
      <c r="AU1" s="17"/>
      <c r="AV1" s="17"/>
    </row>
    <row r="2" spans="1:48" s="16" customFormat="1" x14ac:dyDescent="0.25">
      <c r="A2" s="16" t="s">
        <v>176</v>
      </c>
      <c r="B2" s="16" t="s">
        <v>177</v>
      </c>
      <c r="C2" s="16" t="s">
        <v>178</v>
      </c>
      <c r="D2" s="18">
        <v>2014</v>
      </c>
      <c r="E2" s="18">
        <f>D2</f>
        <v>2014</v>
      </c>
      <c r="F2" s="18">
        <f t="shared" ref="F2:O2" si="0">E2</f>
        <v>2014</v>
      </c>
      <c r="G2" s="18">
        <f t="shared" si="0"/>
        <v>2014</v>
      </c>
      <c r="H2" s="18">
        <f t="shared" si="0"/>
        <v>2014</v>
      </c>
      <c r="I2" s="18">
        <f t="shared" si="0"/>
        <v>2014</v>
      </c>
      <c r="J2" s="18">
        <f t="shared" si="0"/>
        <v>2014</v>
      </c>
      <c r="K2" s="18">
        <f t="shared" si="0"/>
        <v>2014</v>
      </c>
      <c r="L2" s="18">
        <f t="shared" si="0"/>
        <v>2014</v>
      </c>
      <c r="M2" s="18">
        <f t="shared" si="0"/>
        <v>2014</v>
      </c>
      <c r="N2" s="18">
        <f t="shared" si="0"/>
        <v>2014</v>
      </c>
      <c r="O2" s="18">
        <f t="shared" si="0"/>
        <v>2014</v>
      </c>
      <c r="P2" s="18">
        <v>2015</v>
      </c>
      <c r="Q2" s="18">
        <f>P2</f>
        <v>2015</v>
      </c>
      <c r="R2" s="18">
        <f t="shared" ref="R2:X2" si="1">Q2</f>
        <v>2015</v>
      </c>
      <c r="S2" s="18">
        <f t="shared" si="1"/>
        <v>2015</v>
      </c>
      <c r="T2" s="18">
        <f t="shared" si="1"/>
        <v>2015</v>
      </c>
      <c r="U2" s="18">
        <f t="shared" si="1"/>
        <v>2015</v>
      </c>
      <c r="V2" s="18">
        <f t="shared" si="1"/>
        <v>2015</v>
      </c>
      <c r="W2" s="18">
        <f t="shared" si="1"/>
        <v>2015</v>
      </c>
      <c r="X2" s="18">
        <f t="shared" si="1"/>
        <v>2015</v>
      </c>
      <c r="AN2" s="18"/>
      <c r="AO2" s="18"/>
      <c r="AP2" s="18"/>
      <c r="AQ2" s="18"/>
      <c r="AR2" s="18"/>
      <c r="AS2" s="18"/>
      <c r="AT2" s="18"/>
      <c r="AU2" s="18"/>
      <c r="AV2" s="18"/>
    </row>
    <row r="3" spans="1:48" hidden="1" x14ac:dyDescent="0.25">
      <c r="D3" s="5" t="s">
        <v>37</v>
      </c>
    </row>
    <row r="4" spans="1:48" hidden="1" x14ac:dyDescent="0.25">
      <c r="D4">
        <v>14</v>
      </c>
      <c r="P4">
        <v>15</v>
      </c>
      <c r="AB4" t="s">
        <v>141</v>
      </c>
      <c r="AC4" t="s">
        <v>142</v>
      </c>
      <c r="AD4" t="s">
        <v>144</v>
      </c>
      <c r="AE4" t="s">
        <v>146</v>
      </c>
      <c r="AF4" t="s">
        <v>148</v>
      </c>
      <c r="AG4" t="s">
        <v>150</v>
      </c>
      <c r="AH4" t="s">
        <v>152</v>
      </c>
      <c r="AI4" t="s">
        <v>154</v>
      </c>
      <c r="AJ4" t="s">
        <v>156</v>
      </c>
      <c r="AK4" t="s">
        <v>158</v>
      </c>
      <c r="AL4" t="s">
        <v>160</v>
      </c>
      <c r="AM4" t="s">
        <v>162</v>
      </c>
    </row>
    <row r="5" spans="1:48" hidden="1" x14ac:dyDescent="0.25">
      <c r="A5" s="5" t="s">
        <v>39</v>
      </c>
      <c r="B5" s="5" t="s">
        <v>40</v>
      </c>
      <c r="C5" s="5" t="s">
        <v>2</v>
      </c>
      <c r="D5" t="s">
        <v>140</v>
      </c>
      <c r="E5" t="s">
        <v>143</v>
      </c>
      <c r="F5" t="s">
        <v>145</v>
      </c>
      <c r="G5" t="s">
        <v>147</v>
      </c>
      <c r="H5" t="s">
        <v>149</v>
      </c>
      <c r="I5" t="s">
        <v>151</v>
      </c>
      <c r="J5" t="s">
        <v>153</v>
      </c>
      <c r="K5" t="s">
        <v>155</v>
      </c>
      <c r="L5" t="s">
        <v>157</v>
      </c>
      <c r="M5" t="s">
        <v>159</v>
      </c>
      <c r="N5" t="s">
        <v>161</v>
      </c>
      <c r="O5" t="s">
        <v>163</v>
      </c>
      <c r="P5" t="s">
        <v>140</v>
      </c>
      <c r="Q5" t="s">
        <v>143</v>
      </c>
      <c r="R5" t="s">
        <v>145</v>
      </c>
      <c r="S5" t="s">
        <v>147</v>
      </c>
      <c r="T5" t="s">
        <v>149</v>
      </c>
      <c r="U5" t="s">
        <v>151</v>
      </c>
      <c r="V5" t="s">
        <v>153</v>
      </c>
      <c r="W5" t="s">
        <v>155</v>
      </c>
      <c r="X5" t="s">
        <v>157</v>
      </c>
      <c r="Y5" t="s">
        <v>159</v>
      </c>
      <c r="Z5" t="s">
        <v>161</v>
      </c>
      <c r="AA5" t="s">
        <v>163</v>
      </c>
    </row>
    <row r="6" spans="1:48" x14ac:dyDescent="0.25">
      <c r="A6" s="7" t="s">
        <v>11</v>
      </c>
      <c r="B6" s="7" t="s">
        <v>43</v>
      </c>
      <c r="C6" s="7">
        <v>0.75</v>
      </c>
      <c r="D6" s="20">
        <v>551.70000000000005</v>
      </c>
      <c r="E6" s="20">
        <v>639.20000000000005</v>
      </c>
      <c r="F6" s="20">
        <v>763.2</v>
      </c>
      <c r="G6" s="20">
        <v>1035.9000000000001</v>
      </c>
      <c r="H6" s="20">
        <v>1059.0999999999999</v>
      </c>
      <c r="I6" s="20">
        <v>1083.3</v>
      </c>
      <c r="J6" s="20">
        <v>592</v>
      </c>
      <c r="K6" s="20">
        <v>514.5</v>
      </c>
      <c r="L6" s="20">
        <v>642</v>
      </c>
      <c r="M6" s="20">
        <v>677</v>
      </c>
      <c r="N6" s="20">
        <v>635.4</v>
      </c>
      <c r="O6" s="20">
        <v>688.6</v>
      </c>
      <c r="P6" s="20">
        <v>719.3</v>
      </c>
      <c r="Q6" s="20">
        <v>756.3</v>
      </c>
      <c r="R6" s="20">
        <v>574.79999999999995</v>
      </c>
      <c r="S6" s="20">
        <v>270.89999999999998</v>
      </c>
      <c r="T6" s="20">
        <v>302</v>
      </c>
      <c r="U6" s="20">
        <v>292.2</v>
      </c>
      <c r="V6" s="20">
        <v>229.3</v>
      </c>
      <c r="W6" s="20">
        <v>268.8</v>
      </c>
      <c r="X6" s="20">
        <v>572.1</v>
      </c>
      <c r="Y6" s="20"/>
      <c r="Z6" s="6"/>
      <c r="AA6" s="6"/>
      <c r="AB6" s="6">
        <v>1271</v>
      </c>
      <c r="AC6" s="6">
        <v>1395.5</v>
      </c>
      <c r="AD6" s="6">
        <v>1338</v>
      </c>
      <c r="AE6" s="6">
        <v>1306.8000000000002</v>
      </c>
      <c r="AF6" s="6">
        <v>1361.1</v>
      </c>
      <c r="AG6" s="6">
        <v>1375.5</v>
      </c>
      <c r="AH6" s="6">
        <v>821.3</v>
      </c>
      <c r="AI6" s="6">
        <v>783.3</v>
      </c>
      <c r="AJ6" s="6">
        <v>1214.0999999999999</v>
      </c>
      <c r="AK6" s="6">
        <v>677</v>
      </c>
      <c r="AL6" s="6">
        <v>635.4</v>
      </c>
      <c r="AM6" s="6">
        <v>688.6</v>
      </c>
    </row>
    <row r="7" spans="1:48" x14ac:dyDescent="0.25">
      <c r="C7" s="7">
        <v>1</v>
      </c>
      <c r="D7" s="20">
        <v>172.4</v>
      </c>
      <c r="E7" s="20">
        <v>176.2</v>
      </c>
      <c r="F7" s="20">
        <v>135.6</v>
      </c>
      <c r="G7" s="20">
        <v>179.3</v>
      </c>
      <c r="H7" s="20">
        <v>197.5</v>
      </c>
      <c r="I7" s="20">
        <v>235.1</v>
      </c>
      <c r="J7" s="20">
        <v>225</v>
      </c>
      <c r="K7" s="20">
        <v>254.3</v>
      </c>
      <c r="L7" s="20">
        <v>211.7</v>
      </c>
      <c r="M7" s="20">
        <v>184.5</v>
      </c>
      <c r="N7" s="20">
        <v>177</v>
      </c>
      <c r="O7" s="20">
        <v>148.80000000000001</v>
      </c>
      <c r="P7" s="20">
        <v>73.5</v>
      </c>
      <c r="Q7" s="20">
        <v>108.4</v>
      </c>
      <c r="R7" s="20">
        <v>133.5</v>
      </c>
      <c r="S7" s="20">
        <v>171.4</v>
      </c>
      <c r="T7" s="20">
        <v>175.5</v>
      </c>
      <c r="U7" s="20">
        <v>181.2</v>
      </c>
      <c r="V7" s="20">
        <v>173.5</v>
      </c>
      <c r="W7" s="20">
        <v>192.4</v>
      </c>
      <c r="X7" s="20">
        <v>204.4</v>
      </c>
      <c r="Y7" s="20"/>
      <c r="Z7" s="6"/>
      <c r="AA7" s="6"/>
      <c r="AB7" s="6">
        <v>245.9</v>
      </c>
      <c r="AC7" s="6">
        <v>284.60000000000002</v>
      </c>
      <c r="AD7" s="6">
        <v>269.10000000000002</v>
      </c>
      <c r="AE7" s="6">
        <v>350.70000000000005</v>
      </c>
      <c r="AF7" s="6">
        <v>373</v>
      </c>
      <c r="AG7" s="6">
        <v>416.29999999999995</v>
      </c>
      <c r="AH7" s="6">
        <v>398.5</v>
      </c>
      <c r="AI7" s="6">
        <v>446.70000000000005</v>
      </c>
      <c r="AJ7" s="6">
        <v>416.1</v>
      </c>
      <c r="AK7" s="6">
        <v>184.5</v>
      </c>
      <c r="AL7" s="6">
        <v>177</v>
      </c>
      <c r="AM7" s="6">
        <v>148.80000000000001</v>
      </c>
    </row>
    <row r="8" spans="1:48" x14ac:dyDescent="0.25">
      <c r="C8" s="7">
        <v>1.5</v>
      </c>
      <c r="D8" s="20">
        <v>199.7</v>
      </c>
      <c r="E8" s="20">
        <v>216.9</v>
      </c>
      <c r="F8" s="20">
        <v>157.19999999999999</v>
      </c>
      <c r="G8" s="20">
        <v>183.8</v>
      </c>
      <c r="H8" s="20">
        <v>234.5</v>
      </c>
      <c r="I8" s="20">
        <v>262.7</v>
      </c>
      <c r="J8" s="20">
        <v>213.7</v>
      </c>
      <c r="K8" s="20">
        <v>257.3</v>
      </c>
      <c r="L8" s="20">
        <v>255.1</v>
      </c>
      <c r="M8" s="20">
        <v>169</v>
      </c>
      <c r="N8" s="20">
        <v>173.2</v>
      </c>
      <c r="O8" s="20">
        <v>156.5</v>
      </c>
      <c r="P8" s="20">
        <v>172.2</v>
      </c>
      <c r="Q8" s="20">
        <v>210.9</v>
      </c>
      <c r="R8" s="20">
        <v>205</v>
      </c>
      <c r="S8" s="20">
        <v>228.7</v>
      </c>
      <c r="T8" s="20">
        <v>221.3</v>
      </c>
      <c r="U8" s="20">
        <v>212</v>
      </c>
      <c r="V8" s="20">
        <v>282.10000000000002</v>
      </c>
      <c r="W8" s="20">
        <v>233.3</v>
      </c>
      <c r="X8" s="20">
        <v>266.3</v>
      </c>
      <c r="Y8" s="20"/>
      <c r="Z8" s="6"/>
      <c r="AA8" s="6"/>
      <c r="AB8" s="6">
        <v>371.9</v>
      </c>
      <c r="AC8" s="6">
        <v>427.8</v>
      </c>
      <c r="AD8" s="6">
        <v>362.2</v>
      </c>
      <c r="AE8" s="6">
        <v>412.5</v>
      </c>
      <c r="AF8" s="6">
        <v>455.8</v>
      </c>
      <c r="AG8" s="6">
        <v>474.7</v>
      </c>
      <c r="AH8" s="6">
        <v>495.8</v>
      </c>
      <c r="AI8" s="6">
        <v>490.6</v>
      </c>
      <c r="AJ8" s="6">
        <v>521.4</v>
      </c>
      <c r="AK8" s="6">
        <v>169</v>
      </c>
      <c r="AL8" s="6">
        <v>173.2</v>
      </c>
      <c r="AM8" s="6">
        <v>156.5</v>
      </c>
    </row>
    <row r="9" spans="1:48" x14ac:dyDescent="0.25">
      <c r="C9" s="7">
        <v>2</v>
      </c>
      <c r="D9" s="20">
        <v>152.6</v>
      </c>
      <c r="E9" s="20">
        <v>163.30000000000001</v>
      </c>
      <c r="F9" s="20">
        <v>34.799999999999997</v>
      </c>
      <c r="G9" s="20">
        <v>119.4</v>
      </c>
      <c r="H9" s="20">
        <v>178.1</v>
      </c>
      <c r="I9" s="20">
        <v>457.3</v>
      </c>
      <c r="J9" s="20">
        <v>185.8</v>
      </c>
      <c r="K9" s="20">
        <v>282.8</v>
      </c>
      <c r="L9" s="20">
        <v>225.1</v>
      </c>
      <c r="M9" s="20">
        <v>177.4</v>
      </c>
      <c r="N9" s="20">
        <v>153</v>
      </c>
      <c r="O9" s="20">
        <v>137.19999999999999</v>
      </c>
      <c r="P9" s="20">
        <v>23.3</v>
      </c>
      <c r="Q9" s="20">
        <v>55.9</v>
      </c>
      <c r="R9" s="20">
        <v>54</v>
      </c>
      <c r="S9" s="20">
        <v>91.7</v>
      </c>
      <c r="T9" s="20">
        <v>78.7</v>
      </c>
      <c r="U9" s="20">
        <v>97.4</v>
      </c>
      <c r="V9" s="20">
        <v>148.5</v>
      </c>
      <c r="W9" s="20">
        <v>135.30000000000001</v>
      </c>
      <c r="X9" s="20">
        <v>170.2</v>
      </c>
      <c r="Y9" s="20"/>
      <c r="Z9" s="6"/>
      <c r="AA9" s="6"/>
      <c r="AB9" s="6">
        <v>175.9</v>
      </c>
      <c r="AC9" s="6">
        <v>219.20000000000002</v>
      </c>
      <c r="AD9" s="6">
        <v>88.8</v>
      </c>
      <c r="AE9" s="6">
        <v>211.10000000000002</v>
      </c>
      <c r="AF9" s="6">
        <v>256.8</v>
      </c>
      <c r="AG9" s="6">
        <v>554.70000000000005</v>
      </c>
      <c r="AH9" s="6">
        <v>334.3</v>
      </c>
      <c r="AI9" s="6">
        <v>418.1</v>
      </c>
      <c r="AJ9" s="6">
        <v>395.29999999999995</v>
      </c>
      <c r="AK9" s="6">
        <v>177.4</v>
      </c>
      <c r="AL9" s="6">
        <v>153</v>
      </c>
      <c r="AM9" s="6">
        <v>137.19999999999999</v>
      </c>
    </row>
    <row r="10" spans="1:48" x14ac:dyDescent="0.25">
      <c r="C10" s="7">
        <v>3</v>
      </c>
      <c r="D10" s="20">
        <v>1869.3</v>
      </c>
      <c r="E10" s="20">
        <v>1628.9</v>
      </c>
      <c r="F10" s="20">
        <v>831.1</v>
      </c>
      <c r="G10" s="20">
        <v>1657</v>
      </c>
      <c r="H10" s="20">
        <v>1660.2</v>
      </c>
      <c r="I10" s="20">
        <v>2419.4</v>
      </c>
      <c r="J10" s="20">
        <v>2104.5</v>
      </c>
      <c r="K10" s="20">
        <v>2944.6</v>
      </c>
      <c r="L10" s="20">
        <v>2881.2</v>
      </c>
      <c r="M10" s="20">
        <v>2983.3</v>
      </c>
      <c r="N10" s="20">
        <v>1783.6</v>
      </c>
      <c r="O10" s="20">
        <v>1550</v>
      </c>
      <c r="P10" s="20">
        <v>989.7</v>
      </c>
      <c r="Q10" s="20">
        <v>1083.3</v>
      </c>
      <c r="R10" s="20">
        <v>1394.9</v>
      </c>
      <c r="S10" s="20">
        <v>2504.3000000000002</v>
      </c>
      <c r="T10" s="20">
        <v>2493.8000000000002</v>
      </c>
      <c r="U10" s="20">
        <v>2273.9</v>
      </c>
      <c r="V10" s="20">
        <v>2150.9</v>
      </c>
      <c r="W10" s="20">
        <v>2343</v>
      </c>
      <c r="X10" s="20">
        <v>2501.5</v>
      </c>
      <c r="Y10" s="20"/>
      <c r="Z10" s="6"/>
      <c r="AA10" s="6"/>
      <c r="AB10" s="6">
        <v>2859</v>
      </c>
      <c r="AC10" s="6">
        <v>2712.2</v>
      </c>
      <c r="AD10" s="6">
        <v>2226</v>
      </c>
      <c r="AE10" s="6">
        <v>4161.3</v>
      </c>
      <c r="AF10" s="6">
        <v>4154</v>
      </c>
      <c r="AG10" s="6">
        <v>4693.3</v>
      </c>
      <c r="AH10" s="6">
        <v>4255.3999999999996</v>
      </c>
      <c r="AI10" s="6">
        <v>5287.6</v>
      </c>
      <c r="AJ10" s="6">
        <v>5382.7</v>
      </c>
      <c r="AK10" s="6">
        <v>2983.3</v>
      </c>
      <c r="AL10" s="6">
        <v>1783.6</v>
      </c>
      <c r="AM10" s="6">
        <v>1550</v>
      </c>
    </row>
    <row r="11" spans="1:48" x14ac:dyDescent="0.25">
      <c r="C11" s="7">
        <v>4</v>
      </c>
      <c r="D11" s="20">
        <v>869.9</v>
      </c>
      <c r="E11" s="20">
        <v>982.4</v>
      </c>
      <c r="F11" s="20">
        <v>793.9</v>
      </c>
      <c r="G11" s="20">
        <v>2125.6</v>
      </c>
      <c r="H11" s="20">
        <v>3709.5</v>
      </c>
      <c r="I11" s="20">
        <v>2134.3000000000002</v>
      </c>
      <c r="J11" s="20">
        <v>1153.7</v>
      </c>
      <c r="K11" s="20">
        <v>1918.3</v>
      </c>
      <c r="L11" s="20">
        <v>5563.5</v>
      </c>
      <c r="M11" s="20">
        <v>1993.6</v>
      </c>
      <c r="N11" s="20">
        <v>1296.8</v>
      </c>
      <c r="O11" s="20">
        <v>922.4</v>
      </c>
      <c r="P11" s="20">
        <v>705.4</v>
      </c>
      <c r="Q11" s="20">
        <v>1178.7</v>
      </c>
      <c r="R11" s="20">
        <v>1648.3</v>
      </c>
      <c r="S11" s="20">
        <v>2481.5</v>
      </c>
      <c r="T11" s="20">
        <v>2481.9</v>
      </c>
      <c r="U11" s="20">
        <v>2038.4</v>
      </c>
      <c r="V11" s="20">
        <v>2423.1999999999998</v>
      </c>
      <c r="W11" s="20">
        <v>3456.8</v>
      </c>
      <c r="X11" s="20">
        <v>4036.5</v>
      </c>
      <c r="Y11" s="20"/>
      <c r="Z11" s="6"/>
      <c r="AA11" s="6"/>
      <c r="AB11" s="6">
        <v>1575.3</v>
      </c>
      <c r="AC11" s="6">
        <v>2161.1</v>
      </c>
      <c r="AD11" s="6">
        <v>2442.1999999999998</v>
      </c>
      <c r="AE11" s="6">
        <v>4607.1000000000004</v>
      </c>
      <c r="AF11" s="6">
        <v>6191.4</v>
      </c>
      <c r="AG11" s="6">
        <v>4172.7000000000007</v>
      </c>
      <c r="AH11" s="6">
        <v>3576.8999999999996</v>
      </c>
      <c r="AI11" s="6">
        <v>5375.1</v>
      </c>
      <c r="AJ11" s="6">
        <v>9600</v>
      </c>
      <c r="AK11" s="6">
        <v>1993.6</v>
      </c>
      <c r="AL11" s="6">
        <v>1296.8</v>
      </c>
      <c r="AM11" s="6">
        <v>922.4</v>
      </c>
    </row>
    <row r="12" spans="1:48" x14ac:dyDescent="0.25">
      <c r="C12" s="7">
        <v>6</v>
      </c>
      <c r="D12" s="20">
        <v>23367.5</v>
      </c>
      <c r="E12" s="20">
        <v>16823.2</v>
      </c>
      <c r="F12" s="20">
        <v>13339.5</v>
      </c>
      <c r="G12" s="20">
        <v>17516.3</v>
      </c>
      <c r="H12" s="20">
        <v>34448.699999999997</v>
      </c>
      <c r="I12" s="20">
        <v>37612</v>
      </c>
      <c r="J12" s="20">
        <v>9499.2999999999993</v>
      </c>
      <c r="K12" s="20">
        <v>25334.5</v>
      </c>
      <c r="L12" s="20">
        <v>16416.7</v>
      </c>
      <c r="M12" s="20">
        <v>26130.5</v>
      </c>
      <c r="N12" s="20">
        <v>38245.4</v>
      </c>
      <c r="O12" s="20">
        <v>15504</v>
      </c>
      <c r="P12" s="20">
        <v>7903.3</v>
      </c>
      <c r="Q12" s="20">
        <v>11569.1</v>
      </c>
      <c r="R12" s="20">
        <v>17723.8</v>
      </c>
      <c r="S12" s="20">
        <v>26348.5</v>
      </c>
      <c r="T12" s="20">
        <v>31500.6</v>
      </c>
      <c r="U12" s="20">
        <v>23958.5</v>
      </c>
      <c r="V12" s="20">
        <v>18802.599999999999</v>
      </c>
      <c r="W12" s="20">
        <v>19093.8</v>
      </c>
      <c r="X12" s="20">
        <v>36923.199999999997</v>
      </c>
      <c r="Y12" s="20"/>
      <c r="Z12" s="6"/>
      <c r="AA12" s="6"/>
      <c r="AB12" s="6">
        <v>31270.799999999999</v>
      </c>
      <c r="AC12" s="6">
        <v>28392.300000000003</v>
      </c>
      <c r="AD12" s="6">
        <v>31063.3</v>
      </c>
      <c r="AE12" s="6">
        <v>43864.800000000003</v>
      </c>
      <c r="AF12" s="6">
        <v>65949.299999999988</v>
      </c>
      <c r="AG12" s="6">
        <v>61570.5</v>
      </c>
      <c r="AH12" s="6">
        <v>28301.899999999998</v>
      </c>
      <c r="AI12" s="6">
        <v>44428.3</v>
      </c>
      <c r="AJ12" s="6">
        <v>53339.899999999994</v>
      </c>
      <c r="AK12" s="6">
        <v>26130.5</v>
      </c>
      <c r="AL12" s="6">
        <v>38245.4</v>
      </c>
      <c r="AM12" s="6">
        <v>15504</v>
      </c>
    </row>
    <row r="13" spans="1:48" x14ac:dyDescent="0.25">
      <c r="C13" s="7">
        <v>8</v>
      </c>
      <c r="D13" s="20">
        <v>5952.4</v>
      </c>
      <c r="E13" s="20">
        <v>6717.5</v>
      </c>
      <c r="F13" s="20">
        <v>7176.9</v>
      </c>
      <c r="G13" s="20">
        <v>4830</v>
      </c>
      <c r="H13" s="20">
        <v>10884.2</v>
      </c>
      <c r="I13" s="20">
        <v>11481.2</v>
      </c>
      <c r="J13" s="20">
        <v>8318.7999999999993</v>
      </c>
      <c r="K13" s="20">
        <v>9516.2000000000007</v>
      </c>
      <c r="L13" s="20">
        <v>4636.6000000000004</v>
      </c>
      <c r="M13" s="20">
        <v>7429.9</v>
      </c>
      <c r="N13" s="20">
        <v>5993.1</v>
      </c>
      <c r="O13" s="20">
        <v>4954.3</v>
      </c>
      <c r="P13" s="20">
        <v>2631.5</v>
      </c>
      <c r="Q13" s="20">
        <v>3597.4</v>
      </c>
      <c r="R13" s="20">
        <v>3348.2</v>
      </c>
      <c r="S13" s="20">
        <v>4645.3999999999996</v>
      </c>
      <c r="T13" s="20">
        <v>10673.7</v>
      </c>
      <c r="U13" s="20">
        <v>8045.5</v>
      </c>
      <c r="V13" s="20">
        <v>2157.9</v>
      </c>
      <c r="W13" s="20">
        <v>1001.3</v>
      </c>
      <c r="X13" s="20">
        <v>2165.1999999999998</v>
      </c>
      <c r="Y13" s="20"/>
      <c r="Z13" s="6"/>
      <c r="AA13" s="6"/>
      <c r="AB13" s="6">
        <v>8583.9</v>
      </c>
      <c r="AC13" s="6">
        <v>10314.9</v>
      </c>
      <c r="AD13" s="6">
        <v>10525.099999999999</v>
      </c>
      <c r="AE13" s="6">
        <v>9475.4</v>
      </c>
      <c r="AF13" s="6">
        <v>21557.9</v>
      </c>
      <c r="AG13" s="6">
        <v>19526.7</v>
      </c>
      <c r="AH13" s="6">
        <v>10476.699999999999</v>
      </c>
      <c r="AI13" s="6">
        <v>10517.5</v>
      </c>
      <c r="AJ13" s="6">
        <v>6801.8</v>
      </c>
      <c r="AK13" s="6">
        <v>7429.9</v>
      </c>
      <c r="AL13" s="6">
        <v>5993.1</v>
      </c>
      <c r="AM13" s="6">
        <v>4954.3</v>
      </c>
    </row>
    <row r="14" spans="1:48" x14ac:dyDescent="0.25">
      <c r="C14" s="7">
        <v>10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/>
      <c r="Z14" s="6"/>
      <c r="AA14" s="6"/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</row>
    <row r="15" spans="1:48" x14ac:dyDescent="0.25">
      <c r="C15" s="7"/>
      <c r="D15" s="20"/>
      <c r="E15" s="20"/>
      <c r="F15" s="20"/>
      <c r="G15" s="20">
        <v>0</v>
      </c>
      <c r="H15" s="20"/>
      <c r="I15" s="20"/>
      <c r="J15" s="20"/>
      <c r="K15" s="20"/>
      <c r="L15" s="20">
        <v>0</v>
      </c>
      <c r="M15" s="20">
        <v>0</v>
      </c>
      <c r="N15" s="20"/>
      <c r="O15" s="20"/>
      <c r="P15" s="20"/>
      <c r="Q15" s="20"/>
      <c r="R15" s="20"/>
      <c r="S15" s="20"/>
      <c r="T15" s="20">
        <v>0</v>
      </c>
      <c r="U15" s="20"/>
      <c r="V15" s="20">
        <v>0</v>
      </c>
      <c r="W15" s="20"/>
      <c r="X15" s="20"/>
      <c r="Y15" s="20"/>
      <c r="Z15" s="6"/>
      <c r="AA15" s="6"/>
      <c r="AB15" s="6"/>
      <c r="AC15" s="6"/>
      <c r="AD15" s="6"/>
      <c r="AE15" s="6">
        <v>0</v>
      </c>
      <c r="AF15" s="6">
        <v>0</v>
      </c>
      <c r="AG15" s="6"/>
      <c r="AH15" s="6">
        <v>0</v>
      </c>
      <c r="AI15" s="6"/>
      <c r="AJ15" s="6">
        <v>0</v>
      </c>
      <c r="AK15" s="6">
        <v>0</v>
      </c>
      <c r="AL15" s="6"/>
      <c r="AM15" s="6"/>
    </row>
    <row r="16" spans="1:48" x14ac:dyDescent="0.25">
      <c r="A16" s="7" t="s">
        <v>120</v>
      </c>
      <c r="D16" s="20">
        <v>33135.5</v>
      </c>
      <c r="E16" s="20">
        <v>27347.600000000002</v>
      </c>
      <c r="F16" s="20">
        <v>23232.199999999997</v>
      </c>
      <c r="G16" s="20">
        <v>27647.3</v>
      </c>
      <c r="H16" s="20">
        <v>52371.8</v>
      </c>
      <c r="I16" s="20">
        <v>55685.3</v>
      </c>
      <c r="J16" s="20">
        <v>22292.799999999999</v>
      </c>
      <c r="K16" s="20">
        <v>41022.5</v>
      </c>
      <c r="L16" s="20">
        <v>30831.9</v>
      </c>
      <c r="M16" s="20">
        <v>39745.200000000004</v>
      </c>
      <c r="N16" s="20">
        <v>48457.5</v>
      </c>
      <c r="O16" s="20">
        <v>24061.8</v>
      </c>
      <c r="P16" s="20">
        <v>13218.2</v>
      </c>
      <c r="Q16" s="20">
        <v>18560</v>
      </c>
      <c r="R16" s="20">
        <v>25082.5</v>
      </c>
      <c r="S16" s="20">
        <v>36742.400000000001</v>
      </c>
      <c r="T16" s="20">
        <v>47927.5</v>
      </c>
      <c r="U16" s="20">
        <v>37099.1</v>
      </c>
      <c r="V16" s="20">
        <v>26368</v>
      </c>
      <c r="W16" s="20">
        <v>26724.7</v>
      </c>
      <c r="X16" s="20">
        <v>46839.399999999994</v>
      </c>
      <c r="Y16" s="20"/>
      <c r="Z16" s="6"/>
      <c r="AA16" s="6"/>
      <c r="AB16" s="6">
        <v>46353.700000000004</v>
      </c>
      <c r="AC16" s="6">
        <v>45907.600000000006</v>
      </c>
      <c r="AD16" s="6">
        <v>48314.7</v>
      </c>
      <c r="AE16" s="6">
        <v>64389.700000000004</v>
      </c>
      <c r="AF16" s="6">
        <v>100299.29999999999</v>
      </c>
      <c r="AG16" s="6">
        <v>92784.4</v>
      </c>
      <c r="AH16" s="6">
        <v>48660.799999999996</v>
      </c>
      <c r="AI16" s="6">
        <v>67747.200000000012</v>
      </c>
      <c r="AJ16" s="6">
        <v>77671.3</v>
      </c>
      <c r="AK16" s="6">
        <v>39745.200000000004</v>
      </c>
      <c r="AL16" s="6">
        <v>48457.5</v>
      </c>
      <c r="AM16" s="6">
        <v>24061.8</v>
      </c>
    </row>
    <row r="17" spans="1:39" x14ac:dyDescent="0.25">
      <c r="A17" s="7" t="s">
        <v>16</v>
      </c>
      <c r="B17" s="7" t="s">
        <v>44</v>
      </c>
      <c r="C17" s="7">
        <v>0.75</v>
      </c>
      <c r="D17" s="20">
        <v>6915.2</v>
      </c>
      <c r="E17" s="20">
        <v>6949.5</v>
      </c>
      <c r="F17" s="20">
        <v>6028.1</v>
      </c>
      <c r="G17" s="20">
        <v>6843.1</v>
      </c>
      <c r="H17" s="20">
        <v>6985.3</v>
      </c>
      <c r="I17" s="20">
        <v>7456.1</v>
      </c>
      <c r="J17" s="20">
        <v>7380</v>
      </c>
      <c r="K17" s="20">
        <v>6937.63</v>
      </c>
      <c r="L17" s="20">
        <v>6562.3</v>
      </c>
      <c r="M17" s="20">
        <v>6780.1</v>
      </c>
      <c r="N17" s="20">
        <v>6390.4</v>
      </c>
      <c r="O17" s="20">
        <v>5909.07</v>
      </c>
      <c r="P17" s="20">
        <v>6106</v>
      </c>
      <c r="Q17" s="20">
        <v>5750.7</v>
      </c>
      <c r="R17" s="20">
        <v>6644.39</v>
      </c>
      <c r="S17" s="20">
        <v>6870.3</v>
      </c>
      <c r="T17" s="20">
        <v>6105.13</v>
      </c>
      <c r="U17" s="20">
        <v>6724.61</v>
      </c>
      <c r="V17" s="20">
        <v>6980.44</v>
      </c>
      <c r="W17" s="20">
        <v>6149.78</v>
      </c>
      <c r="X17" s="20">
        <v>7063.85</v>
      </c>
      <c r="Y17" s="20"/>
      <c r="Z17" s="6"/>
      <c r="AA17" s="6"/>
      <c r="AB17" s="6">
        <v>13021.2</v>
      </c>
      <c r="AC17" s="6">
        <v>12700.2</v>
      </c>
      <c r="AD17" s="6">
        <v>12672.490000000002</v>
      </c>
      <c r="AE17" s="6">
        <v>13713.400000000001</v>
      </c>
      <c r="AF17" s="6">
        <v>13090.43</v>
      </c>
      <c r="AG17" s="6">
        <v>14180.71</v>
      </c>
      <c r="AH17" s="6">
        <v>14360.439999999999</v>
      </c>
      <c r="AI17" s="6">
        <v>13087.41</v>
      </c>
      <c r="AJ17" s="6">
        <v>13626.150000000001</v>
      </c>
      <c r="AK17" s="6">
        <v>6780.1</v>
      </c>
      <c r="AL17" s="6">
        <v>6390.4</v>
      </c>
      <c r="AM17" s="6">
        <v>5909.07</v>
      </c>
    </row>
    <row r="18" spans="1:39" x14ac:dyDescent="0.25">
      <c r="C18" s="7">
        <v>1</v>
      </c>
      <c r="D18" s="20">
        <v>8760.5</v>
      </c>
      <c r="E18" s="20">
        <v>8102.9</v>
      </c>
      <c r="F18" s="20">
        <v>7195.7</v>
      </c>
      <c r="G18" s="20">
        <v>8735.7999999999993</v>
      </c>
      <c r="H18" s="20">
        <v>9086.2000000000007</v>
      </c>
      <c r="I18" s="20">
        <v>10915.9</v>
      </c>
      <c r="J18" s="20">
        <v>10838.6</v>
      </c>
      <c r="K18" s="20">
        <v>10000.299999999999</v>
      </c>
      <c r="L18" s="20">
        <v>9295.9</v>
      </c>
      <c r="M18" s="20">
        <v>8851.5</v>
      </c>
      <c r="N18" s="20">
        <v>7921</v>
      </c>
      <c r="O18" s="20">
        <v>6723.5</v>
      </c>
      <c r="P18" s="20">
        <v>6358</v>
      </c>
      <c r="Q18" s="20">
        <v>6942.96</v>
      </c>
      <c r="R18" s="20">
        <v>6754.5</v>
      </c>
      <c r="S18" s="20">
        <v>8207.7999999999993</v>
      </c>
      <c r="T18" s="20">
        <v>7736.6</v>
      </c>
      <c r="U18" s="20">
        <v>8216</v>
      </c>
      <c r="V18" s="20">
        <v>8574.7999999999993</v>
      </c>
      <c r="W18" s="20">
        <v>8237</v>
      </c>
      <c r="X18" s="20">
        <v>8293.1</v>
      </c>
      <c r="Y18" s="20"/>
      <c r="Z18" s="6"/>
      <c r="AA18" s="6"/>
      <c r="AB18" s="6">
        <v>15118.5</v>
      </c>
      <c r="AC18" s="6">
        <v>15045.86</v>
      </c>
      <c r="AD18" s="6">
        <v>13950.2</v>
      </c>
      <c r="AE18" s="6">
        <v>16943.599999999999</v>
      </c>
      <c r="AF18" s="6">
        <v>16822.800000000003</v>
      </c>
      <c r="AG18" s="6">
        <v>19131.900000000001</v>
      </c>
      <c r="AH18" s="6">
        <v>19413.400000000001</v>
      </c>
      <c r="AI18" s="6">
        <v>18237.3</v>
      </c>
      <c r="AJ18" s="6">
        <v>17589</v>
      </c>
      <c r="AK18" s="6">
        <v>8851.5</v>
      </c>
      <c r="AL18" s="6">
        <v>7921</v>
      </c>
      <c r="AM18" s="6">
        <v>6723.5</v>
      </c>
    </row>
    <row r="19" spans="1:39" x14ac:dyDescent="0.25">
      <c r="C19" s="7">
        <v>1.5</v>
      </c>
      <c r="D19" s="20">
        <v>19214.2</v>
      </c>
      <c r="E19" s="20">
        <v>17599.189999999999</v>
      </c>
      <c r="F19" s="20">
        <v>18714</v>
      </c>
      <c r="G19" s="20">
        <v>23957.5</v>
      </c>
      <c r="H19" s="20">
        <v>30188</v>
      </c>
      <c r="I19" s="20">
        <v>41146.300000000003</v>
      </c>
      <c r="J19" s="20">
        <v>30840.400000000001</v>
      </c>
      <c r="K19" s="20">
        <v>28071.5</v>
      </c>
      <c r="L19" s="20">
        <v>22047.4</v>
      </c>
      <c r="M19" s="20">
        <v>20205.400000000001</v>
      </c>
      <c r="N19" s="20">
        <v>17084.7</v>
      </c>
      <c r="O19" s="20">
        <v>15538.7</v>
      </c>
      <c r="P19" s="20">
        <v>15725</v>
      </c>
      <c r="Q19" s="20">
        <v>17310.39</v>
      </c>
      <c r="R19" s="20">
        <v>17056.3</v>
      </c>
      <c r="S19" s="20">
        <v>23429.9</v>
      </c>
      <c r="T19" s="20">
        <v>21561.8</v>
      </c>
      <c r="U19" s="20">
        <v>27419.4</v>
      </c>
      <c r="V19" s="20">
        <v>26617.7</v>
      </c>
      <c r="W19" s="20">
        <v>20232.7</v>
      </c>
      <c r="X19" s="20">
        <v>19577.5</v>
      </c>
      <c r="Y19" s="20"/>
      <c r="Z19" s="6"/>
      <c r="AA19" s="6"/>
      <c r="AB19" s="6">
        <v>34939.199999999997</v>
      </c>
      <c r="AC19" s="6">
        <v>34909.58</v>
      </c>
      <c r="AD19" s="6">
        <v>35770.300000000003</v>
      </c>
      <c r="AE19" s="6">
        <v>47387.4</v>
      </c>
      <c r="AF19" s="6">
        <v>51749.8</v>
      </c>
      <c r="AG19" s="6">
        <v>68565.700000000012</v>
      </c>
      <c r="AH19" s="6">
        <v>57458.100000000006</v>
      </c>
      <c r="AI19" s="6">
        <v>48304.2</v>
      </c>
      <c r="AJ19" s="6">
        <v>41624.9</v>
      </c>
      <c r="AK19" s="6">
        <v>20205.400000000001</v>
      </c>
      <c r="AL19" s="6">
        <v>17084.7</v>
      </c>
      <c r="AM19" s="6">
        <v>15538.7</v>
      </c>
    </row>
    <row r="20" spans="1:39" x14ac:dyDescent="0.25">
      <c r="C20" s="7">
        <v>2</v>
      </c>
      <c r="D20" s="20">
        <v>40644.11</v>
      </c>
      <c r="E20" s="20">
        <v>39046.1</v>
      </c>
      <c r="F20" s="20">
        <v>35313.1</v>
      </c>
      <c r="G20" s="20">
        <v>44752.5</v>
      </c>
      <c r="H20" s="20">
        <v>47524.3</v>
      </c>
      <c r="I20" s="20">
        <v>54533.599999999999</v>
      </c>
      <c r="J20" s="20">
        <v>49631.5</v>
      </c>
      <c r="K20" s="20">
        <v>45248.6</v>
      </c>
      <c r="L20" s="20">
        <v>40373.4</v>
      </c>
      <c r="M20" s="20">
        <v>38925.699999999997</v>
      </c>
      <c r="N20" s="20">
        <v>37441.1</v>
      </c>
      <c r="O20" s="20">
        <v>37508.400000000001</v>
      </c>
      <c r="P20" s="20">
        <v>37106.800000000003</v>
      </c>
      <c r="Q20" s="20">
        <v>38649.480000000003</v>
      </c>
      <c r="R20" s="20">
        <v>39465.4</v>
      </c>
      <c r="S20" s="20">
        <v>43524.3</v>
      </c>
      <c r="T20" s="20">
        <v>42312.4</v>
      </c>
      <c r="U20" s="20">
        <v>45682</v>
      </c>
      <c r="V20" s="20">
        <v>43343.6</v>
      </c>
      <c r="W20" s="20">
        <v>38737.1</v>
      </c>
      <c r="X20" s="20">
        <v>40374.800000000003</v>
      </c>
      <c r="Y20" s="20"/>
      <c r="Z20" s="6"/>
      <c r="AA20" s="6"/>
      <c r="AB20" s="6">
        <v>77750.91</v>
      </c>
      <c r="AC20" s="6">
        <v>77695.58</v>
      </c>
      <c r="AD20" s="6">
        <v>74778.5</v>
      </c>
      <c r="AE20" s="6">
        <v>88276.800000000003</v>
      </c>
      <c r="AF20" s="6">
        <v>89836.700000000012</v>
      </c>
      <c r="AG20" s="6">
        <v>100215.6</v>
      </c>
      <c r="AH20" s="6">
        <v>92975.1</v>
      </c>
      <c r="AI20" s="6">
        <v>83985.7</v>
      </c>
      <c r="AJ20" s="6">
        <v>80748.200000000012</v>
      </c>
      <c r="AK20" s="6">
        <v>38925.699999999997</v>
      </c>
      <c r="AL20" s="6">
        <v>37441.1</v>
      </c>
      <c r="AM20" s="6">
        <v>37508.400000000001</v>
      </c>
    </row>
    <row r="21" spans="1:39" x14ac:dyDescent="0.25">
      <c r="C21" s="7">
        <v>3</v>
      </c>
      <c r="D21" s="20">
        <v>25129</v>
      </c>
      <c r="E21" s="20">
        <v>21282</v>
      </c>
      <c r="F21" s="20">
        <v>29040.5</v>
      </c>
      <c r="G21" s="20">
        <v>25254.5</v>
      </c>
      <c r="H21" s="20">
        <v>31247.4</v>
      </c>
      <c r="I21" s="20">
        <v>41212.6</v>
      </c>
      <c r="J21" s="20">
        <v>37742.1</v>
      </c>
      <c r="K21" s="20">
        <v>33228.300000000003</v>
      </c>
      <c r="L21" s="20">
        <v>30156.400000000001</v>
      </c>
      <c r="M21" s="20">
        <v>25705.8</v>
      </c>
      <c r="N21" s="20">
        <v>22158.2</v>
      </c>
      <c r="O21" s="20">
        <v>26183.599999999999</v>
      </c>
      <c r="P21" s="20">
        <v>18790.8</v>
      </c>
      <c r="Q21" s="20">
        <v>23608.37</v>
      </c>
      <c r="R21" s="20">
        <v>26504.12</v>
      </c>
      <c r="S21" s="20">
        <v>30248.18</v>
      </c>
      <c r="T21" s="20">
        <v>28719.9</v>
      </c>
      <c r="U21" s="20">
        <v>23803.1</v>
      </c>
      <c r="V21" s="20">
        <v>35725.800000000003</v>
      </c>
      <c r="W21" s="20">
        <v>33481.800000000003</v>
      </c>
      <c r="X21" s="20">
        <v>28179.200000000001</v>
      </c>
      <c r="Y21" s="20"/>
      <c r="Z21" s="6"/>
      <c r="AA21" s="6"/>
      <c r="AB21" s="6">
        <v>43919.8</v>
      </c>
      <c r="AC21" s="6">
        <v>44890.369999999995</v>
      </c>
      <c r="AD21" s="6">
        <v>55544.619999999995</v>
      </c>
      <c r="AE21" s="6">
        <v>55502.68</v>
      </c>
      <c r="AF21" s="6">
        <v>59967.3</v>
      </c>
      <c r="AG21" s="6">
        <v>65015.7</v>
      </c>
      <c r="AH21" s="6">
        <v>73467.899999999994</v>
      </c>
      <c r="AI21" s="6">
        <v>66710.100000000006</v>
      </c>
      <c r="AJ21" s="6">
        <v>58335.600000000006</v>
      </c>
      <c r="AK21" s="6">
        <v>25705.8</v>
      </c>
      <c r="AL21" s="6">
        <v>22158.2</v>
      </c>
      <c r="AM21" s="6">
        <v>26183.599999999999</v>
      </c>
    </row>
    <row r="22" spans="1:39" x14ac:dyDescent="0.25">
      <c r="C22" s="7">
        <v>4</v>
      </c>
      <c r="D22" s="20">
        <v>13989.7</v>
      </c>
      <c r="E22" s="20">
        <v>12630.2</v>
      </c>
      <c r="F22" s="20">
        <v>11406.8</v>
      </c>
      <c r="G22" s="20">
        <v>14069.8</v>
      </c>
      <c r="H22" s="20">
        <v>13169</v>
      </c>
      <c r="I22" s="20">
        <v>20093.2</v>
      </c>
      <c r="J22" s="20">
        <v>15666.2</v>
      </c>
      <c r="K22" s="20">
        <v>14459.3</v>
      </c>
      <c r="L22" s="20">
        <v>13541.5</v>
      </c>
      <c r="M22" s="20">
        <v>12997</v>
      </c>
      <c r="N22" s="20">
        <v>11524.1</v>
      </c>
      <c r="O22" s="20">
        <v>10326.200000000001</v>
      </c>
      <c r="P22" s="20">
        <v>9807</v>
      </c>
      <c r="Q22" s="20">
        <v>10263.1</v>
      </c>
      <c r="R22" s="20">
        <v>7124.8</v>
      </c>
      <c r="S22" s="20">
        <v>11094.9</v>
      </c>
      <c r="T22" s="20">
        <v>10896.7</v>
      </c>
      <c r="U22" s="20">
        <v>16209.8</v>
      </c>
      <c r="V22" s="20">
        <v>15240.23</v>
      </c>
      <c r="W22" s="20">
        <v>17111.57</v>
      </c>
      <c r="X22" s="20">
        <v>12467.9</v>
      </c>
      <c r="Y22" s="20"/>
      <c r="Z22" s="6"/>
      <c r="AA22" s="6"/>
      <c r="AB22" s="6">
        <v>23796.7</v>
      </c>
      <c r="AC22" s="6">
        <v>22893.300000000003</v>
      </c>
      <c r="AD22" s="6">
        <v>18531.599999999999</v>
      </c>
      <c r="AE22" s="6">
        <v>25164.699999999997</v>
      </c>
      <c r="AF22" s="6">
        <v>24065.7</v>
      </c>
      <c r="AG22" s="6">
        <v>36303</v>
      </c>
      <c r="AH22" s="6">
        <v>30906.43</v>
      </c>
      <c r="AI22" s="6">
        <v>31570.87</v>
      </c>
      <c r="AJ22" s="6">
        <v>26009.4</v>
      </c>
      <c r="AK22" s="6">
        <v>12997</v>
      </c>
      <c r="AL22" s="6">
        <v>11524.1</v>
      </c>
      <c r="AM22" s="6">
        <v>10326.200000000001</v>
      </c>
    </row>
    <row r="23" spans="1:39" x14ac:dyDescent="0.25">
      <c r="C23" s="7">
        <v>6</v>
      </c>
      <c r="D23" s="20">
        <v>1507.9</v>
      </c>
      <c r="E23" s="20">
        <v>72.2</v>
      </c>
      <c r="F23" s="20">
        <v>155.19999999999999</v>
      </c>
      <c r="G23" s="20">
        <v>136.5</v>
      </c>
      <c r="H23" s="20">
        <v>112.8</v>
      </c>
      <c r="I23" s="20">
        <v>132.69999999999999</v>
      </c>
      <c r="J23" s="20">
        <v>116.2</v>
      </c>
      <c r="K23" s="20">
        <v>92</v>
      </c>
      <c r="L23" s="20">
        <v>110.3</v>
      </c>
      <c r="M23" s="20">
        <v>106.05</v>
      </c>
      <c r="N23" s="20">
        <v>97.7</v>
      </c>
      <c r="O23" s="20">
        <v>111.9</v>
      </c>
      <c r="P23" s="20">
        <v>423.4</v>
      </c>
      <c r="Q23" s="20">
        <v>357.72</v>
      </c>
      <c r="R23" s="20">
        <v>59.8</v>
      </c>
      <c r="S23" s="20">
        <v>133</v>
      </c>
      <c r="T23" s="20">
        <v>134</v>
      </c>
      <c r="U23" s="20">
        <v>121.9</v>
      </c>
      <c r="V23" s="20">
        <v>94.8</v>
      </c>
      <c r="W23" s="20">
        <v>101.55</v>
      </c>
      <c r="X23" s="20">
        <v>119.4</v>
      </c>
      <c r="Y23" s="20"/>
      <c r="Z23" s="6"/>
      <c r="AA23" s="6"/>
      <c r="AB23" s="6">
        <v>1931.3000000000002</v>
      </c>
      <c r="AC23" s="6">
        <v>429.92</v>
      </c>
      <c r="AD23" s="6">
        <v>215</v>
      </c>
      <c r="AE23" s="6">
        <v>269.5</v>
      </c>
      <c r="AF23" s="6">
        <v>246.8</v>
      </c>
      <c r="AG23" s="6">
        <v>254.6</v>
      </c>
      <c r="AH23" s="6">
        <v>211</v>
      </c>
      <c r="AI23" s="6">
        <v>193.55</v>
      </c>
      <c r="AJ23" s="6">
        <v>229.7</v>
      </c>
      <c r="AK23" s="6">
        <v>106.05</v>
      </c>
      <c r="AL23" s="6">
        <v>97.7</v>
      </c>
      <c r="AM23" s="6">
        <v>111.9</v>
      </c>
    </row>
    <row r="24" spans="1:39" x14ac:dyDescent="0.25">
      <c r="C24" s="7">
        <v>8</v>
      </c>
      <c r="D24" s="20">
        <v>3643.9</v>
      </c>
      <c r="E24" s="20">
        <v>2972.2</v>
      </c>
      <c r="F24" s="20">
        <v>2962.2</v>
      </c>
      <c r="G24" s="20">
        <v>3749.3</v>
      </c>
      <c r="H24" s="20">
        <v>3463.5</v>
      </c>
      <c r="I24" s="20">
        <v>3933.8</v>
      </c>
      <c r="J24" s="20">
        <v>3488.9</v>
      </c>
      <c r="K24" s="20">
        <v>3080.8</v>
      </c>
      <c r="L24" s="20">
        <v>3229.4</v>
      </c>
      <c r="M24" s="20">
        <v>3007.6</v>
      </c>
      <c r="N24" s="20">
        <v>2829.3</v>
      </c>
      <c r="O24" s="20">
        <v>5814.1</v>
      </c>
      <c r="P24" s="20">
        <v>5234.2</v>
      </c>
      <c r="Q24" s="20">
        <v>613.79</v>
      </c>
      <c r="R24" s="20">
        <v>1640.5</v>
      </c>
      <c r="S24" s="20">
        <v>2939.2</v>
      </c>
      <c r="T24" s="20">
        <v>3518</v>
      </c>
      <c r="U24" s="20">
        <v>3238.6</v>
      </c>
      <c r="V24" s="20">
        <v>3172.4</v>
      </c>
      <c r="W24" s="20">
        <v>2900.1</v>
      </c>
      <c r="X24" s="20">
        <v>3335.5</v>
      </c>
      <c r="Y24" s="20"/>
      <c r="Z24" s="6"/>
      <c r="AA24" s="6"/>
      <c r="AB24" s="6">
        <v>8878.1</v>
      </c>
      <c r="AC24" s="6">
        <v>3585.99</v>
      </c>
      <c r="AD24" s="6">
        <v>4602.7</v>
      </c>
      <c r="AE24" s="6">
        <v>6688.5</v>
      </c>
      <c r="AF24" s="6">
        <v>6981.5</v>
      </c>
      <c r="AG24" s="6">
        <v>7172.4</v>
      </c>
      <c r="AH24" s="6">
        <v>6661.3</v>
      </c>
      <c r="AI24" s="6">
        <v>5980.9</v>
      </c>
      <c r="AJ24" s="6">
        <v>6564.9</v>
      </c>
      <c r="AK24" s="6">
        <v>3007.6</v>
      </c>
      <c r="AL24" s="6">
        <v>2829.3</v>
      </c>
      <c r="AM24" s="6">
        <v>5814.1</v>
      </c>
    </row>
    <row r="25" spans="1:39" x14ac:dyDescent="0.25">
      <c r="C25" s="7">
        <v>10</v>
      </c>
      <c r="D25" s="20">
        <v>46</v>
      </c>
      <c r="E25" s="20">
        <v>51</v>
      </c>
      <c r="F25" s="20">
        <v>22</v>
      </c>
      <c r="G25" s="20">
        <v>42</v>
      </c>
      <c r="H25" s="20">
        <v>47</v>
      </c>
      <c r="I25" s="20">
        <v>50</v>
      </c>
      <c r="J25" s="20">
        <v>29</v>
      </c>
      <c r="K25" s="20">
        <v>54</v>
      </c>
      <c r="L25" s="20">
        <v>20</v>
      </c>
      <c r="M25" s="20">
        <v>50</v>
      </c>
      <c r="N25" s="20">
        <v>32</v>
      </c>
      <c r="O25" s="20">
        <v>45.3</v>
      </c>
      <c r="P25" s="20">
        <v>35</v>
      </c>
      <c r="Q25" s="20">
        <v>28.6</v>
      </c>
      <c r="R25" s="20">
        <v>0</v>
      </c>
      <c r="S25" s="20">
        <v>9</v>
      </c>
      <c r="T25" s="20">
        <v>11</v>
      </c>
      <c r="U25" s="20">
        <v>85</v>
      </c>
      <c r="V25" s="20">
        <v>11</v>
      </c>
      <c r="W25" s="20">
        <v>38</v>
      </c>
      <c r="X25" s="20">
        <v>26</v>
      </c>
      <c r="Y25" s="20"/>
      <c r="Z25" s="6"/>
      <c r="AA25" s="6"/>
      <c r="AB25" s="6">
        <v>81</v>
      </c>
      <c r="AC25" s="6">
        <v>79.599999999999994</v>
      </c>
      <c r="AD25" s="6">
        <v>22</v>
      </c>
      <c r="AE25" s="6">
        <v>51</v>
      </c>
      <c r="AF25" s="6">
        <v>58</v>
      </c>
      <c r="AG25" s="6">
        <v>135</v>
      </c>
      <c r="AH25" s="6">
        <v>40</v>
      </c>
      <c r="AI25" s="6">
        <v>92</v>
      </c>
      <c r="AJ25" s="6">
        <v>46</v>
      </c>
      <c r="AK25" s="6">
        <v>50</v>
      </c>
      <c r="AL25" s="6">
        <v>32</v>
      </c>
      <c r="AM25" s="6">
        <v>45.3</v>
      </c>
    </row>
    <row r="26" spans="1:39" x14ac:dyDescent="0.25">
      <c r="C26" s="7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346.7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430.8</v>
      </c>
      <c r="Y26" s="20"/>
      <c r="Z26" s="6"/>
      <c r="AA26" s="6"/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430.8</v>
      </c>
      <c r="AK26" s="6">
        <v>346.7</v>
      </c>
      <c r="AL26" s="6">
        <v>0</v>
      </c>
      <c r="AM26" s="6">
        <v>0</v>
      </c>
    </row>
    <row r="27" spans="1:39" x14ac:dyDescent="0.25">
      <c r="A27" s="7" t="s">
        <v>121</v>
      </c>
      <c r="D27" s="20">
        <v>119850.51</v>
      </c>
      <c r="E27" s="20">
        <v>108705.29</v>
      </c>
      <c r="F27" s="20">
        <v>110837.59999999999</v>
      </c>
      <c r="G27" s="20">
        <v>127541</v>
      </c>
      <c r="H27" s="20">
        <v>141823.5</v>
      </c>
      <c r="I27" s="20">
        <v>179474.2</v>
      </c>
      <c r="J27" s="20">
        <v>155732.90000000002</v>
      </c>
      <c r="K27" s="20">
        <v>141172.43</v>
      </c>
      <c r="L27" s="20">
        <v>125336.59999999999</v>
      </c>
      <c r="M27" s="20">
        <v>116975.85</v>
      </c>
      <c r="N27" s="20">
        <v>105478.5</v>
      </c>
      <c r="O27" s="20">
        <v>108160.76999999999</v>
      </c>
      <c r="P27" s="20">
        <v>99586.2</v>
      </c>
      <c r="Q27" s="20">
        <v>103525.11</v>
      </c>
      <c r="R27" s="20">
        <v>105249.81</v>
      </c>
      <c r="S27" s="20">
        <v>126456.58</v>
      </c>
      <c r="T27" s="20">
        <v>120995.52999999998</v>
      </c>
      <c r="U27" s="20">
        <v>131500.41</v>
      </c>
      <c r="V27" s="20">
        <v>139760.76999999999</v>
      </c>
      <c r="W27" s="20">
        <v>126989.59999999999</v>
      </c>
      <c r="X27" s="20">
        <v>119868.04999999999</v>
      </c>
      <c r="Y27" s="20"/>
      <c r="Z27" s="6"/>
      <c r="AA27" s="6"/>
      <c r="AB27" s="6">
        <v>219436.71</v>
      </c>
      <c r="AC27" s="6">
        <v>212230.40000000002</v>
      </c>
      <c r="AD27" s="6">
        <v>216087.41</v>
      </c>
      <c r="AE27" s="6">
        <v>253997.58000000002</v>
      </c>
      <c r="AF27" s="6">
        <v>262819.03000000003</v>
      </c>
      <c r="AG27" s="6">
        <v>310974.61000000004</v>
      </c>
      <c r="AH27" s="6">
        <v>295493.67</v>
      </c>
      <c r="AI27" s="6">
        <v>268162.02999999997</v>
      </c>
      <c r="AJ27" s="6">
        <v>245204.65</v>
      </c>
      <c r="AK27" s="6">
        <v>116975.85</v>
      </c>
      <c r="AL27" s="6">
        <v>105478.5</v>
      </c>
      <c r="AM27" s="6">
        <v>108160.76999999999</v>
      </c>
    </row>
    <row r="28" spans="1:39" x14ac:dyDescent="0.25">
      <c r="A28" s="7" t="s">
        <v>17</v>
      </c>
      <c r="B28" s="7" t="s">
        <v>45</v>
      </c>
      <c r="C28" s="7">
        <v>2</v>
      </c>
      <c r="D28" s="20">
        <v>997</v>
      </c>
      <c r="E28" s="20">
        <v>761.1</v>
      </c>
      <c r="F28" s="20">
        <v>837.3</v>
      </c>
      <c r="G28" s="20">
        <v>864.7</v>
      </c>
      <c r="H28" s="20">
        <v>868.3</v>
      </c>
      <c r="I28" s="20">
        <v>949.1</v>
      </c>
      <c r="J28" s="20">
        <v>945.2</v>
      </c>
      <c r="K28" s="20">
        <v>786.4</v>
      </c>
      <c r="L28" s="20">
        <v>844.2</v>
      </c>
      <c r="M28" s="20">
        <v>970.6</v>
      </c>
      <c r="N28" s="20">
        <v>914.9</v>
      </c>
      <c r="O28" s="20">
        <v>928</v>
      </c>
      <c r="P28" s="20">
        <v>995.6</v>
      </c>
      <c r="Q28" s="20">
        <v>1119</v>
      </c>
      <c r="R28" s="20">
        <v>978.9</v>
      </c>
      <c r="S28" s="20">
        <v>1055</v>
      </c>
      <c r="T28" s="20">
        <v>719.6</v>
      </c>
      <c r="U28" s="20">
        <v>949.1</v>
      </c>
      <c r="V28" s="20">
        <v>896.3</v>
      </c>
      <c r="W28" s="20">
        <v>928.1</v>
      </c>
      <c r="X28" s="20">
        <v>835.7</v>
      </c>
      <c r="Y28" s="20"/>
      <c r="Z28" s="6"/>
      <c r="AA28" s="6"/>
      <c r="AB28" s="6">
        <v>1992.6</v>
      </c>
      <c r="AC28" s="6">
        <v>1880.1</v>
      </c>
      <c r="AD28" s="6">
        <v>1816.1999999999998</v>
      </c>
      <c r="AE28" s="6">
        <v>1919.7</v>
      </c>
      <c r="AF28" s="6">
        <v>1587.9</v>
      </c>
      <c r="AG28" s="6">
        <v>1898.2</v>
      </c>
      <c r="AH28" s="6">
        <v>1841.5</v>
      </c>
      <c r="AI28" s="6">
        <v>1714.5</v>
      </c>
      <c r="AJ28" s="6">
        <v>1679.9</v>
      </c>
      <c r="AK28" s="6">
        <v>970.6</v>
      </c>
      <c r="AL28" s="6">
        <v>914.9</v>
      </c>
      <c r="AM28" s="6">
        <v>928</v>
      </c>
    </row>
    <row r="29" spans="1:39" x14ac:dyDescent="0.25">
      <c r="C29" s="7">
        <v>4</v>
      </c>
      <c r="D29" s="20">
        <v>1277</v>
      </c>
      <c r="E29" s="20">
        <v>1254</v>
      </c>
      <c r="F29" s="20">
        <v>1245</v>
      </c>
      <c r="G29" s="20">
        <v>1292</v>
      </c>
      <c r="H29" s="20">
        <v>1188</v>
      </c>
      <c r="I29" s="20">
        <v>1679</v>
      </c>
      <c r="J29" s="20">
        <v>1100</v>
      </c>
      <c r="K29" s="20">
        <v>1148</v>
      </c>
      <c r="L29" s="20">
        <v>1265</v>
      </c>
      <c r="M29" s="20">
        <v>1126</v>
      </c>
      <c r="N29" s="20">
        <v>1066</v>
      </c>
      <c r="O29" s="20">
        <v>1364</v>
      </c>
      <c r="P29" s="20">
        <v>1203</v>
      </c>
      <c r="Q29" s="20">
        <v>1429</v>
      </c>
      <c r="R29" s="20"/>
      <c r="S29" s="20">
        <v>1334</v>
      </c>
      <c r="T29" s="20">
        <v>1221</v>
      </c>
      <c r="U29" s="20">
        <v>1190</v>
      </c>
      <c r="V29" s="20">
        <v>954</v>
      </c>
      <c r="W29" s="20">
        <v>1174</v>
      </c>
      <c r="X29" s="20">
        <v>1056</v>
      </c>
      <c r="Y29" s="20"/>
      <c r="Z29" s="6"/>
      <c r="AA29" s="6"/>
      <c r="AB29" s="6">
        <v>2480</v>
      </c>
      <c r="AC29" s="6">
        <v>2683</v>
      </c>
      <c r="AD29" s="6">
        <v>1245</v>
      </c>
      <c r="AE29" s="6">
        <v>2626</v>
      </c>
      <c r="AF29" s="6">
        <v>2409</v>
      </c>
      <c r="AG29" s="6">
        <v>2869</v>
      </c>
      <c r="AH29" s="6">
        <v>2054</v>
      </c>
      <c r="AI29" s="6">
        <v>2322</v>
      </c>
      <c r="AJ29" s="6">
        <v>2321</v>
      </c>
      <c r="AK29" s="6">
        <v>1126</v>
      </c>
      <c r="AL29" s="6">
        <v>1066</v>
      </c>
      <c r="AM29" s="6">
        <v>1364</v>
      </c>
    </row>
    <row r="30" spans="1:39" x14ac:dyDescent="0.25">
      <c r="C30" s="7">
        <v>6</v>
      </c>
      <c r="D30" s="20">
        <v>1159</v>
      </c>
      <c r="E30" s="20">
        <v>894</v>
      </c>
      <c r="F30" s="20">
        <v>830</v>
      </c>
      <c r="G30" s="20">
        <v>1018</v>
      </c>
      <c r="H30" s="20">
        <v>43</v>
      </c>
      <c r="I30" s="20">
        <v>36</v>
      </c>
      <c r="J30" s="20">
        <v>915</v>
      </c>
      <c r="K30" s="20">
        <v>802</v>
      </c>
      <c r="L30" s="20">
        <v>532</v>
      </c>
      <c r="M30" s="20">
        <v>345</v>
      </c>
      <c r="N30" s="20">
        <v>450</v>
      </c>
      <c r="O30" s="20">
        <v>521</v>
      </c>
      <c r="P30" s="20">
        <v>463</v>
      </c>
      <c r="Q30" s="20">
        <v>747</v>
      </c>
      <c r="R30" s="20"/>
      <c r="S30" s="20">
        <v>453</v>
      </c>
      <c r="T30" s="20">
        <v>284</v>
      </c>
      <c r="U30" s="20">
        <v>441</v>
      </c>
      <c r="V30" s="20">
        <v>554</v>
      </c>
      <c r="W30" s="20">
        <v>654</v>
      </c>
      <c r="X30" s="20">
        <v>266</v>
      </c>
      <c r="Y30" s="20"/>
      <c r="Z30" s="6"/>
      <c r="AA30" s="6"/>
      <c r="AB30" s="6">
        <v>1622</v>
      </c>
      <c r="AC30" s="6">
        <v>1641</v>
      </c>
      <c r="AD30" s="6">
        <v>830</v>
      </c>
      <c r="AE30" s="6">
        <v>1471</v>
      </c>
      <c r="AF30" s="6">
        <v>327</v>
      </c>
      <c r="AG30" s="6">
        <v>477</v>
      </c>
      <c r="AH30" s="6">
        <v>1469</v>
      </c>
      <c r="AI30" s="6">
        <v>1456</v>
      </c>
      <c r="AJ30" s="6">
        <v>798</v>
      </c>
      <c r="AK30" s="6">
        <v>345</v>
      </c>
      <c r="AL30" s="6">
        <v>450</v>
      </c>
      <c r="AM30" s="6">
        <v>521</v>
      </c>
    </row>
    <row r="31" spans="1:39" x14ac:dyDescent="0.25">
      <c r="C31" s="7">
        <v>8</v>
      </c>
      <c r="D31" s="20">
        <v>5343.8</v>
      </c>
      <c r="E31" s="20">
        <v>6055.3</v>
      </c>
      <c r="F31" s="20">
        <v>1338.7</v>
      </c>
      <c r="G31" s="20">
        <v>1942.2</v>
      </c>
      <c r="H31" s="20">
        <v>2819.1</v>
      </c>
      <c r="I31" s="20">
        <v>4033.2</v>
      </c>
      <c r="J31" s="20">
        <v>1234.7</v>
      </c>
      <c r="K31" s="20">
        <v>2432</v>
      </c>
      <c r="L31" s="20">
        <v>929</v>
      </c>
      <c r="M31" s="20">
        <v>3427</v>
      </c>
      <c r="N31" s="20">
        <v>3199.1</v>
      </c>
      <c r="O31" s="20">
        <v>589.9</v>
      </c>
      <c r="P31" s="20">
        <v>1185</v>
      </c>
      <c r="Q31" s="20">
        <v>391</v>
      </c>
      <c r="R31" s="20">
        <v>398</v>
      </c>
      <c r="S31" s="20">
        <v>1627</v>
      </c>
      <c r="T31" s="20">
        <v>1727</v>
      </c>
      <c r="U31" s="20">
        <v>529.9</v>
      </c>
      <c r="V31" s="20">
        <v>6723.9</v>
      </c>
      <c r="W31" s="20">
        <v>7712.3</v>
      </c>
      <c r="X31" s="20">
        <v>9793.9</v>
      </c>
      <c r="Y31" s="20"/>
      <c r="Z31" s="6"/>
      <c r="AA31" s="6"/>
      <c r="AB31" s="6">
        <v>6528.8</v>
      </c>
      <c r="AC31" s="6">
        <v>6446.3</v>
      </c>
      <c r="AD31" s="6">
        <v>1736.7</v>
      </c>
      <c r="AE31" s="6">
        <v>3569.2</v>
      </c>
      <c r="AF31" s="6">
        <v>4546.1000000000004</v>
      </c>
      <c r="AG31" s="6">
        <v>4563.0999999999995</v>
      </c>
      <c r="AH31" s="6">
        <v>7958.5999999999995</v>
      </c>
      <c r="AI31" s="6">
        <v>10144.299999999999</v>
      </c>
      <c r="AJ31" s="6">
        <v>10722.9</v>
      </c>
      <c r="AK31" s="6">
        <v>3427</v>
      </c>
      <c r="AL31" s="6">
        <v>3199.1</v>
      </c>
      <c r="AM31" s="6">
        <v>589.9</v>
      </c>
    </row>
    <row r="32" spans="1:39" x14ac:dyDescent="0.25">
      <c r="A32" s="7" t="s">
        <v>122</v>
      </c>
      <c r="D32" s="20">
        <v>8776.7999999999993</v>
      </c>
      <c r="E32" s="20">
        <v>8964.4</v>
      </c>
      <c r="F32" s="20">
        <v>4251</v>
      </c>
      <c r="G32" s="20">
        <v>5116.8999999999996</v>
      </c>
      <c r="H32" s="20">
        <v>4918.3999999999996</v>
      </c>
      <c r="I32" s="20">
        <v>6697.2999999999993</v>
      </c>
      <c r="J32" s="20">
        <v>4194.8999999999996</v>
      </c>
      <c r="K32" s="20">
        <v>5168.3999999999996</v>
      </c>
      <c r="L32" s="20">
        <v>3570.2</v>
      </c>
      <c r="M32" s="20">
        <v>5868.6</v>
      </c>
      <c r="N32" s="20">
        <v>5630</v>
      </c>
      <c r="O32" s="20">
        <v>3402.9</v>
      </c>
      <c r="P32" s="20">
        <v>3846.6</v>
      </c>
      <c r="Q32" s="20">
        <v>3686</v>
      </c>
      <c r="R32" s="20">
        <v>1376.9</v>
      </c>
      <c r="S32" s="20">
        <v>4469</v>
      </c>
      <c r="T32" s="20">
        <v>3951.6</v>
      </c>
      <c r="U32" s="20">
        <v>3110</v>
      </c>
      <c r="V32" s="20">
        <v>9128.2000000000007</v>
      </c>
      <c r="W32" s="20">
        <v>10468.4</v>
      </c>
      <c r="X32" s="20">
        <v>11951.599999999999</v>
      </c>
      <c r="Y32" s="20"/>
      <c r="Z32" s="6"/>
      <c r="AA32" s="6"/>
      <c r="AB32" s="6">
        <v>12623.400000000001</v>
      </c>
      <c r="AC32" s="6">
        <v>12650.400000000001</v>
      </c>
      <c r="AD32" s="6">
        <v>5627.9</v>
      </c>
      <c r="AE32" s="6">
        <v>9585.9</v>
      </c>
      <c r="AF32" s="6">
        <v>8870</v>
      </c>
      <c r="AG32" s="6">
        <v>9807.2999999999993</v>
      </c>
      <c r="AH32" s="6">
        <v>13323.099999999999</v>
      </c>
      <c r="AI32" s="6">
        <v>15636.8</v>
      </c>
      <c r="AJ32" s="6">
        <v>15521.8</v>
      </c>
      <c r="AK32" s="6">
        <v>5868.6</v>
      </c>
      <c r="AL32" s="6">
        <v>5630</v>
      </c>
      <c r="AM32" s="6">
        <v>3402.9</v>
      </c>
    </row>
    <row r="33" spans="1:39" x14ac:dyDescent="0.25">
      <c r="A33" s="7" t="s">
        <v>18</v>
      </c>
      <c r="B33" s="7" t="s">
        <v>46</v>
      </c>
      <c r="C33" s="7">
        <v>0.75</v>
      </c>
      <c r="D33" s="20">
        <v>1581.4</v>
      </c>
      <c r="E33" s="20">
        <v>1346.4</v>
      </c>
      <c r="F33" s="20">
        <v>1302.9000000000001</v>
      </c>
      <c r="G33" s="20">
        <v>1584.7</v>
      </c>
      <c r="H33" s="20">
        <v>1595.1</v>
      </c>
      <c r="I33" s="20">
        <v>1675.5</v>
      </c>
      <c r="J33" s="20">
        <v>1714.4</v>
      </c>
      <c r="K33" s="20">
        <v>1457.5</v>
      </c>
      <c r="L33" s="20">
        <v>1497</v>
      </c>
      <c r="M33" s="20">
        <v>1484.1</v>
      </c>
      <c r="N33" s="20">
        <v>1348.3</v>
      </c>
      <c r="O33" s="20">
        <v>1387.9</v>
      </c>
      <c r="P33" s="20">
        <v>1567.8</v>
      </c>
      <c r="Q33" s="20">
        <v>1357.9</v>
      </c>
      <c r="R33" s="20">
        <v>1350.7</v>
      </c>
      <c r="S33" s="20">
        <v>1338.8</v>
      </c>
      <c r="T33" s="20">
        <v>1378.6</v>
      </c>
      <c r="U33" s="20">
        <v>1516.8</v>
      </c>
      <c r="V33" s="20">
        <v>1538.6</v>
      </c>
      <c r="W33" s="20">
        <v>1358.8</v>
      </c>
      <c r="X33" s="20">
        <v>1181</v>
      </c>
      <c r="Y33" s="20"/>
      <c r="Z33" s="6"/>
      <c r="AA33" s="6"/>
      <c r="AB33" s="6">
        <v>3149.2</v>
      </c>
      <c r="AC33" s="6">
        <v>2704.3</v>
      </c>
      <c r="AD33" s="6">
        <v>2653.6000000000004</v>
      </c>
      <c r="AE33" s="6">
        <v>2923.5</v>
      </c>
      <c r="AF33" s="6">
        <v>2973.7</v>
      </c>
      <c r="AG33" s="6">
        <v>3192.3</v>
      </c>
      <c r="AH33" s="6">
        <v>3253</v>
      </c>
      <c r="AI33" s="6">
        <v>2816.3</v>
      </c>
      <c r="AJ33" s="6">
        <v>2678</v>
      </c>
      <c r="AK33" s="6">
        <v>1484.1</v>
      </c>
      <c r="AL33" s="6">
        <v>1348.3</v>
      </c>
      <c r="AM33" s="6">
        <v>1387.9</v>
      </c>
    </row>
    <row r="34" spans="1:39" x14ac:dyDescent="0.25">
      <c r="C34" s="7">
        <v>1</v>
      </c>
      <c r="D34" s="20">
        <v>1301.2</v>
      </c>
      <c r="E34" s="20">
        <v>1168</v>
      </c>
      <c r="F34" s="20">
        <v>1115.7</v>
      </c>
      <c r="G34" s="20">
        <v>1277.3</v>
      </c>
      <c r="H34" s="20">
        <v>1202.2</v>
      </c>
      <c r="I34" s="20">
        <v>1384.3</v>
      </c>
      <c r="J34" s="20">
        <v>1289.5999999999999</v>
      </c>
      <c r="K34" s="20">
        <v>1146.4000000000001</v>
      </c>
      <c r="L34" s="20">
        <v>1173.8</v>
      </c>
      <c r="M34" s="20">
        <v>1142.3</v>
      </c>
      <c r="N34" s="20">
        <v>1095.4000000000001</v>
      </c>
      <c r="O34" s="20">
        <v>1311.7</v>
      </c>
      <c r="P34" s="20">
        <v>1267.4000000000001</v>
      </c>
      <c r="Q34" s="20">
        <v>1130.5</v>
      </c>
      <c r="R34" s="20">
        <v>1247.2</v>
      </c>
      <c r="S34" s="20">
        <v>1261.0999999999999</v>
      </c>
      <c r="T34" s="20">
        <v>1071.5</v>
      </c>
      <c r="U34" s="20">
        <v>1101.4000000000001</v>
      </c>
      <c r="V34" s="20">
        <v>1184</v>
      </c>
      <c r="W34" s="20">
        <v>1009.4</v>
      </c>
      <c r="X34" s="20">
        <v>1180.32</v>
      </c>
      <c r="Y34" s="20"/>
      <c r="Z34" s="6"/>
      <c r="AA34" s="6"/>
      <c r="AB34" s="6">
        <v>2568.6000000000004</v>
      </c>
      <c r="AC34" s="6">
        <v>2298.5</v>
      </c>
      <c r="AD34" s="6">
        <v>2362.9</v>
      </c>
      <c r="AE34" s="6">
        <v>2538.3999999999996</v>
      </c>
      <c r="AF34" s="6">
        <v>2273.6999999999998</v>
      </c>
      <c r="AG34" s="6">
        <v>2485.6999999999998</v>
      </c>
      <c r="AH34" s="6">
        <v>2473.6</v>
      </c>
      <c r="AI34" s="6">
        <v>2155.8000000000002</v>
      </c>
      <c r="AJ34" s="6">
        <v>2354.12</v>
      </c>
      <c r="AK34" s="6">
        <v>1142.3</v>
      </c>
      <c r="AL34" s="6">
        <v>1095.4000000000001</v>
      </c>
      <c r="AM34" s="6">
        <v>1311.7</v>
      </c>
    </row>
    <row r="35" spans="1:39" x14ac:dyDescent="0.25">
      <c r="C35" s="7">
        <v>1.5</v>
      </c>
      <c r="D35" s="20">
        <v>1841.1</v>
      </c>
      <c r="E35" s="20">
        <v>1649.9</v>
      </c>
      <c r="F35" s="20">
        <v>1628.9</v>
      </c>
      <c r="G35" s="20">
        <v>1923.1</v>
      </c>
      <c r="H35" s="20">
        <v>1785.7</v>
      </c>
      <c r="I35" s="20">
        <v>1994.9</v>
      </c>
      <c r="J35" s="20">
        <v>1835.8</v>
      </c>
      <c r="K35" s="20">
        <v>1639.7</v>
      </c>
      <c r="L35" s="20">
        <v>1665.8</v>
      </c>
      <c r="M35" s="20">
        <v>1596.9</v>
      </c>
      <c r="N35" s="20">
        <v>1486.1</v>
      </c>
      <c r="O35" s="20">
        <v>1543.2</v>
      </c>
      <c r="P35" s="20">
        <v>1356</v>
      </c>
      <c r="Q35" s="20">
        <v>1419.5</v>
      </c>
      <c r="R35" s="20">
        <v>1429</v>
      </c>
      <c r="S35" s="20">
        <v>1739</v>
      </c>
      <c r="T35" s="20">
        <v>1646.1</v>
      </c>
      <c r="U35" s="20">
        <v>1637.5</v>
      </c>
      <c r="V35" s="20">
        <v>1785.8</v>
      </c>
      <c r="W35" s="20">
        <v>1754.8</v>
      </c>
      <c r="X35" s="20">
        <v>1872.5</v>
      </c>
      <c r="Y35" s="20"/>
      <c r="Z35" s="6"/>
      <c r="AA35" s="6"/>
      <c r="AB35" s="6">
        <v>3197.1</v>
      </c>
      <c r="AC35" s="6">
        <v>3069.4</v>
      </c>
      <c r="AD35" s="6">
        <v>3057.9</v>
      </c>
      <c r="AE35" s="6">
        <v>3662.1</v>
      </c>
      <c r="AF35" s="6">
        <v>3431.8</v>
      </c>
      <c r="AG35" s="6">
        <v>3632.4</v>
      </c>
      <c r="AH35" s="6">
        <v>3621.6</v>
      </c>
      <c r="AI35" s="6">
        <v>3394.5</v>
      </c>
      <c r="AJ35" s="6">
        <v>3538.3</v>
      </c>
      <c r="AK35" s="6">
        <v>1596.9</v>
      </c>
      <c r="AL35" s="6">
        <v>1486.1</v>
      </c>
      <c r="AM35" s="6">
        <v>1543.2</v>
      </c>
    </row>
    <row r="36" spans="1:39" x14ac:dyDescent="0.25">
      <c r="C36" s="7">
        <v>2</v>
      </c>
      <c r="D36" s="20">
        <v>2481.5</v>
      </c>
      <c r="E36" s="20">
        <v>2073.4</v>
      </c>
      <c r="F36" s="20">
        <v>2084.5</v>
      </c>
      <c r="G36" s="20">
        <v>2110.1999999999998</v>
      </c>
      <c r="H36" s="20">
        <v>2134.1</v>
      </c>
      <c r="I36" s="20">
        <v>2456.8000000000002</v>
      </c>
      <c r="J36" s="20">
        <v>2277.6</v>
      </c>
      <c r="K36" s="20">
        <v>1988</v>
      </c>
      <c r="L36" s="20">
        <v>1887.6</v>
      </c>
      <c r="M36" s="20">
        <v>1929</v>
      </c>
      <c r="N36" s="20">
        <v>1742.6</v>
      </c>
      <c r="O36" s="20">
        <v>1933.6</v>
      </c>
      <c r="P36" s="20">
        <v>1938.7</v>
      </c>
      <c r="Q36" s="20">
        <v>2057.6999999999998</v>
      </c>
      <c r="R36" s="20">
        <v>1989.2</v>
      </c>
      <c r="S36" s="20">
        <v>2022.6</v>
      </c>
      <c r="T36" s="20">
        <v>1749.7</v>
      </c>
      <c r="U36" s="20">
        <v>2023.1</v>
      </c>
      <c r="V36" s="20">
        <v>2195.6999999999998</v>
      </c>
      <c r="W36" s="20">
        <v>1888.7</v>
      </c>
      <c r="X36" s="20">
        <v>1870.7</v>
      </c>
      <c r="Y36" s="20"/>
      <c r="Z36" s="6"/>
      <c r="AA36" s="6"/>
      <c r="AB36" s="6">
        <v>4420.2</v>
      </c>
      <c r="AC36" s="6">
        <v>4131.1000000000004</v>
      </c>
      <c r="AD36" s="6">
        <v>4073.7</v>
      </c>
      <c r="AE36" s="6">
        <v>4132.7999999999993</v>
      </c>
      <c r="AF36" s="6">
        <v>3883.8</v>
      </c>
      <c r="AG36" s="6">
        <v>4479.8999999999996</v>
      </c>
      <c r="AH36" s="6">
        <v>4473.2999999999993</v>
      </c>
      <c r="AI36" s="6">
        <v>3876.7</v>
      </c>
      <c r="AJ36" s="6">
        <v>3758.3</v>
      </c>
      <c r="AK36" s="6">
        <v>1929</v>
      </c>
      <c r="AL36" s="6">
        <v>1742.6</v>
      </c>
      <c r="AM36" s="6">
        <v>1933.6</v>
      </c>
    </row>
    <row r="37" spans="1:39" x14ac:dyDescent="0.25">
      <c r="C37" s="7">
        <v>3</v>
      </c>
      <c r="D37" s="20">
        <v>208.2</v>
      </c>
      <c r="E37" s="20">
        <v>197.6</v>
      </c>
      <c r="F37" s="20">
        <v>186.3</v>
      </c>
      <c r="G37" s="20">
        <v>203.8</v>
      </c>
      <c r="H37" s="20">
        <v>209.7</v>
      </c>
      <c r="I37" s="20">
        <v>189.2</v>
      </c>
      <c r="J37" s="20">
        <v>196.6</v>
      </c>
      <c r="K37" s="20">
        <v>172.3</v>
      </c>
      <c r="L37" s="20">
        <v>159.5</v>
      </c>
      <c r="M37" s="20">
        <v>189.8</v>
      </c>
      <c r="N37" s="20">
        <v>162.6</v>
      </c>
      <c r="O37" s="20">
        <v>149.5</v>
      </c>
      <c r="P37" s="20">
        <v>139.9</v>
      </c>
      <c r="Q37" s="20">
        <v>181.6</v>
      </c>
      <c r="R37" s="20">
        <v>174.9</v>
      </c>
      <c r="S37" s="20">
        <v>177</v>
      </c>
      <c r="T37" s="20">
        <v>167.9</v>
      </c>
      <c r="U37" s="20">
        <v>233.1</v>
      </c>
      <c r="V37" s="20">
        <v>190.4</v>
      </c>
      <c r="W37" s="20">
        <v>154.4</v>
      </c>
      <c r="X37" s="20">
        <v>164.8</v>
      </c>
      <c r="Y37" s="20"/>
      <c r="Z37" s="6"/>
      <c r="AA37" s="6"/>
      <c r="AB37" s="6">
        <v>348.1</v>
      </c>
      <c r="AC37" s="6">
        <v>379.2</v>
      </c>
      <c r="AD37" s="6">
        <v>361.20000000000005</v>
      </c>
      <c r="AE37" s="6">
        <v>380.8</v>
      </c>
      <c r="AF37" s="6">
        <v>377.6</v>
      </c>
      <c r="AG37" s="6">
        <v>422.29999999999995</v>
      </c>
      <c r="AH37" s="6">
        <v>387</v>
      </c>
      <c r="AI37" s="6">
        <v>326.70000000000005</v>
      </c>
      <c r="AJ37" s="6">
        <v>324.3</v>
      </c>
      <c r="AK37" s="6">
        <v>189.8</v>
      </c>
      <c r="AL37" s="6">
        <v>162.6</v>
      </c>
      <c r="AM37" s="6">
        <v>149.5</v>
      </c>
    </row>
    <row r="38" spans="1:39" x14ac:dyDescent="0.25">
      <c r="C38" s="7">
        <v>4</v>
      </c>
      <c r="D38" s="20">
        <v>213.5</v>
      </c>
      <c r="E38" s="20">
        <v>252.7</v>
      </c>
      <c r="F38" s="20">
        <v>219.7</v>
      </c>
      <c r="G38" s="20">
        <v>262.3</v>
      </c>
      <c r="H38" s="20">
        <v>274.3</v>
      </c>
      <c r="I38" s="20">
        <v>315.60000000000002</v>
      </c>
      <c r="J38" s="20">
        <v>283.60000000000002</v>
      </c>
      <c r="K38" s="20">
        <v>393.3</v>
      </c>
      <c r="L38" s="20">
        <v>338.7</v>
      </c>
      <c r="M38" s="20">
        <v>327</v>
      </c>
      <c r="N38" s="20">
        <v>357.1</v>
      </c>
      <c r="O38" s="20">
        <v>305.10000000000002</v>
      </c>
      <c r="P38" s="20">
        <v>295.3</v>
      </c>
      <c r="Q38" s="20">
        <v>282.89999999999998</v>
      </c>
      <c r="R38" s="20">
        <v>250.8</v>
      </c>
      <c r="S38" s="20">
        <v>257.10000000000002</v>
      </c>
      <c r="T38" s="20">
        <v>317.7</v>
      </c>
      <c r="U38" s="20">
        <v>250.5</v>
      </c>
      <c r="V38" s="20">
        <v>317.7</v>
      </c>
      <c r="W38" s="20">
        <v>320.10000000000002</v>
      </c>
      <c r="X38" s="20">
        <v>279.5</v>
      </c>
      <c r="Y38" s="20"/>
      <c r="Z38" s="6"/>
      <c r="AA38" s="6"/>
      <c r="AB38" s="6">
        <v>508.8</v>
      </c>
      <c r="AC38" s="6">
        <v>535.59999999999991</v>
      </c>
      <c r="AD38" s="6">
        <v>470.5</v>
      </c>
      <c r="AE38" s="6">
        <v>519.40000000000009</v>
      </c>
      <c r="AF38" s="6">
        <v>592</v>
      </c>
      <c r="AG38" s="6">
        <v>566.1</v>
      </c>
      <c r="AH38" s="6">
        <v>601.29999999999995</v>
      </c>
      <c r="AI38" s="6">
        <v>713.40000000000009</v>
      </c>
      <c r="AJ38" s="6">
        <v>618.20000000000005</v>
      </c>
      <c r="AK38" s="6">
        <v>327</v>
      </c>
      <c r="AL38" s="6">
        <v>357.1</v>
      </c>
      <c r="AM38" s="6">
        <v>305.10000000000002</v>
      </c>
    </row>
    <row r="39" spans="1:39" x14ac:dyDescent="0.25">
      <c r="C39" s="7"/>
      <c r="D39" s="20">
        <v>0</v>
      </c>
      <c r="E39" s="20"/>
      <c r="F39" s="20">
        <v>0</v>
      </c>
      <c r="G39" s="20">
        <v>0</v>
      </c>
      <c r="H39" s="20"/>
      <c r="I39" s="20"/>
      <c r="J39" s="20">
        <v>0</v>
      </c>
      <c r="K39" s="20"/>
      <c r="L39" s="20"/>
      <c r="M39" s="20"/>
      <c r="N39" s="20">
        <v>0</v>
      </c>
      <c r="O39" s="20"/>
      <c r="P39" s="20"/>
      <c r="Q39" s="20">
        <v>0</v>
      </c>
      <c r="R39" s="20">
        <v>0</v>
      </c>
      <c r="S39" s="20">
        <v>0</v>
      </c>
      <c r="T39" s="20"/>
      <c r="U39" s="20">
        <v>0</v>
      </c>
      <c r="V39" s="20"/>
      <c r="W39" s="20">
        <v>0</v>
      </c>
      <c r="X39" s="20">
        <v>0</v>
      </c>
      <c r="Y39" s="20"/>
      <c r="Z39" s="6"/>
      <c r="AA39" s="6"/>
      <c r="AB39" s="6">
        <v>0</v>
      </c>
      <c r="AC39" s="6">
        <v>0</v>
      </c>
      <c r="AD39" s="6">
        <v>0</v>
      </c>
      <c r="AE39" s="6">
        <v>0</v>
      </c>
      <c r="AF39" s="6"/>
      <c r="AG39" s="6">
        <v>0</v>
      </c>
      <c r="AH39" s="6">
        <v>0</v>
      </c>
      <c r="AI39" s="6">
        <v>0</v>
      </c>
      <c r="AJ39" s="6">
        <v>0</v>
      </c>
      <c r="AK39" s="6"/>
      <c r="AL39" s="6">
        <v>0</v>
      </c>
      <c r="AM39" s="6"/>
    </row>
    <row r="40" spans="1:39" x14ac:dyDescent="0.25">
      <c r="A40" s="7" t="s">
        <v>123</v>
      </c>
      <c r="D40" s="20">
        <v>7626.9000000000005</v>
      </c>
      <c r="E40" s="20">
        <v>6688.0000000000009</v>
      </c>
      <c r="F40" s="20">
        <v>6538</v>
      </c>
      <c r="G40" s="20">
        <v>7361.4000000000005</v>
      </c>
      <c r="H40" s="20">
        <v>7201.1</v>
      </c>
      <c r="I40" s="20">
        <v>8016.3000000000011</v>
      </c>
      <c r="J40" s="20">
        <v>7597.6</v>
      </c>
      <c r="K40" s="20">
        <v>6797.2000000000007</v>
      </c>
      <c r="L40" s="20">
        <v>6722.4000000000005</v>
      </c>
      <c r="M40" s="20">
        <v>6669.0999999999995</v>
      </c>
      <c r="N40" s="20">
        <v>6192.1</v>
      </c>
      <c r="O40" s="20">
        <v>6631</v>
      </c>
      <c r="P40" s="20">
        <v>6565.0999999999995</v>
      </c>
      <c r="Q40" s="20">
        <v>6430.1</v>
      </c>
      <c r="R40" s="20">
        <v>6441.8</v>
      </c>
      <c r="S40" s="20">
        <v>6795.6</v>
      </c>
      <c r="T40" s="20">
        <v>6331.4999999999991</v>
      </c>
      <c r="U40" s="20">
        <v>6762.4</v>
      </c>
      <c r="V40" s="20">
        <v>7212.1999999999989</v>
      </c>
      <c r="W40" s="20">
        <v>6486.2</v>
      </c>
      <c r="X40" s="20">
        <v>6548.82</v>
      </c>
      <c r="Y40" s="20"/>
      <c r="Z40" s="6"/>
      <c r="AA40" s="6"/>
      <c r="AB40" s="6">
        <v>14191.999999999998</v>
      </c>
      <c r="AC40" s="6">
        <v>13118.100000000002</v>
      </c>
      <c r="AD40" s="6">
        <v>12979.8</v>
      </c>
      <c r="AE40" s="6">
        <v>14156.999999999998</v>
      </c>
      <c r="AF40" s="6">
        <v>13532.6</v>
      </c>
      <c r="AG40" s="6">
        <v>14778.699999999999</v>
      </c>
      <c r="AH40" s="6">
        <v>14809.8</v>
      </c>
      <c r="AI40" s="6">
        <v>13283.4</v>
      </c>
      <c r="AJ40" s="6">
        <v>13271.220000000001</v>
      </c>
      <c r="AK40" s="6">
        <v>6669.0999999999995</v>
      </c>
      <c r="AL40" s="6">
        <v>6192.1</v>
      </c>
      <c r="AM40" s="6">
        <v>6631</v>
      </c>
    </row>
    <row r="41" spans="1:39" x14ac:dyDescent="0.25">
      <c r="A41" s="7" t="s">
        <v>19</v>
      </c>
      <c r="B41" s="7" t="s">
        <v>47</v>
      </c>
      <c r="C41" s="7">
        <v>0.75</v>
      </c>
      <c r="D41" s="20">
        <v>1050.9000000000001</v>
      </c>
      <c r="E41" s="20">
        <v>931</v>
      </c>
      <c r="F41" s="20">
        <v>717.3</v>
      </c>
      <c r="G41" s="20">
        <v>918.3</v>
      </c>
      <c r="H41" s="20">
        <v>1093.0999999999999</v>
      </c>
      <c r="I41" s="20">
        <v>1260.5999999999999</v>
      </c>
      <c r="J41" s="20">
        <v>1249.0999999999999</v>
      </c>
      <c r="K41" s="20">
        <v>1177.3</v>
      </c>
      <c r="L41" s="20">
        <v>1007.5</v>
      </c>
      <c r="M41" s="20">
        <v>923.2</v>
      </c>
      <c r="N41" s="20">
        <v>767.1</v>
      </c>
      <c r="O41" s="20">
        <v>710.5</v>
      </c>
      <c r="P41" s="20">
        <v>513.9</v>
      </c>
      <c r="Q41" s="20">
        <v>522.28</v>
      </c>
      <c r="R41" s="20">
        <v>533.1</v>
      </c>
      <c r="S41" s="20">
        <v>786.3</v>
      </c>
      <c r="T41" s="20">
        <v>767.8</v>
      </c>
      <c r="U41" s="20">
        <v>790.1</v>
      </c>
      <c r="V41" s="20">
        <v>871.9</v>
      </c>
      <c r="W41" s="20">
        <v>863.6</v>
      </c>
      <c r="X41" s="20">
        <v>892.4</v>
      </c>
      <c r="Y41" s="20"/>
      <c r="Z41" s="6"/>
      <c r="AA41" s="6"/>
      <c r="AB41" s="6">
        <v>1564.8000000000002</v>
      </c>
      <c r="AC41" s="6">
        <v>1453.28</v>
      </c>
      <c r="AD41" s="6">
        <v>1250.4000000000001</v>
      </c>
      <c r="AE41" s="6">
        <v>1704.6</v>
      </c>
      <c r="AF41" s="6">
        <v>1860.8999999999999</v>
      </c>
      <c r="AG41" s="6">
        <v>2050.6999999999998</v>
      </c>
      <c r="AH41" s="6">
        <v>2121</v>
      </c>
      <c r="AI41" s="6">
        <v>2040.9</v>
      </c>
      <c r="AJ41" s="6">
        <v>1899.9</v>
      </c>
      <c r="AK41" s="6">
        <v>923.2</v>
      </c>
      <c r="AL41" s="6">
        <v>767.1</v>
      </c>
      <c r="AM41" s="6">
        <v>710.5</v>
      </c>
    </row>
    <row r="42" spans="1:39" x14ac:dyDescent="0.25">
      <c r="C42" s="7">
        <v>1</v>
      </c>
      <c r="D42" s="20">
        <v>5929.9</v>
      </c>
      <c r="E42" s="20">
        <v>5286.3</v>
      </c>
      <c r="F42" s="20">
        <v>3453.5</v>
      </c>
      <c r="G42" s="20">
        <v>4895.3999999999996</v>
      </c>
      <c r="H42" s="20">
        <v>5856.8</v>
      </c>
      <c r="I42" s="20">
        <v>6800.9</v>
      </c>
      <c r="J42" s="20">
        <v>7363.8</v>
      </c>
      <c r="K42" s="20">
        <v>6502.1</v>
      </c>
      <c r="L42" s="20">
        <v>6297.7</v>
      </c>
      <c r="M42" s="20">
        <v>5831.9</v>
      </c>
      <c r="N42" s="20">
        <v>4689.32</v>
      </c>
      <c r="O42" s="20">
        <v>3534.78</v>
      </c>
      <c r="P42" s="20">
        <v>2764.8</v>
      </c>
      <c r="Q42" s="20">
        <v>3467.89</v>
      </c>
      <c r="R42" s="20">
        <v>3729.7</v>
      </c>
      <c r="S42" s="20">
        <v>4467.1000000000004</v>
      </c>
      <c r="T42" s="20">
        <v>4551.1000000000004</v>
      </c>
      <c r="U42" s="20">
        <v>4847.1000000000004</v>
      </c>
      <c r="V42" s="20">
        <v>4703.3</v>
      </c>
      <c r="W42" s="20">
        <v>4654.5</v>
      </c>
      <c r="X42" s="20">
        <v>4682.2</v>
      </c>
      <c r="Y42" s="20"/>
      <c r="Z42" s="6"/>
      <c r="AA42" s="6"/>
      <c r="AB42" s="6">
        <v>8694.7000000000007</v>
      </c>
      <c r="AC42" s="6">
        <v>8754.19</v>
      </c>
      <c r="AD42" s="6">
        <v>7183.2</v>
      </c>
      <c r="AE42" s="6">
        <v>9362.5</v>
      </c>
      <c r="AF42" s="6">
        <v>10407.900000000001</v>
      </c>
      <c r="AG42" s="6">
        <v>11648</v>
      </c>
      <c r="AH42" s="6">
        <v>12067.1</v>
      </c>
      <c r="AI42" s="6">
        <v>11156.6</v>
      </c>
      <c r="AJ42" s="6">
        <v>10979.9</v>
      </c>
      <c r="AK42" s="6">
        <v>5831.9</v>
      </c>
      <c r="AL42" s="6">
        <v>4689.32</v>
      </c>
      <c r="AM42" s="6">
        <v>3534.78</v>
      </c>
    </row>
    <row r="43" spans="1:39" x14ac:dyDescent="0.25">
      <c r="C43" s="7">
        <v>1.5</v>
      </c>
      <c r="D43" s="20">
        <v>17368.599999999999</v>
      </c>
      <c r="E43" s="20">
        <v>14915.8</v>
      </c>
      <c r="F43" s="20">
        <v>9399.4</v>
      </c>
      <c r="G43" s="20">
        <v>15226.2</v>
      </c>
      <c r="H43" s="20">
        <v>19567.62</v>
      </c>
      <c r="I43" s="20">
        <v>24473.68</v>
      </c>
      <c r="J43" s="20">
        <v>24407.200000000001</v>
      </c>
      <c r="K43" s="20">
        <v>20963.3</v>
      </c>
      <c r="L43" s="20">
        <v>18397.400000000001</v>
      </c>
      <c r="M43" s="20">
        <v>17223.5</v>
      </c>
      <c r="N43" s="20">
        <v>14095.6</v>
      </c>
      <c r="O43" s="20">
        <v>9851.9</v>
      </c>
      <c r="P43" s="20">
        <v>6727.9</v>
      </c>
      <c r="Q43" s="20">
        <v>9810.4</v>
      </c>
      <c r="R43" s="20">
        <v>11150.9</v>
      </c>
      <c r="S43" s="20">
        <v>14405.99</v>
      </c>
      <c r="T43" s="20">
        <v>14271.01</v>
      </c>
      <c r="U43" s="20">
        <v>15425.3</v>
      </c>
      <c r="V43" s="20">
        <v>16664.7</v>
      </c>
      <c r="W43" s="20">
        <v>15057.4</v>
      </c>
      <c r="X43" s="20">
        <v>15527.5</v>
      </c>
      <c r="Y43" s="20"/>
      <c r="Z43" s="6"/>
      <c r="AA43" s="6"/>
      <c r="AB43" s="6">
        <v>24096.5</v>
      </c>
      <c r="AC43" s="6">
        <v>24726.199999999997</v>
      </c>
      <c r="AD43" s="6">
        <v>20550.3</v>
      </c>
      <c r="AE43" s="6">
        <v>29632.190000000002</v>
      </c>
      <c r="AF43" s="6">
        <v>33838.629999999997</v>
      </c>
      <c r="AG43" s="6">
        <v>39898.979999999996</v>
      </c>
      <c r="AH43" s="6">
        <v>41071.9</v>
      </c>
      <c r="AI43" s="6">
        <v>36020.699999999997</v>
      </c>
      <c r="AJ43" s="6">
        <v>33924.9</v>
      </c>
      <c r="AK43" s="6">
        <v>17223.5</v>
      </c>
      <c r="AL43" s="6">
        <v>14095.6</v>
      </c>
      <c r="AM43" s="6">
        <v>9851.9</v>
      </c>
    </row>
    <row r="44" spans="1:39" x14ac:dyDescent="0.25">
      <c r="C44" s="7">
        <v>2</v>
      </c>
      <c r="D44" s="20">
        <v>34257.5</v>
      </c>
      <c r="E44" s="20">
        <v>26429.1</v>
      </c>
      <c r="F44" s="20">
        <v>17867</v>
      </c>
      <c r="G44" s="20">
        <v>31091</v>
      </c>
      <c r="H44" s="20">
        <v>39367</v>
      </c>
      <c r="I44" s="20">
        <v>53840.1</v>
      </c>
      <c r="J44" s="20">
        <v>50982</v>
      </c>
      <c r="K44" s="20">
        <v>42173.9</v>
      </c>
      <c r="L44" s="20">
        <v>36776.6</v>
      </c>
      <c r="M44" s="20">
        <v>33580</v>
      </c>
      <c r="N44" s="20">
        <v>25949.1</v>
      </c>
      <c r="O44" s="20">
        <v>15987</v>
      </c>
      <c r="P44" s="20">
        <v>13809.98</v>
      </c>
      <c r="Q44" s="20">
        <v>19442.990000000002</v>
      </c>
      <c r="R44" s="20">
        <v>23412.1</v>
      </c>
      <c r="S44" s="20">
        <v>28618.400000000001</v>
      </c>
      <c r="T44" s="20">
        <v>26985.7</v>
      </c>
      <c r="U44" s="20">
        <v>29157</v>
      </c>
      <c r="V44" s="20">
        <v>32421.4</v>
      </c>
      <c r="W44" s="20">
        <v>29586.5</v>
      </c>
      <c r="X44" s="20">
        <v>31576.3</v>
      </c>
      <c r="Y44" s="20"/>
      <c r="Z44" s="6"/>
      <c r="AA44" s="6"/>
      <c r="AB44" s="6">
        <v>48067.479999999996</v>
      </c>
      <c r="AC44" s="6">
        <v>45872.09</v>
      </c>
      <c r="AD44" s="6">
        <v>41279.1</v>
      </c>
      <c r="AE44" s="6">
        <v>59709.4</v>
      </c>
      <c r="AF44" s="6">
        <v>66352.7</v>
      </c>
      <c r="AG44" s="6">
        <v>82997.100000000006</v>
      </c>
      <c r="AH44" s="6">
        <v>83403.399999999994</v>
      </c>
      <c r="AI44" s="6">
        <v>71760.399999999994</v>
      </c>
      <c r="AJ44" s="6">
        <v>68352.899999999994</v>
      </c>
      <c r="AK44" s="6">
        <v>33580</v>
      </c>
      <c r="AL44" s="6">
        <v>25949.1</v>
      </c>
      <c r="AM44" s="6">
        <v>15987</v>
      </c>
    </row>
    <row r="45" spans="1:39" x14ac:dyDescent="0.25">
      <c r="C45" s="7">
        <v>3</v>
      </c>
      <c r="D45" s="20">
        <v>9054.4</v>
      </c>
      <c r="E45" s="20">
        <v>8877.2000000000007</v>
      </c>
      <c r="F45" s="20">
        <v>4382.8999999999996</v>
      </c>
      <c r="G45" s="20">
        <v>8050.4</v>
      </c>
      <c r="H45" s="20">
        <v>12709.6</v>
      </c>
      <c r="I45" s="20">
        <v>16304.1</v>
      </c>
      <c r="J45" s="20">
        <v>17388.900000000001</v>
      </c>
      <c r="K45" s="20">
        <v>16180.6</v>
      </c>
      <c r="L45" s="20">
        <v>11980.2</v>
      </c>
      <c r="M45" s="20">
        <v>8780.2999999999993</v>
      </c>
      <c r="N45" s="20">
        <v>8269.7000000000007</v>
      </c>
      <c r="O45" s="20">
        <v>4825.1000000000004</v>
      </c>
      <c r="P45" s="20">
        <v>1617.4</v>
      </c>
      <c r="Q45" s="20">
        <v>4797.7</v>
      </c>
      <c r="R45" s="20">
        <v>4766.3</v>
      </c>
      <c r="S45" s="20">
        <v>8094.6</v>
      </c>
      <c r="T45" s="20">
        <v>6940.7</v>
      </c>
      <c r="U45" s="20">
        <v>11429.4</v>
      </c>
      <c r="V45" s="20">
        <v>9504.9</v>
      </c>
      <c r="W45" s="20">
        <v>8818.4</v>
      </c>
      <c r="X45" s="20">
        <v>10773.6</v>
      </c>
      <c r="Y45" s="20"/>
      <c r="Z45" s="6"/>
      <c r="AA45" s="6"/>
      <c r="AB45" s="6">
        <v>10671.8</v>
      </c>
      <c r="AC45" s="6">
        <v>13674.900000000001</v>
      </c>
      <c r="AD45" s="6">
        <v>9149.2000000000007</v>
      </c>
      <c r="AE45" s="6">
        <v>16145</v>
      </c>
      <c r="AF45" s="6">
        <v>19650.3</v>
      </c>
      <c r="AG45" s="6">
        <v>27733.5</v>
      </c>
      <c r="AH45" s="6">
        <v>26893.800000000003</v>
      </c>
      <c r="AI45" s="6">
        <v>24999</v>
      </c>
      <c r="AJ45" s="6">
        <v>22753.800000000003</v>
      </c>
      <c r="AK45" s="6">
        <v>8780.2999999999993</v>
      </c>
      <c r="AL45" s="6">
        <v>8269.7000000000007</v>
      </c>
      <c r="AM45" s="6">
        <v>4825.1000000000004</v>
      </c>
    </row>
    <row r="46" spans="1:39" x14ac:dyDescent="0.25">
      <c r="C46" s="7">
        <v>4</v>
      </c>
      <c r="D46" s="20">
        <v>10595.1</v>
      </c>
      <c r="E46" s="20">
        <v>8688.2000000000007</v>
      </c>
      <c r="F46" s="20">
        <v>5306.7</v>
      </c>
      <c r="G46" s="20">
        <v>10241.799999999999</v>
      </c>
      <c r="H46" s="20">
        <v>14572.7</v>
      </c>
      <c r="I46" s="20">
        <v>16170.9</v>
      </c>
      <c r="J46" s="20">
        <v>15426.4</v>
      </c>
      <c r="K46" s="20">
        <v>14772.4</v>
      </c>
      <c r="L46" s="20">
        <v>12425.4</v>
      </c>
      <c r="M46" s="20">
        <v>9412.7000000000007</v>
      </c>
      <c r="N46" s="20">
        <v>7872.5</v>
      </c>
      <c r="O46" s="20">
        <v>4352.1000000000004</v>
      </c>
      <c r="P46" s="20">
        <v>2742.7</v>
      </c>
      <c r="Q46" s="20">
        <v>4188.1000000000004</v>
      </c>
      <c r="R46" s="20">
        <v>4678.2</v>
      </c>
      <c r="S46" s="20">
        <v>8052.8</v>
      </c>
      <c r="T46" s="20">
        <v>9074.1</v>
      </c>
      <c r="U46" s="20">
        <v>7689.8</v>
      </c>
      <c r="V46" s="20">
        <v>10088.5</v>
      </c>
      <c r="W46" s="20">
        <v>10207.1</v>
      </c>
      <c r="X46" s="20">
        <v>11224.8</v>
      </c>
      <c r="Y46" s="20"/>
      <c r="Z46" s="6"/>
      <c r="AA46" s="6"/>
      <c r="AB46" s="6">
        <v>13337.8</v>
      </c>
      <c r="AC46" s="6">
        <v>12876.300000000001</v>
      </c>
      <c r="AD46" s="6">
        <v>9984.9</v>
      </c>
      <c r="AE46" s="6">
        <v>18294.599999999999</v>
      </c>
      <c r="AF46" s="6">
        <v>23646.800000000003</v>
      </c>
      <c r="AG46" s="6">
        <v>23860.7</v>
      </c>
      <c r="AH46" s="6">
        <v>25514.9</v>
      </c>
      <c r="AI46" s="6">
        <v>24979.5</v>
      </c>
      <c r="AJ46" s="6">
        <v>23650.199999999997</v>
      </c>
      <c r="AK46" s="6">
        <v>9412.7000000000007</v>
      </c>
      <c r="AL46" s="6">
        <v>7872.5</v>
      </c>
      <c r="AM46" s="6">
        <v>4352.1000000000004</v>
      </c>
    </row>
    <row r="47" spans="1:39" x14ac:dyDescent="0.25">
      <c r="C47" s="7">
        <v>6</v>
      </c>
      <c r="D47" s="20">
        <v>3449.3</v>
      </c>
      <c r="E47" s="20">
        <v>1690.5</v>
      </c>
      <c r="F47" s="20">
        <v>1158.5999999999999</v>
      </c>
      <c r="G47" s="20">
        <v>3230.5</v>
      </c>
      <c r="H47" s="20">
        <v>4277</v>
      </c>
      <c r="I47" s="20">
        <v>4746.7</v>
      </c>
      <c r="J47" s="20">
        <v>4492.3999999999996</v>
      </c>
      <c r="K47" s="20">
        <v>3717.8</v>
      </c>
      <c r="L47" s="20">
        <v>2944</v>
      </c>
      <c r="M47" s="20">
        <v>2457.9</v>
      </c>
      <c r="N47" s="20">
        <v>1877.4</v>
      </c>
      <c r="O47" s="20">
        <v>800.8</v>
      </c>
      <c r="P47" s="20">
        <v>1132.7</v>
      </c>
      <c r="Q47" s="20">
        <v>1899.3</v>
      </c>
      <c r="R47" s="20">
        <v>1445.3</v>
      </c>
      <c r="S47" s="20">
        <v>1936.3</v>
      </c>
      <c r="T47" s="20">
        <v>2004.9</v>
      </c>
      <c r="U47" s="20">
        <v>2500.6</v>
      </c>
      <c r="V47" s="20">
        <v>2797.9</v>
      </c>
      <c r="W47" s="20">
        <v>2182.5</v>
      </c>
      <c r="X47" s="20">
        <v>2728.7</v>
      </c>
      <c r="Y47" s="20"/>
      <c r="Z47" s="6"/>
      <c r="AA47" s="6"/>
      <c r="AB47" s="6">
        <v>4582</v>
      </c>
      <c r="AC47" s="6">
        <v>3589.8</v>
      </c>
      <c r="AD47" s="6">
        <v>2603.8999999999996</v>
      </c>
      <c r="AE47" s="6">
        <v>5166.8</v>
      </c>
      <c r="AF47" s="6">
        <v>6281.9</v>
      </c>
      <c r="AG47" s="6">
        <v>7247.2999999999993</v>
      </c>
      <c r="AH47" s="6">
        <v>7290.2999999999993</v>
      </c>
      <c r="AI47" s="6">
        <v>5900.3</v>
      </c>
      <c r="AJ47" s="6">
        <v>5672.7</v>
      </c>
      <c r="AK47" s="6">
        <v>2457.9</v>
      </c>
      <c r="AL47" s="6">
        <v>1877.4</v>
      </c>
      <c r="AM47" s="6">
        <v>800.8</v>
      </c>
    </row>
    <row r="48" spans="1:39" x14ac:dyDescent="0.25">
      <c r="C48" s="7"/>
      <c r="D48" s="20">
        <v>0</v>
      </c>
      <c r="E48" s="20">
        <v>0</v>
      </c>
      <c r="F48" s="20">
        <v>0</v>
      </c>
      <c r="G48" s="20"/>
      <c r="H48" s="20"/>
      <c r="I48" s="20">
        <v>0</v>
      </c>
      <c r="J48" s="20"/>
      <c r="K48" s="20">
        <v>0</v>
      </c>
      <c r="L48" s="20">
        <v>0</v>
      </c>
      <c r="M48" s="20">
        <v>0</v>
      </c>
      <c r="N48" s="20">
        <v>0</v>
      </c>
      <c r="O48" s="20"/>
      <c r="P48" s="20"/>
      <c r="Q48" s="20">
        <v>0</v>
      </c>
      <c r="R48" s="20">
        <v>0</v>
      </c>
      <c r="S48" s="20"/>
      <c r="T48" s="20">
        <v>0</v>
      </c>
      <c r="U48" s="20"/>
      <c r="V48" s="20">
        <v>0</v>
      </c>
      <c r="W48" s="20">
        <v>0</v>
      </c>
      <c r="X48" s="20">
        <v>0</v>
      </c>
      <c r="Y48" s="20"/>
      <c r="Z48" s="6"/>
      <c r="AA48" s="6"/>
      <c r="AB48" s="6">
        <v>0</v>
      </c>
      <c r="AC48" s="6">
        <v>0</v>
      </c>
      <c r="AD48" s="6">
        <v>0</v>
      </c>
      <c r="AE48" s="6"/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/>
    </row>
    <row r="49" spans="1:39" x14ac:dyDescent="0.25">
      <c r="A49" s="7" t="s">
        <v>124</v>
      </c>
      <c r="D49" s="20">
        <v>81705.7</v>
      </c>
      <c r="E49" s="20">
        <v>66818.099999999991</v>
      </c>
      <c r="F49" s="20">
        <v>42285.399999999994</v>
      </c>
      <c r="G49" s="20">
        <v>73653.600000000006</v>
      </c>
      <c r="H49" s="20">
        <v>97443.819999999992</v>
      </c>
      <c r="I49" s="20">
        <v>123596.98</v>
      </c>
      <c r="J49" s="20">
        <v>121309.79999999999</v>
      </c>
      <c r="K49" s="20">
        <v>105487.40000000001</v>
      </c>
      <c r="L49" s="20">
        <v>89828.799999999988</v>
      </c>
      <c r="M49" s="20">
        <v>78209.499999999985</v>
      </c>
      <c r="N49" s="20">
        <v>63520.719999999994</v>
      </c>
      <c r="O49" s="20">
        <v>40062.18</v>
      </c>
      <c r="P49" s="20">
        <v>29309.380000000005</v>
      </c>
      <c r="Q49" s="20">
        <v>44128.659999999996</v>
      </c>
      <c r="R49" s="20">
        <v>49715.600000000006</v>
      </c>
      <c r="S49" s="20">
        <v>66361.490000000005</v>
      </c>
      <c r="T49" s="20">
        <v>64595.31</v>
      </c>
      <c r="U49" s="20">
        <v>71839.3</v>
      </c>
      <c r="V49" s="20">
        <v>77052.600000000006</v>
      </c>
      <c r="W49" s="20">
        <v>71370</v>
      </c>
      <c r="X49" s="20">
        <v>77405.499999999985</v>
      </c>
      <c r="Y49" s="20"/>
      <c r="Z49" s="6"/>
      <c r="AA49" s="6"/>
      <c r="AB49" s="6">
        <v>111015.08</v>
      </c>
      <c r="AC49" s="6">
        <v>110946.76000000001</v>
      </c>
      <c r="AD49" s="6">
        <v>92000.999999999985</v>
      </c>
      <c r="AE49" s="6">
        <v>140015.09</v>
      </c>
      <c r="AF49" s="6">
        <v>162039.12999999998</v>
      </c>
      <c r="AG49" s="6">
        <v>195436.28</v>
      </c>
      <c r="AH49" s="6">
        <v>198362.4</v>
      </c>
      <c r="AI49" s="6">
        <v>176857.39999999997</v>
      </c>
      <c r="AJ49" s="6">
        <v>167234.29999999999</v>
      </c>
      <c r="AK49" s="6">
        <v>78209.499999999985</v>
      </c>
      <c r="AL49" s="6">
        <v>63520.719999999994</v>
      </c>
      <c r="AM49" s="6">
        <v>40062.18</v>
      </c>
    </row>
    <row r="50" spans="1:39" x14ac:dyDescent="0.25">
      <c r="A50" s="7" t="s">
        <v>20</v>
      </c>
      <c r="B50" s="7" t="s">
        <v>50</v>
      </c>
      <c r="C50" s="7">
        <v>2</v>
      </c>
      <c r="D50" s="20">
        <v>346.9</v>
      </c>
      <c r="E50" s="20">
        <v>287.10000000000002</v>
      </c>
      <c r="F50" s="20">
        <v>297.60000000000002</v>
      </c>
      <c r="G50" s="20">
        <v>329.3</v>
      </c>
      <c r="H50" s="20">
        <v>477</v>
      </c>
      <c r="I50" s="20">
        <v>559</v>
      </c>
      <c r="J50" s="20">
        <v>517.29999999999995</v>
      </c>
      <c r="K50" s="20">
        <v>351.2</v>
      </c>
      <c r="L50" s="20">
        <v>352.1</v>
      </c>
      <c r="M50" s="20">
        <v>363.8</v>
      </c>
      <c r="N50" s="20">
        <v>332.5</v>
      </c>
      <c r="O50" s="20">
        <v>316.5</v>
      </c>
      <c r="P50" s="20">
        <v>362.3</v>
      </c>
      <c r="Q50" s="20">
        <v>299.89999999999998</v>
      </c>
      <c r="R50" s="20">
        <v>358.3</v>
      </c>
      <c r="S50" s="20">
        <v>375.7</v>
      </c>
      <c r="T50" s="20">
        <v>316</v>
      </c>
      <c r="U50" s="20">
        <v>321.3</v>
      </c>
      <c r="V50" s="20">
        <v>379</v>
      </c>
      <c r="W50" s="20">
        <v>364.7</v>
      </c>
      <c r="X50" s="20">
        <v>412.2</v>
      </c>
      <c r="Y50" s="20"/>
      <c r="Z50" s="6"/>
      <c r="AA50" s="6"/>
      <c r="AB50" s="6">
        <v>709.2</v>
      </c>
      <c r="AC50" s="6">
        <v>587</v>
      </c>
      <c r="AD50" s="6">
        <v>655.90000000000009</v>
      </c>
      <c r="AE50" s="6">
        <v>705</v>
      </c>
      <c r="AF50" s="6">
        <v>793</v>
      </c>
      <c r="AG50" s="6">
        <v>880.3</v>
      </c>
      <c r="AH50" s="6">
        <v>896.3</v>
      </c>
      <c r="AI50" s="6">
        <v>715.9</v>
      </c>
      <c r="AJ50" s="6">
        <v>764.3</v>
      </c>
      <c r="AK50" s="6">
        <v>363.8</v>
      </c>
      <c r="AL50" s="6">
        <v>332.5</v>
      </c>
      <c r="AM50" s="6">
        <v>316.5</v>
      </c>
    </row>
    <row r="51" spans="1:39" x14ac:dyDescent="0.25">
      <c r="A51" s="7" t="s">
        <v>125</v>
      </c>
      <c r="D51" s="20">
        <v>346.9</v>
      </c>
      <c r="E51" s="20">
        <v>287.10000000000002</v>
      </c>
      <c r="F51" s="20">
        <v>297.60000000000002</v>
      </c>
      <c r="G51" s="20">
        <v>329.3</v>
      </c>
      <c r="H51" s="20">
        <v>477</v>
      </c>
      <c r="I51" s="20">
        <v>559</v>
      </c>
      <c r="J51" s="20">
        <v>517.29999999999995</v>
      </c>
      <c r="K51" s="20">
        <v>351.2</v>
      </c>
      <c r="L51" s="20">
        <v>352.1</v>
      </c>
      <c r="M51" s="20">
        <v>363.8</v>
      </c>
      <c r="N51" s="20">
        <v>332.5</v>
      </c>
      <c r="O51" s="20">
        <v>316.5</v>
      </c>
      <c r="P51" s="20">
        <v>362.3</v>
      </c>
      <c r="Q51" s="20">
        <v>299.89999999999998</v>
      </c>
      <c r="R51" s="20">
        <v>358.3</v>
      </c>
      <c r="S51" s="20">
        <v>375.7</v>
      </c>
      <c r="T51" s="20">
        <v>316</v>
      </c>
      <c r="U51" s="20">
        <v>321.3</v>
      </c>
      <c r="V51" s="20">
        <v>379</v>
      </c>
      <c r="W51" s="20">
        <v>364.7</v>
      </c>
      <c r="X51" s="20">
        <v>412.2</v>
      </c>
      <c r="Y51" s="20"/>
      <c r="Z51" s="6"/>
      <c r="AA51" s="6"/>
      <c r="AB51" s="6">
        <v>709.2</v>
      </c>
      <c r="AC51" s="6">
        <v>587</v>
      </c>
      <c r="AD51" s="6">
        <v>655.90000000000009</v>
      </c>
      <c r="AE51" s="6">
        <v>705</v>
      </c>
      <c r="AF51" s="6">
        <v>793</v>
      </c>
      <c r="AG51" s="6">
        <v>880.3</v>
      </c>
      <c r="AH51" s="6">
        <v>896.3</v>
      </c>
      <c r="AI51" s="6">
        <v>715.9</v>
      </c>
      <c r="AJ51" s="6">
        <v>764.3</v>
      </c>
      <c r="AK51" s="6">
        <v>363.8</v>
      </c>
      <c r="AL51" s="6">
        <v>332.5</v>
      </c>
      <c r="AM51" s="6">
        <v>316.5</v>
      </c>
    </row>
    <row r="52" spans="1:39" x14ac:dyDescent="0.25">
      <c r="A52" s="7" t="s">
        <v>21</v>
      </c>
      <c r="B52" s="7" t="s">
        <v>51</v>
      </c>
      <c r="C52" s="7">
        <v>3</v>
      </c>
      <c r="D52" s="20">
        <v>464.8</v>
      </c>
      <c r="E52" s="20">
        <v>315.7</v>
      </c>
      <c r="F52" s="20">
        <v>299.2</v>
      </c>
      <c r="G52" s="20">
        <v>437.6</v>
      </c>
      <c r="H52" s="20">
        <v>870.3</v>
      </c>
      <c r="I52" s="20">
        <v>841.3</v>
      </c>
      <c r="J52" s="20">
        <v>855.7</v>
      </c>
      <c r="K52" s="20">
        <v>589.4</v>
      </c>
      <c r="L52" s="20">
        <v>421.9</v>
      </c>
      <c r="M52" s="20">
        <v>427.3</v>
      </c>
      <c r="N52" s="20">
        <v>255.8</v>
      </c>
      <c r="O52" s="20">
        <v>120.8</v>
      </c>
      <c r="P52" s="20">
        <v>64.900000000000006</v>
      </c>
      <c r="Q52" s="20">
        <v>251.8</v>
      </c>
      <c r="R52" s="20">
        <v>284.60000000000002</v>
      </c>
      <c r="S52" s="20">
        <v>628.5</v>
      </c>
      <c r="T52" s="20">
        <v>455</v>
      </c>
      <c r="U52" s="20">
        <v>387</v>
      </c>
      <c r="V52" s="20">
        <v>340.7</v>
      </c>
      <c r="W52" s="20">
        <v>269.89999999999998</v>
      </c>
      <c r="X52" s="20">
        <v>269.7</v>
      </c>
      <c r="Y52" s="20"/>
      <c r="Z52" s="6"/>
      <c r="AA52" s="6"/>
      <c r="AB52" s="6">
        <v>529.70000000000005</v>
      </c>
      <c r="AC52" s="6">
        <v>567.5</v>
      </c>
      <c r="AD52" s="6">
        <v>583.79999999999995</v>
      </c>
      <c r="AE52" s="6">
        <v>1066.0999999999999</v>
      </c>
      <c r="AF52" s="6">
        <v>1325.3</v>
      </c>
      <c r="AG52" s="6">
        <v>1228.3</v>
      </c>
      <c r="AH52" s="6">
        <v>1196.4000000000001</v>
      </c>
      <c r="AI52" s="6">
        <v>859.3</v>
      </c>
      <c r="AJ52" s="6">
        <v>691.59999999999991</v>
      </c>
      <c r="AK52" s="6">
        <v>427.3</v>
      </c>
      <c r="AL52" s="6">
        <v>255.8</v>
      </c>
      <c r="AM52" s="6">
        <v>120.8</v>
      </c>
    </row>
    <row r="53" spans="1:39" x14ac:dyDescent="0.25">
      <c r="A53" s="7" t="s">
        <v>126</v>
      </c>
      <c r="D53" s="20">
        <v>464.8</v>
      </c>
      <c r="E53" s="20">
        <v>315.7</v>
      </c>
      <c r="F53" s="20">
        <v>299.2</v>
      </c>
      <c r="G53" s="20">
        <v>437.6</v>
      </c>
      <c r="H53" s="20">
        <v>870.3</v>
      </c>
      <c r="I53" s="20">
        <v>841.3</v>
      </c>
      <c r="J53" s="20">
        <v>855.7</v>
      </c>
      <c r="K53" s="20">
        <v>589.4</v>
      </c>
      <c r="L53" s="20">
        <v>421.9</v>
      </c>
      <c r="M53" s="20">
        <v>427.3</v>
      </c>
      <c r="N53" s="20">
        <v>255.8</v>
      </c>
      <c r="O53" s="20">
        <v>120.8</v>
      </c>
      <c r="P53" s="20">
        <v>64.900000000000006</v>
      </c>
      <c r="Q53" s="20">
        <v>251.8</v>
      </c>
      <c r="R53" s="20">
        <v>284.60000000000002</v>
      </c>
      <c r="S53" s="20">
        <v>628.5</v>
      </c>
      <c r="T53" s="20">
        <v>455</v>
      </c>
      <c r="U53" s="20">
        <v>387</v>
      </c>
      <c r="V53" s="20">
        <v>340.7</v>
      </c>
      <c r="W53" s="20">
        <v>269.89999999999998</v>
      </c>
      <c r="X53" s="20">
        <v>269.7</v>
      </c>
      <c r="Y53" s="20"/>
      <c r="Z53" s="6"/>
      <c r="AA53" s="6"/>
      <c r="AB53" s="6">
        <v>529.70000000000005</v>
      </c>
      <c r="AC53" s="6">
        <v>567.5</v>
      </c>
      <c r="AD53" s="6">
        <v>583.79999999999995</v>
      </c>
      <c r="AE53" s="6">
        <v>1066.0999999999999</v>
      </c>
      <c r="AF53" s="6">
        <v>1325.3</v>
      </c>
      <c r="AG53" s="6">
        <v>1228.3</v>
      </c>
      <c r="AH53" s="6">
        <v>1196.4000000000001</v>
      </c>
      <c r="AI53" s="6">
        <v>859.3</v>
      </c>
      <c r="AJ53" s="6">
        <v>691.59999999999991</v>
      </c>
      <c r="AK53" s="6">
        <v>427.3</v>
      </c>
      <c r="AL53" s="6">
        <v>255.8</v>
      </c>
      <c r="AM53" s="6">
        <v>120.8</v>
      </c>
    </row>
    <row r="54" spans="1:39" x14ac:dyDescent="0.25">
      <c r="A54" s="7" t="s">
        <v>22</v>
      </c>
      <c r="B54" s="7" t="s">
        <v>58</v>
      </c>
      <c r="C54" s="7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/>
      <c r="Z54" s="6"/>
      <c r="AA54" s="6"/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</row>
    <row r="55" spans="1:39" x14ac:dyDescent="0.25">
      <c r="A55" s="7" t="s">
        <v>127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/>
      <c r="Z55" s="6"/>
      <c r="AA55" s="6"/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</row>
    <row r="56" spans="1:39" x14ac:dyDescent="0.25">
      <c r="A56" s="7" t="s">
        <v>23</v>
      </c>
      <c r="B56" s="7" t="s">
        <v>73</v>
      </c>
      <c r="C56" s="7">
        <v>0.75</v>
      </c>
      <c r="D56" s="20">
        <v>77</v>
      </c>
      <c r="E56" s="20">
        <v>38.4</v>
      </c>
      <c r="F56" s="20">
        <v>43.9</v>
      </c>
      <c r="G56" s="20">
        <v>59</v>
      </c>
      <c r="H56" s="20">
        <v>113.5</v>
      </c>
      <c r="I56" s="20">
        <v>55.8</v>
      </c>
      <c r="J56" s="20">
        <v>86.2</v>
      </c>
      <c r="K56" s="20">
        <v>87.4</v>
      </c>
      <c r="L56" s="20">
        <v>76.8</v>
      </c>
      <c r="M56" s="20">
        <v>58.2</v>
      </c>
      <c r="N56" s="20">
        <v>59.3</v>
      </c>
      <c r="O56" s="20">
        <v>43.6</v>
      </c>
      <c r="P56" s="20">
        <v>50.3</v>
      </c>
      <c r="Q56" s="20">
        <v>44.79</v>
      </c>
      <c r="R56" s="20">
        <v>47</v>
      </c>
      <c r="S56" s="20">
        <v>70.099999999999994</v>
      </c>
      <c r="T56" s="20">
        <v>54</v>
      </c>
      <c r="U56" s="20">
        <v>59.4</v>
      </c>
      <c r="V56" s="20">
        <v>61.8</v>
      </c>
      <c r="W56" s="20">
        <v>56.3</v>
      </c>
      <c r="X56" s="20">
        <v>60.3</v>
      </c>
      <c r="Y56" s="20"/>
      <c r="Z56" s="6"/>
      <c r="AA56" s="6"/>
      <c r="AB56" s="6">
        <v>127.3</v>
      </c>
      <c r="AC56" s="6">
        <v>83.19</v>
      </c>
      <c r="AD56" s="6">
        <v>90.9</v>
      </c>
      <c r="AE56" s="6">
        <v>129.1</v>
      </c>
      <c r="AF56" s="6">
        <v>167.5</v>
      </c>
      <c r="AG56" s="6">
        <v>115.19999999999999</v>
      </c>
      <c r="AH56" s="6">
        <v>148</v>
      </c>
      <c r="AI56" s="6">
        <v>143.69999999999999</v>
      </c>
      <c r="AJ56" s="6">
        <v>137.1</v>
      </c>
      <c r="AK56" s="6">
        <v>58.2</v>
      </c>
      <c r="AL56" s="6">
        <v>59.3</v>
      </c>
      <c r="AM56" s="6">
        <v>43.6</v>
      </c>
    </row>
    <row r="57" spans="1:39" x14ac:dyDescent="0.25">
      <c r="C57" s="7">
        <v>1</v>
      </c>
      <c r="D57" s="20">
        <v>384</v>
      </c>
      <c r="E57" s="20">
        <v>365.4</v>
      </c>
      <c r="F57" s="20">
        <v>411.9</v>
      </c>
      <c r="G57" s="20">
        <v>390</v>
      </c>
      <c r="H57" s="20">
        <v>85</v>
      </c>
      <c r="I57" s="20">
        <v>101.6</v>
      </c>
      <c r="J57" s="20">
        <v>85.4</v>
      </c>
      <c r="K57" s="20">
        <v>62.8</v>
      </c>
      <c r="L57" s="20">
        <v>73.099999999999994</v>
      </c>
      <c r="M57" s="20">
        <v>105</v>
      </c>
      <c r="N57" s="20">
        <v>94.7</v>
      </c>
      <c r="O57" s="20">
        <v>93.1</v>
      </c>
      <c r="P57" s="20">
        <v>86.4</v>
      </c>
      <c r="Q57" s="20">
        <v>101</v>
      </c>
      <c r="R57" s="20">
        <v>78.2</v>
      </c>
      <c r="S57" s="20">
        <v>110.8</v>
      </c>
      <c r="T57" s="20">
        <v>134.9</v>
      </c>
      <c r="U57" s="20">
        <v>87.4</v>
      </c>
      <c r="V57" s="20">
        <v>105.1</v>
      </c>
      <c r="W57" s="20">
        <v>94.1</v>
      </c>
      <c r="X57" s="20">
        <v>73.8</v>
      </c>
      <c r="Y57" s="20"/>
      <c r="Z57" s="6"/>
      <c r="AA57" s="6"/>
      <c r="AB57" s="6">
        <v>470.4</v>
      </c>
      <c r="AC57" s="6">
        <v>466.4</v>
      </c>
      <c r="AD57" s="6">
        <v>490.09999999999997</v>
      </c>
      <c r="AE57" s="6">
        <v>500.8</v>
      </c>
      <c r="AF57" s="6">
        <v>219.9</v>
      </c>
      <c r="AG57" s="6">
        <v>189</v>
      </c>
      <c r="AH57" s="6">
        <v>190.5</v>
      </c>
      <c r="AI57" s="6">
        <v>156.89999999999998</v>
      </c>
      <c r="AJ57" s="6">
        <v>146.89999999999998</v>
      </c>
      <c r="AK57" s="6">
        <v>105</v>
      </c>
      <c r="AL57" s="6">
        <v>94.7</v>
      </c>
      <c r="AM57" s="6">
        <v>93.1</v>
      </c>
    </row>
    <row r="58" spans="1:39" x14ac:dyDescent="0.25">
      <c r="C58" s="7">
        <v>1.5</v>
      </c>
      <c r="D58" s="20">
        <v>229.8</v>
      </c>
      <c r="E58" s="20">
        <v>202.8</v>
      </c>
      <c r="F58" s="20">
        <v>188.4</v>
      </c>
      <c r="G58" s="20">
        <v>226.4</v>
      </c>
      <c r="H58" s="20">
        <v>226.5</v>
      </c>
      <c r="I58" s="20">
        <v>265.10000000000002</v>
      </c>
      <c r="J58" s="20">
        <v>365.7</v>
      </c>
      <c r="K58" s="20">
        <v>251.6</v>
      </c>
      <c r="L58" s="20">
        <v>254.4</v>
      </c>
      <c r="M58" s="20">
        <v>243.1</v>
      </c>
      <c r="N58" s="20">
        <v>215.6</v>
      </c>
      <c r="O58" s="20">
        <v>160.9</v>
      </c>
      <c r="P58" s="20">
        <v>166.6</v>
      </c>
      <c r="Q58" s="20">
        <v>152.88999999999999</v>
      </c>
      <c r="R58" s="20">
        <v>158.9</v>
      </c>
      <c r="S58" s="20">
        <v>178.9</v>
      </c>
      <c r="T58" s="20">
        <v>203.1</v>
      </c>
      <c r="U58" s="20">
        <v>398.2</v>
      </c>
      <c r="V58" s="20">
        <v>245</v>
      </c>
      <c r="W58" s="20">
        <v>201.8</v>
      </c>
      <c r="X58" s="20">
        <v>216.2</v>
      </c>
      <c r="Y58" s="20"/>
      <c r="Z58" s="6"/>
      <c r="AA58" s="6"/>
      <c r="AB58" s="6">
        <v>396.4</v>
      </c>
      <c r="AC58" s="6">
        <v>355.69</v>
      </c>
      <c r="AD58" s="6">
        <v>347.3</v>
      </c>
      <c r="AE58" s="6">
        <v>405.3</v>
      </c>
      <c r="AF58" s="6">
        <v>429.6</v>
      </c>
      <c r="AG58" s="6">
        <v>663.3</v>
      </c>
      <c r="AH58" s="6">
        <v>610.70000000000005</v>
      </c>
      <c r="AI58" s="6">
        <v>453.4</v>
      </c>
      <c r="AJ58" s="6">
        <v>470.6</v>
      </c>
      <c r="AK58" s="6">
        <v>243.1</v>
      </c>
      <c r="AL58" s="6">
        <v>215.6</v>
      </c>
      <c r="AM58" s="6">
        <v>160.9</v>
      </c>
    </row>
    <row r="59" spans="1:39" x14ac:dyDescent="0.25">
      <c r="C59" s="7">
        <v>2</v>
      </c>
      <c r="D59" s="20">
        <v>858</v>
      </c>
      <c r="E59" s="20">
        <v>724.2</v>
      </c>
      <c r="F59" s="20">
        <v>563</v>
      </c>
      <c r="G59" s="20">
        <v>918.1</v>
      </c>
      <c r="H59" s="20">
        <v>834.6</v>
      </c>
      <c r="I59" s="20">
        <v>1195.2</v>
      </c>
      <c r="J59" s="20">
        <v>2220.1</v>
      </c>
      <c r="K59" s="20">
        <v>1420.8</v>
      </c>
      <c r="L59" s="20">
        <v>1324.8</v>
      </c>
      <c r="M59" s="20">
        <v>1286.5999999999999</v>
      </c>
      <c r="N59" s="20">
        <v>1102.3</v>
      </c>
      <c r="O59" s="20">
        <v>919.8</v>
      </c>
      <c r="P59" s="20">
        <v>829.9</v>
      </c>
      <c r="Q59" s="20">
        <v>870.99</v>
      </c>
      <c r="R59" s="20">
        <v>942</v>
      </c>
      <c r="S59" s="20">
        <v>1158.9000000000001</v>
      </c>
      <c r="T59" s="20">
        <v>1139.3</v>
      </c>
      <c r="U59" s="20">
        <v>1274</v>
      </c>
      <c r="V59" s="20">
        <v>1556.3</v>
      </c>
      <c r="W59" s="20">
        <v>1634.8</v>
      </c>
      <c r="X59" s="20">
        <v>1123.5999999999999</v>
      </c>
      <c r="Y59" s="20"/>
      <c r="Z59" s="6"/>
      <c r="AA59" s="6"/>
      <c r="AB59" s="6">
        <v>1687.9</v>
      </c>
      <c r="AC59" s="6">
        <v>1595.19</v>
      </c>
      <c r="AD59" s="6">
        <v>1505</v>
      </c>
      <c r="AE59" s="6">
        <v>2077</v>
      </c>
      <c r="AF59" s="6">
        <v>1973.9</v>
      </c>
      <c r="AG59" s="6">
        <v>2469.1999999999998</v>
      </c>
      <c r="AH59" s="6">
        <v>3776.3999999999996</v>
      </c>
      <c r="AI59" s="6">
        <v>3055.6</v>
      </c>
      <c r="AJ59" s="6">
        <v>2448.3999999999996</v>
      </c>
      <c r="AK59" s="6">
        <v>1286.5999999999999</v>
      </c>
      <c r="AL59" s="6">
        <v>1102.3</v>
      </c>
      <c r="AM59" s="6">
        <v>919.8</v>
      </c>
    </row>
    <row r="60" spans="1:39" x14ac:dyDescent="0.25">
      <c r="C60" s="7">
        <v>3</v>
      </c>
      <c r="D60" s="20">
        <v>593.79999999999995</v>
      </c>
      <c r="E60" s="20">
        <v>577.29999999999995</v>
      </c>
      <c r="F60" s="20">
        <v>455.7</v>
      </c>
      <c r="G60" s="20">
        <v>496.1</v>
      </c>
      <c r="H60" s="20">
        <v>587.79999999999995</v>
      </c>
      <c r="I60" s="20">
        <v>841.4</v>
      </c>
      <c r="J60" s="20">
        <v>637.6</v>
      </c>
      <c r="K60" s="20">
        <v>671.5</v>
      </c>
      <c r="L60" s="20">
        <v>762.6</v>
      </c>
      <c r="M60" s="20">
        <v>523.70000000000005</v>
      </c>
      <c r="N60" s="20">
        <v>423.3</v>
      </c>
      <c r="O60" s="20">
        <v>374.5</v>
      </c>
      <c r="P60" s="20">
        <v>389.9</v>
      </c>
      <c r="Q60" s="20">
        <v>357.6</v>
      </c>
      <c r="R60" s="20">
        <v>379.5</v>
      </c>
      <c r="S60" s="20">
        <v>520.9</v>
      </c>
      <c r="T60" s="20">
        <v>417.6</v>
      </c>
      <c r="U60" s="20">
        <v>554.9</v>
      </c>
      <c r="V60" s="20">
        <v>759.1</v>
      </c>
      <c r="W60" s="20">
        <v>528.20000000000005</v>
      </c>
      <c r="X60" s="20">
        <v>586.1</v>
      </c>
      <c r="Y60" s="20"/>
      <c r="Z60" s="6"/>
      <c r="AA60" s="6"/>
      <c r="AB60" s="6">
        <v>983.69999999999993</v>
      </c>
      <c r="AC60" s="6">
        <v>934.9</v>
      </c>
      <c r="AD60" s="6">
        <v>835.2</v>
      </c>
      <c r="AE60" s="6">
        <v>1017</v>
      </c>
      <c r="AF60" s="6">
        <v>1005.4</v>
      </c>
      <c r="AG60" s="6">
        <v>1396.3</v>
      </c>
      <c r="AH60" s="6">
        <v>1396.7</v>
      </c>
      <c r="AI60" s="6">
        <v>1199.7</v>
      </c>
      <c r="AJ60" s="6">
        <v>1348.7</v>
      </c>
      <c r="AK60" s="6">
        <v>523.70000000000005</v>
      </c>
      <c r="AL60" s="6">
        <v>423.3</v>
      </c>
      <c r="AM60" s="6">
        <v>374.5</v>
      </c>
    </row>
    <row r="61" spans="1:39" x14ac:dyDescent="0.25">
      <c r="C61" s="7">
        <v>4</v>
      </c>
      <c r="D61" s="20">
        <v>838.9</v>
      </c>
      <c r="E61" s="20">
        <v>787.3</v>
      </c>
      <c r="F61" s="20">
        <v>728.6</v>
      </c>
      <c r="G61" s="20">
        <v>687.7</v>
      </c>
      <c r="H61" s="20">
        <v>704.4</v>
      </c>
      <c r="I61" s="20">
        <v>890.7</v>
      </c>
      <c r="J61" s="20">
        <v>835.5</v>
      </c>
      <c r="K61" s="20">
        <v>879.7</v>
      </c>
      <c r="L61" s="20">
        <v>844.9</v>
      </c>
      <c r="M61" s="20">
        <v>802.4</v>
      </c>
      <c r="N61" s="20">
        <v>799</v>
      </c>
      <c r="O61" s="20">
        <v>1019.7</v>
      </c>
      <c r="P61" s="20">
        <v>644</v>
      </c>
      <c r="Q61" s="20">
        <v>732.7</v>
      </c>
      <c r="R61" s="20">
        <v>804.9</v>
      </c>
      <c r="S61" s="20">
        <v>862.9</v>
      </c>
      <c r="T61" s="20">
        <v>823.8</v>
      </c>
      <c r="U61" s="20">
        <v>875.1</v>
      </c>
      <c r="V61" s="20">
        <v>947.1</v>
      </c>
      <c r="W61" s="20">
        <v>1215.9000000000001</v>
      </c>
      <c r="X61" s="20">
        <v>796.2</v>
      </c>
      <c r="Y61" s="20"/>
      <c r="Z61" s="6"/>
      <c r="AA61" s="6"/>
      <c r="AB61" s="6">
        <v>1482.9</v>
      </c>
      <c r="AC61" s="6">
        <v>1520</v>
      </c>
      <c r="AD61" s="6">
        <v>1533.5</v>
      </c>
      <c r="AE61" s="6">
        <v>1550.6</v>
      </c>
      <c r="AF61" s="6">
        <v>1528.1999999999998</v>
      </c>
      <c r="AG61" s="6">
        <v>1765.8000000000002</v>
      </c>
      <c r="AH61" s="6">
        <v>1782.6</v>
      </c>
      <c r="AI61" s="6">
        <v>2095.6000000000004</v>
      </c>
      <c r="AJ61" s="6">
        <v>1641.1</v>
      </c>
      <c r="AK61" s="6">
        <v>802.4</v>
      </c>
      <c r="AL61" s="6">
        <v>799</v>
      </c>
      <c r="AM61" s="6">
        <v>1019.7</v>
      </c>
    </row>
    <row r="62" spans="1:39" x14ac:dyDescent="0.25">
      <c r="C62" s="7">
        <v>6</v>
      </c>
      <c r="D62" s="20">
        <v>95</v>
      </c>
      <c r="E62" s="20">
        <v>94</v>
      </c>
      <c r="F62" s="20">
        <v>37</v>
      </c>
      <c r="G62" s="20">
        <v>85</v>
      </c>
      <c r="H62" s="20">
        <v>92</v>
      </c>
      <c r="I62" s="20">
        <v>95</v>
      </c>
      <c r="J62" s="20">
        <v>89</v>
      </c>
      <c r="K62" s="20">
        <v>110</v>
      </c>
      <c r="L62" s="20">
        <v>87</v>
      </c>
      <c r="M62" s="20">
        <v>97</v>
      </c>
      <c r="N62" s="20">
        <v>75</v>
      </c>
      <c r="O62" s="20">
        <v>57</v>
      </c>
      <c r="P62" s="20">
        <v>9</v>
      </c>
      <c r="Q62" s="20">
        <v>57</v>
      </c>
      <c r="R62" s="20">
        <v>33</v>
      </c>
      <c r="S62" s="20">
        <v>57</v>
      </c>
      <c r="T62" s="20">
        <v>56</v>
      </c>
      <c r="U62" s="20">
        <v>70</v>
      </c>
      <c r="V62" s="20">
        <v>59</v>
      </c>
      <c r="W62" s="20">
        <v>70</v>
      </c>
      <c r="X62" s="20">
        <v>58</v>
      </c>
      <c r="Y62" s="20"/>
      <c r="Z62" s="6"/>
      <c r="AA62" s="6"/>
      <c r="AB62" s="6">
        <v>104</v>
      </c>
      <c r="AC62" s="6">
        <v>151</v>
      </c>
      <c r="AD62" s="6">
        <v>70</v>
      </c>
      <c r="AE62" s="6">
        <v>142</v>
      </c>
      <c r="AF62" s="6">
        <v>148</v>
      </c>
      <c r="AG62" s="6">
        <v>165</v>
      </c>
      <c r="AH62" s="6">
        <v>148</v>
      </c>
      <c r="AI62" s="6">
        <v>180</v>
      </c>
      <c r="AJ62" s="6">
        <v>145</v>
      </c>
      <c r="AK62" s="6">
        <v>97</v>
      </c>
      <c r="AL62" s="6">
        <v>75</v>
      </c>
      <c r="AM62" s="6">
        <v>57</v>
      </c>
    </row>
    <row r="63" spans="1:39" x14ac:dyDescent="0.25">
      <c r="A63" s="7" t="s">
        <v>128</v>
      </c>
      <c r="D63" s="20">
        <v>3076.5</v>
      </c>
      <c r="E63" s="20">
        <v>2789.3999999999996</v>
      </c>
      <c r="F63" s="20">
        <v>2428.5</v>
      </c>
      <c r="G63" s="20">
        <v>2862.3</v>
      </c>
      <c r="H63" s="20">
        <v>2643.7999999999997</v>
      </c>
      <c r="I63" s="20">
        <v>3444.8</v>
      </c>
      <c r="J63" s="20">
        <v>4319.5</v>
      </c>
      <c r="K63" s="20">
        <v>3483.8</v>
      </c>
      <c r="L63" s="20">
        <v>3423.6</v>
      </c>
      <c r="M63" s="20">
        <v>3116</v>
      </c>
      <c r="N63" s="20">
        <v>2769.2</v>
      </c>
      <c r="O63" s="20">
        <v>2668.6000000000004</v>
      </c>
      <c r="P63" s="20">
        <v>2176.1</v>
      </c>
      <c r="Q63" s="20">
        <v>2316.9700000000003</v>
      </c>
      <c r="R63" s="20">
        <v>2443.5</v>
      </c>
      <c r="S63" s="20">
        <v>2959.5</v>
      </c>
      <c r="T63" s="20">
        <v>2828.7</v>
      </c>
      <c r="U63" s="20">
        <v>3319</v>
      </c>
      <c r="V63" s="20">
        <v>3733.3999999999996</v>
      </c>
      <c r="W63" s="20">
        <v>3801.1</v>
      </c>
      <c r="X63" s="20">
        <v>2914.2</v>
      </c>
      <c r="Y63" s="20"/>
      <c r="Z63" s="6"/>
      <c r="AA63" s="6"/>
      <c r="AB63" s="6">
        <v>5252.6</v>
      </c>
      <c r="AC63" s="6">
        <v>5106.3700000000008</v>
      </c>
      <c r="AD63" s="6">
        <v>4872</v>
      </c>
      <c r="AE63" s="6">
        <v>5821.7999999999993</v>
      </c>
      <c r="AF63" s="6">
        <v>5472.5</v>
      </c>
      <c r="AG63" s="6">
        <v>6763.8</v>
      </c>
      <c r="AH63" s="6">
        <v>8052.9</v>
      </c>
      <c r="AI63" s="6">
        <v>7284.9000000000005</v>
      </c>
      <c r="AJ63" s="6">
        <v>6337.7999999999993</v>
      </c>
      <c r="AK63" s="6">
        <v>3116</v>
      </c>
      <c r="AL63" s="6">
        <v>2769.2</v>
      </c>
      <c r="AM63" s="6">
        <v>2668.6000000000004</v>
      </c>
    </row>
    <row r="64" spans="1:39" x14ac:dyDescent="0.25">
      <c r="A64" s="7" t="s">
        <v>24</v>
      </c>
      <c r="B64" s="7" t="s">
        <v>78</v>
      </c>
      <c r="C64" s="7">
        <v>0.75</v>
      </c>
      <c r="D64" s="20">
        <v>398</v>
      </c>
      <c r="E64" s="20">
        <v>297.2</v>
      </c>
      <c r="F64" s="20">
        <v>143.9</v>
      </c>
      <c r="G64" s="20">
        <v>329.9</v>
      </c>
      <c r="H64" s="20">
        <v>349.4</v>
      </c>
      <c r="I64" s="20">
        <v>587.20000000000005</v>
      </c>
      <c r="J64" s="20">
        <v>632.29999999999995</v>
      </c>
      <c r="K64" s="20">
        <v>440.8</v>
      </c>
      <c r="L64" s="20">
        <v>354.9</v>
      </c>
      <c r="M64" s="20">
        <v>333.1</v>
      </c>
      <c r="N64" s="20">
        <v>321.10000000000002</v>
      </c>
      <c r="O64" s="20">
        <v>146.80000000000001</v>
      </c>
      <c r="P64" s="20">
        <v>188</v>
      </c>
      <c r="Q64" s="20">
        <v>343.9</v>
      </c>
      <c r="R64" s="20">
        <v>381.9</v>
      </c>
      <c r="S64" s="20">
        <v>304.3</v>
      </c>
      <c r="T64" s="20">
        <v>369.1</v>
      </c>
      <c r="U64" s="20">
        <v>449.9</v>
      </c>
      <c r="V64" s="20">
        <v>402.9</v>
      </c>
      <c r="W64" s="20">
        <v>400.6</v>
      </c>
      <c r="X64" s="20">
        <v>484.1</v>
      </c>
      <c r="Y64" s="20"/>
      <c r="Z64" s="6"/>
      <c r="AA64" s="6"/>
      <c r="AB64" s="6">
        <v>586</v>
      </c>
      <c r="AC64" s="6">
        <v>641.09999999999991</v>
      </c>
      <c r="AD64" s="6">
        <v>525.79999999999995</v>
      </c>
      <c r="AE64" s="6">
        <v>634.20000000000005</v>
      </c>
      <c r="AF64" s="6">
        <v>718.5</v>
      </c>
      <c r="AG64" s="6">
        <v>1037.0999999999999</v>
      </c>
      <c r="AH64" s="6">
        <v>1035.1999999999998</v>
      </c>
      <c r="AI64" s="6">
        <v>841.40000000000009</v>
      </c>
      <c r="AJ64" s="6">
        <v>839</v>
      </c>
      <c r="AK64" s="6">
        <v>333.1</v>
      </c>
      <c r="AL64" s="6">
        <v>321.10000000000002</v>
      </c>
      <c r="AM64" s="6">
        <v>146.80000000000001</v>
      </c>
    </row>
    <row r="65" spans="1:39" x14ac:dyDescent="0.25">
      <c r="C65" s="7">
        <v>1</v>
      </c>
      <c r="D65" s="20">
        <v>1842.5</v>
      </c>
      <c r="E65" s="20">
        <v>1884.4</v>
      </c>
      <c r="F65" s="20">
        <v>750.1</v>
      </c>
      <c r="G65" s="20">
        <v>1802.5</v>
      </c>
      <c r="H65" s="20">
        <v>2061.8000000000002</v>
      </c>
      <c r="I65" s="20">
        <v>2235.1999999999998</v>
      </c>
      <c r="J65" s="20">
        <v>2282.3000000000002</v>
      </c>
      <c r="K65" s="20">
        <v>1727.5</v>
      </c>
      <c r="L65" s="20">
        <v>1348.1</v>
      </c>
      <c r="M65" s="20">
        <v>1133</v>
      </c>
      <c r="N65" s="20">
        <v>1198.8</v>
      </c>
      <c r="O65" s="20">
        <v>513.6</v>
      </c>
      <c r="P65" s="20">
        <v>698.4</v>
      </c>
      <c r="Q65" s="20">
        <v>886.49</v>
      </c>
      <c r="R65" s="20">
        <v>834.3</v>
      </c>
      <c r="S65" s="20">
        <v>1111.5</v>
      </c>
      <c r="T65" s="20">
        <v>1080.5999999999999</v>
      </c>
      <c r="U65" s="20">
        <v>1289.9000000000001</v>
      </c>
      <c r="V65" s="20">
        <v>1366.2</v>
      </c>
      <c r="W65" s="20">
        <v>1084.3</v>
      </c>
      <c r="X65" s="20">
        <v>1142</v>
      </c>
      <c r="Y65" s="20"/>
      <c r="Z65" s="6"/>
      <c r="AA65" s="6"/>
      <c r="AB65" s="6">
        <v>2540.9</v>
      </c>
      <c r="AC65" s="6">
        <v>2770.8900000000003</v>
      </c>
      <c r="AD65" s="6">
        <v>1584.4</v>
      </c>
      <c r="AE65" s="6">
        <v>2914</v>
      </c>
      <c r="AF65" s="6">
        <v>3142.4</v>
      </c>
      <c r="AG65" s="6">
        <v>3525.1</v>
      </c>
      <c r="AH65" s="6">
        <v>3648.5</v>
      </c>
      <c r="AI65" s="6">
        <v>2811.8</v>
      </c>
      <c r="AJ65" s="6">
        <v>2490.1</v>
      </c>
      <c r="AK65" s="6">
        <v>1133</v>
      </c>
      <c r="AL65" s="6">
        <v>1198.8</v>
      </c>
      <c r="AM65" s="6">
        <v>513.6</v>
      </c>
    </row>
    <row r="66" spans="1:39" x14ac:dyDescent="0.25">
      <c r="C66" s="7">
        <v>1.5</v>
      </c>
      <c r="D66" s="20">
        <v>3725.2</v>
      </c>
      <c r="E66" s="20">
        <v>2816.5</v>
      </c>
      <c r="F66" s="20">
        <v>1468.9</v>
      </c>
      <c r="G66" s="20">
        <v>3202.6</v>
      </c>
      <c r="H66" s="20">
        <v>3569.5</v>
      </c>
      <c r="I66" s="20">
        <v>5060.8</v>
      </c>
      <c r="J66" s="20">
        <v>5221.8999999999996</v>
      </c>
      <c r="K66" s="20">
        <v>3553</v>
      </c>
      <c r="L66" s="20">
        <v>2355.6999999999998</v>
      </c>
      <c r="M66" s="20">
        <v>2350</v>
      </c>
      <c r="N66" s="20">
        <v>2244.9</v>
      </c>
      <c r="O66" s="20">
        <v>880.8</v>
      </c>
      <c r="P66" s="20">
        <v>818.8</v>
      </c>
      <c r="Q66" s="20">
        <v>1690.7</v>
      </c>
      <c r="R66" s="20">
        <v>1408.1</v>
      </c>
      <c r="S66" s="20">
        <v>2321.8000000000002</v>
      </c>
      <c r="T66" s="20">
        <v>2405.7800000000002</v>
      </c>
      <c r="U66" s="20">
        <v>2617.8200000000002</v>
      </c>
      <c r="V66" s="20">
        <v>2299.1</v>
      </c>
      <c r="W66" s="20">
        <v>2020.7</v>
      </c>
      <c r="X66" s="20">
        <v>1873.69</v>
      </c>
      <c r="Y66" s="20"/>
      <c r="Z66" s="6"/>
      <c r="AA66" s="6"/>
      <c r="AB66" s="6">
        <v>4544</v>
      </c>
      <c r="AC66" s="6">
        <v>4507.2</v>
      </c>
      <c r="AD66" s="6">
        <v>2877</v>
      </c>
      <c r="AE66" s="6">
        <v>5524.4</v>
      </c>
      <c r="AF66" s="6">
        <v>5975.2800000000007</v>
      </c>
      <c r="AG66" s="6">
        <v>7678.6200000000008</v>
      </c>
      <c r="AH66" s="6">
        <v>7521</v>
      </c>
      <c r="AI66" s="6">
        <v>5573.7</v>
      </c>
      <c r="AJ66" s="6">
        <v>4229.3899999999994</v>
      </c>
      <c r="AK66" s="6">
        <v>2350</v>
      </c>
      <c r="AL66" s="6">
        <v>2244.9</v>
      </c>
      <c r="AM66" s="6">
        <v>880.8</v>
      </c>
    </row>
    <row r="67" spans="1:39" x14ac:dyDescent="0.25">
      <c r="C67" s="7">
        <v>2</v>
      </c>
      <c r="D67" s="20">
        <v>19364</v>
      </c>
      <c r="E67" s="20">
        <v>13093.4</v>
      </c>
      <c r="F67" s="20">
        <v>6699.6</v>
      </c>
      <c r="G67" s="20">
        <v>15358.8</v>
      </c>
      <c r="H67" s="20">
        <v>20251</v>
      </c>
      <c r="I67" s="20">
        <v>25076</v>
      </c>
      <c r="J67" s="20">
        <v>25798.3</v>
      </c>
      <c r="K67" s="20">
        <v>18584</v>
      </c>
      <c r="L67" s="20">
        <v>13163</v>
      </c>
      <c r="M67" s="20">
        <v>14074.7</v>
      </c>
      <c r="N67" s="20">
        <v>9099.9</v>
      </c>
      <c r="O67" s="20">
        <v>5163.7</v>
      </c>
      <c r="P67" s="20">
        <v>3697.5</v>
      </c>
      <c r="Q67" s="20">
        <v>7678.3</v>
      </c>
      <c r="R67" s="20">
        <v>8240.6</v>
      </c>
      <c r="S67" s="20">
        <v>12475</v>
      </c>
      <c r="T67" s="20">
        <v>13322.5</v>
      </c>
      <c r="U67" s="20">
        <v>15430.4</v>
      </c>
      <c r="V67" s="20">
        <v>14617.3</v>
      </c>
      <c r="W67" s="20">
        <v>12563.8</v>
      </c>
      <c r="X67" s="20">
        <v>11310.5</v>
      </c>
      <c r="Y67" s="20"/>
      <c r="Z67" s="6"/>
      <c r="AA67" s="6"/>
      <c r="AB67" s="6">
        <v>23061.5</v>
      </c>
      <c r="AC67" s="6">
        <v>20771.7</v>
      </c>
      <c r="AD67" s="6">
        <v>14940.2</v>
      </c>
      <c r="AE67" s="6">
        <v>27833.8</v>
      </c>
      <c r="AF67" s="6">
        <v>33573.5</v>
      </c>
      <c r="AG67" s="6">
        <v>40506.400000000001</v>
      </c>
      <c r="AH67" s="6">
        <v>40415.599999999999</v>
      </c>
      <c r="AI67" s="6">
        <v>31147.8</v>
      </c>
      <c r="AJ67" s="6">
        <v>24473.5</v>
      </c>
      <c r="AK67" s="6">
        <v>14074.7</v>
      </c>
      <c r="AL67" s="6">
        <v>9099.9</v>
      </c>
      <c r="AM67" s="6">
        <v>5163.7</v>
      </c>
    </row>
    <row r="68" spans="1:39" x14ac:dyDescent="0.25">
      <c r="C68" s="7">
        <v>3</v>
      </c>
      <c r="D68" s="20">
        <v>12684.8</v>
      </c>
      <c r="E68" s="20">
        <v>10010.799999999999</v>
      </c>
      <c r="F68" s="20">
        <v>4648.7</v>
      </c>
      <c r="G68" s="20">
        <v>8664.6</v>
      </c>
      <c r="H68" s="20">
        <v>20052.3</v>
      </c>
      <c r="I68" s="20">
        <v>27089.3</v>
      </c>
      <c r="J68" s="20">
        <v>24509.200000000001</v>
      </c>
      <c r="K68" s="20">
        <v>19457.099999999999</v>
      </c>
      <c r="L68" s="20">
        <v>13971.9</v>
      </c>
      <c r="M68" s="20">
        <v>17009.3</v>
      </c>
      <c r="N68" s="20">
        <v>16419.599999999999</v>
      </c>
      <c r="O68" s="20">
        <v>7016.6</v>
      </c>
      <c r="P68" s="20">
        <v>1119.0999999999999</v>
      </c>
      <c r="Q68" s="20">
        <v>1732.49</v>
      </c>
      <c r="R68" s="20">
        <v>4507.3</v>
      </c>
      <c r="S68" s="20">
        <v>8370.4</v>
      </c>
      <c r="T68" s="20">
        <v>13491.2</v>
      </c>
      <c r="U68" s="20">
        <v>12849.3</v>
      </c>
      <c r="V68" s="20">
        <v>12913.7</v>
      </c>
      <c r="W68" s="20">
        <v>10735.6</v>
      </c>
      <c r="X68" s="20">
        <v>12006.9</v>
      </c>
      <c r="Y68" s="20"/>
      <c r="Z68" s="6"/>
      <c r="AA68" s="6"/>
      <c r="AB68" s="6">
        <v>13803.9</v>
      </c>
      <c r="AC68" s="6">
        <v>11743.289999999999</v>
      </c>
      <c r="AD68" s="6">
        <v>9156</v>
      </c>
      <c r="AE68" s="6">
        <v>17035</v>
      </c>
      <c r="AF68" s="6">
        <v>33543.5</v>
      </c>
      <c r="AG68" s="6">
        <v>39938.6</v>
      </c>
      <c r="AH68" s="6">
        <v>37422.9</v>
      </c>
      <c r="AI68" s="6">
        <v>30192.699999999997</v>
      </c>
      <c r="AJ68" s="6">
        <v>25978.799999999999</v>
      </c>
      <c r="AK68" s="6">
        <v>17009.3</v>
      </c>
      <c r="AL68" s="6">
        <v>16419.599999999999</v>
      </c>
      <c r="AM68" s="6">
        <v>7016.6</v>
      </c>
    </row>
    <row r="69" spans="1:39" x14ac:dyDescent="0.25">
      <c r="C69" s="7">
        <v>4</v>
      </c>
      <c r="D69" s="20">
        <v>3501.7</v>
      </c>
      <c r="E69" s="20">
        <v>2673.7</v>
      </c>
      <c r="F69" s="20">
        <v>1664.3</v>
      </c>
      <c r="G69" s="20">
        <v>4010.3</v>
      </c>
      <c r="H69" s="20">
        <v>6634.2</v>
      </c>
      <c r="I69" s="20">
        <v>7513.3</v>
      </c>
      <c r="J69" s="20">
        <v>7748.8</v>
      </c>
      <c r="K69" s="20">
        <v>5592</v>
      </c>
      <c r="L69" s="20">
        <v>5220.3</v>
      </c>
      <c r="M69" s="20">
        <v>4747.7</v>
      </c>
      <c r="N69" s="20">
        <v>2660.3</v>
      </c>
      <c r="O69" s="20">
        <v>1080.0999999999999</v>
      </c>
      <c r="P69" s="20">
        <v>924.1</v>
      </c>
      <c r="Q69" s="20">
        <v>1016.5</v>
      </c>
      <c r="R69" s="20">
        <v>1645.9</v>
      </c>
      <c r="S69" s="20">
        <v>3113.7</v>
      </c>
      <c r="T69" s="20">
        <v>3437.7</v>
      </c>
      <c r="U69" s="20">
        <v>4918.3</v>
      </c>
      <c r="V69" s="20">
        <v>2910.8</v>
      </c>
      <c r="W69" s="20">
        <v>4478.3999999999996</v>
      </c>
      <c r="X69" s="20">
        <v>4049.8</v>
      </c>
      <c r="Y69" s="20"/>
      <c r="Z69" s="6"/>
      <c r="AA69" s="6"/>
      <c r="AB69" s="6">
        <v>4425.8</v>
      </c>
      <c r="AC69" s="6">
        <v>3690.2</v>
      </c>
      <c r="AD69" s="6">
        <v>3310.2</v>
      </c>
      <c r="AE69" s="6">
        <v>7124</v>
      </c>
      <c r="AF69" s="6">
        <v>10071.9</v>
      </c>
      <c r="AG69" s="6">
        <v>12431.6</v>
      </c>
      <c r="AH69" s="6">
        <v>10659.6</v>
      </c>
      <c r="AI69" s="6">
        <v>10070.4</v>
      </c>
      <c r="AJ69" s="6">
        <v>9270.1</v>
      </c>
      <c r="AK69" s="6">
        <v>4747.7</v>
      </c>
      <c r="AL69" s="6">
        <v>2660.3</v>
      </c>
      <c r="AM69" s="6">
        <v>1080.0999999999999</v>
      </c>
    </row>
    <row r="70" spans="1:39" x14ac:dyDescent="0.25">
      <c r="C70" s="7"/>
      <c r="D70" s="20"/>
      <c r="E70" s="20"/>
      <c r="F70" s="20"/>
      <c r="G70" s="20"/>
      <c r="H70" s="20"/>
      <c r="I70" s="20"/>
      <c r="J70" s="20"/>
      <c r="K70" s="20"/>
      <c r="L70" s="20"/>
      <c r="M70" s="20">
        <v>0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>
        <v>0</v>
      </c>
      <c r="AL70" s="6"/>
      <c r="AM70" s="6"/>
    </row>
    <row r="71" spans="1:39" x14ac:dyDescent="0.25">
      <c r="A71" s="7" t="s">
        <v>129</v>
      </c>
      <c r="D71" s="20">
        <v>41516.199999999997</v>
      </c>
      <c r="E71" s="20">
        <v>30776</v>
      </c>
      <c r="F71" s="20">
        <v>15375.5</v>
      </c>
      <c r="G71" s="20">
        <v>33368.700000000004</v>
      </c>
      <c r="H71" s="20">
        <v>52918.2</v>
      </c>
      <c r="I71" s="20">
        <v>67561.8</v>
      </c>
      <c r="J71" s="20">
        <v>66192.800000000003</v>
      </c>
      <c r="K71" s="20">
        <v>49354.399999999994</v>
      </c>
      <c r="L71" s="20">
        <v>36413.9</v>
      </c>
      <c r="M71" s="20">
        <v>39647.799999999996</v>
      </c>
      <c r="N71" s="20">
        <v>31944.6</v>
      </c>
      <c r="O71" s="20">
        <v>14801.6</v>
      </c>
      <c r="P71" s="20">
        <v>7445.9</v>
      </c>
      <c r="Q71" s="20">
        <v>13348.38</v>
      </c>
      <c r="R71" s="20">
        <v>17018.100000000002</v>
      </c>
      <c r="S71" s="20">
        <v>27696.7</v>
      </c>
      <c r="T71" s="20">
        <v>34106.879999999997</v>
      </c>
      <c r="U71" s="20">
        <v>37555.620000000003</v>
      </c>
      <c r="V71" s="20">
        <v>34510</v>
      </c>
      <c r="W71" s="20">
        <v>31283.4</v>
      </c>
      <c r="X71" s="20">
        <v>30866.99</v>
      </c>
      <c r="Y71" s="20"/>
      <c r="Z71" s="6"/>
      <c r="AA71" s="6"/>
      <c r="AB71" s="6">
        <v>48962.100000000006</v>
      </c>
      <c r="AC71" s="6">
        <v>44124.38</v>
      </c>
      <c r="AD71" s="6">
        <v>32393.600000000002</v>
      </c>
      <c r="AE71" s="6">
        <v>61065.399999999994</v>
      </c>
      <c r="AF71" s="6">
        <v>87025.079999999987</v>
      </c>
      <c r="AG71" s="6">
        <v>105117.42000000001</v>
      </c>
      <c r="AH71" s="6">
        <v>100702.80000000002</v>
      </c>
      <c r="AI71" s="6">
        <v>80637.799999999988</v>
      </c>
      <c r="AJ71" s="6">
        <v>67280.89</v>
      </c>
      <c r="AK71" s="6">
        <v>39647.799999999996</v>
      </c>
      <c r="AL71" s="6">
        <v>31944.6</v>
      </c>
      <c r="AM71" s="6">
        <v>14801.6</v>
      </c>
    </row>
    <row r="72" spans="1:39" x14ac:dyDescent="0.25">
      <c r="A72" s="7" t="s">
        <v>25</v>
      </c>
      <c r="B72" s="7" t="s">
        <v>85</v>
      </c>
      <c r="C72" s="7">
        <v>0.75</v>
      </c>
      <c r="D72" s="20">
        <v>664</v>
      </c>
      <c r="E72" s="20">
        <v>594.5</v>
      </c>
      <c r="F72" s="20">
        <v>561.70000000000005</v>
      </c>
      <c r="G72" s="20">
        <v>664.2</v>
      </c>
      <c r="H72" s="20">
        <v>611.70000000000005</v>
      </c>
      <c r="I72" s="20">
        <v>623.70000000000005</v>
      </c>
      <c r="J72" s="20">
        <v>660.1</v>
      </c>
      <c r="K72" s="20">
        <v>536.70000000000005</v>
      </c>
      <c r="L72" s="20">
        <v>595.1</v>
      </c>
      <c r="M72" s="20">
        <v>631.29999999999995</v>
      </c>
      <c r="N72" s="20">
        <v>547.6</v>
      </c>
      <c r="O72" s="20">
        <v>522.20000000000005</v>
      </c>
      <c r="P72" s="20">
        <v>449.7</v>
      </c>
      <c r="Q72" s="20">
        <v>493.5</v>
      </c>
      <c r="R72" s="20">
        <v>504.1</v>
      </c>
      <c r="S72" s="20">
        <v>542.1</v>
      </c>
      <c r="T72" s="20">
        <v>507.5</v>
      </c>
      <c r="U72" s="20">
        <v>432.3</v>
      </c>
      <c r="V72" s="20">
        <v>444.3</v>
      </c>
      <c r="W72" s="20">
        <v>411</v>
      </c>
      <c r="X72" s="20">
        <v>402.8</v>
      </c>
      <c r="Y72" s="20"/>
      <c r="Z72" s="6"/>
      <c r="AA72" s="6"/>
      <c r="AB72" s="6">
        <v>1113.7</v>
      </c>
      <c r="AC72" s="6">
        <v>1088</v>
      </c>
      <c r="AD72" s="6">
        <v>1065.8000000000002</v>
      </c>
      <c r="AE72" s="6">
        <v>1206.3000000000002</v>
      </c>
      <c r="AF72" s="6">
        <v>1119.2</v>
      </c>
      <c r="AG72" s="6">
        <v>1056</v>
      </c>
      <c r="AH72" s="6">
        <v>1104.4000000000001</v>
      </c>
      <c r="AI72" s="6">
        <v>947.7</v>
      </c>
      <c r="AJ72" s="6">
        <v>997.90000000000009</v>
      </c>
      <c r="AK72" s="6">
        <v>631.29999999999995</v>
      </c>
      <c r="AL72" s="6">
        <v>547.6</v>
      </c>
      <c r="AM72" s="6">
        <v>522.20000000000005</v>
      </c>
    </row>
    <row r="73" spans="1:39" x14ac:dyDescent="0.25">
      <c r="C73" s="7">
        <v>1</v>
      </c>
      <c r="D73" s="20">
        <v>569.70000000000005</v>
      </c>
      <c r="E73" s="20">
        <v>505.7</v>
      </c>
      <c r="F73" s="20">
        <v>457.6</v>
      </c>
      <c r="G73" s="20">
        <v>623.9</v>
      </c>
      <c r="H73" s="20">
        <v>604.29999999999995</v>
      </c>
      <c r="I73" s="20">
        <v>583.1</v>
      </c>
      <c r="J73" s="20">
        <v>549.29999999999995</v>
      </c>
      <c r="K73" s="20">
        <v>733.6</v>
      </c>
      <c r="L73" s="20">
        <v>784.1</v>
      </c>
      <c r="M73" s="20">
        <v>592.4</v>
      </c>
      <c r="N73" s="20">
        <v>606.29999999999995</v>
      </c>
      <c r="O73" s="20">
        <v>566</v>
      </c>
      <c r="P73" s="20">
        <v>481.7</v>
      </c>
      <c r="Q73" s="20">
        <v>556.4</v>
      </c>
      <c r="R73" s="20">
        <v>567.5</v>
      </c>
      <c r="S73" s="20">
        <v>644.1</v>
      </c>
      <c r="T73" s="20">
        <v>601.5</v>
      </c>
      <c r="U73" s="20">
        <v>530.4</v>
      </c>
      <c r="V73" s="20">
        <v>504</v>
      </c>
      <c r="W73" s="20">
        <v>549.70000000000005</v>
      </c>
      <c r="X73" s="20">
        <v>527.6</v>
      </c>
      <c r="Y73" s="20"/>
      <c r="Z73" s="6"/>
      <c r="AA73" s="6"/>
      <c r="AB73" s="6">
        <v>1051.4000000000001</v>
      </c>
      <c r="AC73" s="6">
        <v>1062.0999999999999</v>
      </c>
      <c r="AD73" s="6">
        <v>1025.0999999999999</v>
      </c>
      <c r="AE73" s="6">
        <v>1268</v>
      </c>
      <c r="AF73" s="6">
        <v>1205.8</v>
      </c>
      <c r="AG73" s="6">
        <v>1113.5</v>
      </c>
      <c r="AH73" s="6">
        <v>1053.3</v>
      </c>
      <c r="AI73" s="6">
        <v>1283.3000000000002</v>
      </c>
      <c r="AJ73" s="6">
        <v>1311.7</v>
      </c>
      <c r="AK73" s="6">
        <v>592.4</v>
      </c>
      <c r="AL73" s="6">
        <v>606.29999999999995</v>
      </c>
      <c r="AM73" s="6">
        <v>566</v>
      </c>
    </row>
    <row r="74" spans="1:39" x14ac:dyDescent="0.25">
      <c r="C74" s="7">
        <v>1.5</v>
      </c>
      <c r="D74" s="20">
        <v>2380</v>
      </c>
      <c r="E74" s="20">
        <v>1931.3</v>
      </c>
      <c r="F74" s="20">
        <v>2057.8000000000002</v>
      </c>
      <c r="G74" s="20">
        <v>2644.9</v>
      </c>
      <c r="H74" s="20">
        <v>2640.7</v>
      </c>
      <c r="I74" s="20">
        <v>2859.3</v>
      </c>
      <c r="J74" s="20">
        <v>2344.4</v>
      </c>
      <c r="K74" s="20">
        <v>1968.1</v>
      </c>
      <c r="L74" s="20">
        <v>2183.4</v>
      </c>
      <c r="M74" s="20">
        <v>1931.3</v>
      </c>
      <c r="N74" s="20">
        <v>1972.9</v>
      </c>
      <c r="O74" s="20">
        <v>2365.8000000000002</v>
      </c>
      <c r="P74" s="20">
        <v>2141.5</v>
      </c>
      <c r="Q74" s="20">
        <v>2100</v>
      </c>
      <c r="R74" s="20">
        <v>1462.8</v>
      </c>
      <c r="S74" s="20">
        <v>2565.6</v>
      </c>
      <c r="T74" s="20">
        <v>2372.3000000000002</v>
      </c>
      <c r="U74" s="20">
        <v>2354.6999999999998</v>
      </c>
      <c r="V74" s="20">
        <v>1681.7</v>
      </c>
      <c r="W74" s="20">
        <v>1578.1</v>
      </c>
      <c r="X74" s="20">
        <v>1684.5</v>
      </c>
      <c r="Y74" s="20"/>
      <c r="Z74" s="6"/>
      <c r="AA74" s="6"/>
      <c r="AB74" s="6">
        <v>4521.5</v>
      </c>
      <c r="AC74" s="6">
        <v>4031.3</v>
      </c>
      <c r="AD74" s="6">
        <v>3520.6000000000004</v>
      </c>
      <c r="AE74" s="6">
        <v>5210.5</v>
      </c>
      <c r="AF74" s="6">
        <v>5013</v>
      </c>
      <c r="AG74" s="6">
        <v>5214</v>
      </c>
      <c r="AH74" s="6">
        <v>4026.1000000000004</v>
      </c>
      <c r="AI74" s="6">
        <v>3546.2</v>
      </c>
      <c r="AJ74" s="6">
        <v>3867.9</v>
      </c>
      <c r="AK74" s="6">
        <v>1931.3</v>
      </c>
      <c r="AL74" s="6">
        <v>1972.9</v>
      </c>
      <c r="AM74" s="6">
        <v>2365.8000000000002</v>
      </c>
    </row>
    <row r="75" spans="1:39" x14ac:dyDescent="0.25">
      <c r="C75" s="7">
        <v>2</v>
      </c>
      <c r="D75" s="20">
        <v>1672.9</v>
      </c>
      <c r="E75" s="20">
        <v>1564.7</v>
      </c>
      <c r="F75" s="20">
        <v>1577.9</v>
      </c>
      <c r="G75" s="20">
        <v>2246.3000000000002</v>
      </c>
      <c r="H75" s="20">
        <v>2219.6999999999998</v>
      </c>
      <c r="I75" s="20">
        <v>8791.2000000000007</v>
      </c>
      <c r="J75" s="20">
        <v>2291.6999999999998</v>
      </c>
      <c r="K75" s="20">
        <v>1792.2</v>
      </c>
      <c r="L75" s="20">
        <v>1772.9</v>
      </c>
      <c r="M75" s="20">
        <v>1990.5</v>
      </c>
      <c r="N75" s="20">
        <v>2267</v>
      </c>
      <c r="O75" s="20">
        <v>1466.8</v>
      </c>
      <c r="P75" s="20">
        <v>1360.6</v>
      </c>
      <c r="Q75" s="20">
        <v>1577.2</v>
      </c>
      <c r="R75" s="20">
        <v>740.9</v>
      </c>
      <c r="S75" s="20">
        <v>5559.8</v>
      </c>
      <c r="T75" s="20">
        <v>3483.1</v>
      </c>
      <c r="U75" s="20">
        <v>8269.6</v>
      </c>
      <c r="V75" s="20">
        <v>3598.4</v>
      </c>
      <c r="W75" s="20">
        <v>3040.5</v>
      </c>
      <c r="X75" s="20">
        <v>2870.3</v>
      </c>
      <c r="Y75" s="20"/>
      <c r="Z75" s="6"/>
      <c r="AA75" s="6"/>
      <c r="AB75" s="6">
        <v>3033.5</v>
      </c>
      <c r="AC75" s="6">
        <v>3141.9</v>
      </c>
      <c r="AD75" s="6">
        <v>2318.8000000000002</v>
      </c>
      <c r="AE75" s="6">
        <v>7806.1</v>
      </c>
      <c r="AF75" s="6">
        <v>5702.7999999999993</v>
      </c>
      <c r="AG75" s="6">
        <v>17060.800000000003</v>
      </c>
      <c r="AH75" s="6">
        <v>5890.1</v>
      </c>
      <c r="AI75" s="6">
        <v>4832.7</v>
      </c>
      <c r="AJ75" s="6">
        <v>4643.2000000000007</v>
      </c>
      <c r="AK75" s="6">
        <v>1990.5</v>
      </c>
      <c r="AL75" s="6">
        <v>2267</v>
      </c>
      <c r="AM75" s="6">
        <v>1466.8</v>
      </c>
    </row>
    <row r="76" spans="1:39" x14ac:dyDescent="0.25">
      <c r="C76" s="7">
        <v>3</v>
      </c>
      <c r="D76" s="20">
        <v>4430.8</v>
      </c>
      <c r="E76" s="20">
        <v>4866.8999999999996</v>
      </c>
      <c r="F76" s="20">
        <v>6420.6</v>
      </c>
      <c r="G76" s="20">
        <v>12976.3</v>
      </c>
      <c r="H76" s="20">
        <v>12630.4</v>
      </c>
      <c r="I76" s="20">
        <v>22125.5</v>
      </c>
      <c r="J76" s="20">
        <v>13791.7</v>
      </c>
      <c r="K76" s="20">
        <v>11156.7</v>
      </c>
      <c r="L76" s="20">
        <v>5474.7</v>
      </c>
      <c r="M76" s="20">
        <v>5682.7</v>
      </c>
      <c r="N76" s="20">
        <v>5349.5</v>
      </c>
      <c r="O76" s="20">
        <v>5204.6000000000004</v>
      </c>
      <c r="P76" s="20">
        <v>4961.7</v>
      </c>
      <c r="Q76" s="20">
        <v>7993.1</v>
      </c>
      <c r="R76" s="20">
        <v>816.8</v>
      </c>
      <c r="S76" s="20">
        <v>16490.2</v>
      </c>
      <c r="T76" s="20">
        <v>15377.2</v>
      </c>
      <c r="U76" s="20">
        <v>23081.4</v>
      </c>
      <c r="V76" s="20">
        <v>12206.1</v>
      </c>
      <c r="W76" s="20">
        <v>5811</v>
      </c>
      <c r="X76" s="20">
        <v>5701.9</v>
      </c>
      <c r="Y76" s="20"/>
      <c r="Z76" s="6"/>
      <c r="AA76" s="6"/>
      <c r="AB76" s="6">
        <v>9392.5</v>
      </c>
      <c r="AC76" s="6">
        <v>12860</v>
      </c>
      <c r="AD76" s="6">
        <v>7237.4000000000005</v>
      </c>
      <c r="AE76" s="6">
        <v>29466.5</v>
      </c>
      <c r="AF76" s="6">
        <v>28007.599999999999</v>
      </c>
      <c r="AG76" s="6">
        <v>45206.9</v>
      </c>
      <c r="AH76" s="6">
        <v>25997.800000000003</v>
      </c>
      <c r="AI76" s="6">
        <v>16967.7</v>
      </c>
      <c r="AJ76" s="6">
        <v>11176.599999999999</v>
      </c>
      <c r="AK76" s="6">
        <v>5682.7</v>
      </c>
      <c r="AL76" s="6">
        <v>5349.5</v>
      </c>
      <c r="AM76" s="6">
        <v>5204.6000000000004</v>
      </c>
    </row>
    <row r="77" spans="1:39" x14ac:dyDescent="0.25">
      <c r="C77" s="7">
        <v>4</v>
      </c>
      <c r="D77" s="20">
        <v>6941.2</v>
      </c>
      <c r="E77" s="20">
        <v>9229.7999999999993</v>
      </c>
      <c r="F77" s="20">
        <v>4661.2</v>
      </c>
      <c r="G77" s="20">
        <v>9215.7000000000007</v>
      </c>
      <c r="H77" s="20">
        <v>8301.2999999999993</v>
      </c>
      <c r="I77" s="20">
        <v>13509.5</v>
      </c>
      <c r="J77" s="20">
        <v>6705.8</v>
      </c>
      <c r="K77" s="20">
        <v>7144.7</v>
      </c>
      <c r="L77" s="20">
        <v>7218.1</v>
      </c>
      <c r="M77" s="20">
        <v>9318.6</v>
      </c>
      <c r="N77" s="20">
        <v>7328.5</v>
      </c>
      <c r="O77" s="20">
        <v>11657.7</v>
      </c>
      <c r="P77" s="20">
        <v>5484.2</v>
      </c>
      <c r="Q77" s="20">
        <v>11753.3</v>
      </c>
      <c r="R77" s="20">
        <v>563.16999999999996</v>
      </c>
      <c r="S77" s="20">
        <v>5999.03</v>
      </c>
      <c r="T77" s="20">
        <v>4662.7</v>
      </c>
      <c r="U77" s="20">
        <v>10097.4</v>
      </c>
      <c r="V77" s="20">
        <v>7130.9</v>
      </c>
      <c r="W77" s="20">
        <v>8762</v>
      </c>
      <c r="X77" s="20">
        <v>7104.9</v>
      </c>
      <c r="Y77" s="20"/>
      <c r="Z77" s="6"/>
      <c r="AA77" s="6"/>
      <c r="AB77" s="6">
        <v>12425.4</v>
      </c>
      <c r="AC77" s="6">
        <v>20983.1</v>
      </c>
      <c r="AD77" s="6">
        <v>5224.37</v>
      </c>
      <c r="AE77" s="6">
        <v>15214.73</v>
      </c>
      <c r="AF77" s="6">
        <v>12964</v>
      </c>
      <c r="AG77" s="6">
        <v>23606.9</v>
      </c>
      <c r="AH77" s="6">
        <v>13836.7</v>
      </c>
      <c r="AI77" s="6">
        <v>15906.7</v>
      </c>
      <c r="AJ77" s="6">
        <v>14323</v>
      </c>
      <c r="AK77" s="6">
        <v>9318.6</v>
      </c>
      <c r="AL77" s="6">
        <v>7328.5</v>
      </c>
      <c r="AM77" s="6">
        <v>11657.7</v>
      </c>
    </row>
    <row r="78" spans="1:39" x14ac:dyDescent="0.25">
      <c r="C78" s="7">
        <v>6</v>
      </c>
      <c r="D78" s="20">
        <v>43.4</v>
      </c>
      <c r="E78" s="20">
        <v>45.8</v>
      </c>
      <c r="F78" s="20">
        <v>20.3</v>
      </c>
      <c r="G78" s="20">
        <v>20.2</v>
      </c>
      <c r="H78" s="20">
        <v>19.899999999999999</v>
      </c>
      <c r="I78" s="20">
        <v>66.2</v>
      </c>
      <c r="J78" s="20">
        <v>64.2</v>
      </c>
      <c r="K78" s="20">
        <v>34.9</v>
      </c>
      <c r="L78" s="20">
        <v>35.1</v>
      </c>
      <c r="M78" s="20">
        <v>26.3</v>
      </c>
      <c r="N78" s="20">
        <v>35.299999999999997</v>
      </c>
      <c r="O78" s="20">
        <v>47.2</v>
      </c>
      <c r="P78" s="20">
        <v>13.7</v>
      </c>
      <c r="Q78" s="20">
        <v>7.9</v>
      </c>
      <c r="R78" s="20">
        <v>8.5</v>
      </c>
      <c r="S78" s="20">
        <v>29</v>
      </c>
      <c r="T78" s="20">
        <v>18.5</v>
      </c>
      <c r="U78" s="20">
        <v>75.5</v>
      </c>
      <c r="V78" s="20">
        <v>109.8</v>
      </c>
      <c r="W78" s="20">
        <v>110.2</v>
      </c>
      <c r="X78" s="20">
        <v>116.6</v>
      </c>
      <c r="Y78" s="20"/>
      <c r="Z78" s="6"/>
      <c r="AA78" s="6"/>
      <c r="AB78" s="6">
        <v>57.099999999999994</v>
      </c>
      <c r="AC78" s="6">
        <v>53.699999999999996</v>
      </c>
      <c r="AD78" s="6">
        <v>28.8</v>
      </c>
      <c r="AE78" s="6">
        <v>49.2</v>
      </c>
      <c r="AF78" s="6">
        <v>38.4</v>
      </c>
      <c r="AG78" s="6">
        <v>141.69999999999999</v>
      </c>
      <c r="AH78" s="6">
        <v>174</v>
      </c>
      <c r="AI78" s="6">
        <v>145.1</v>
      </c>
      <c r="AJ78" s="6">
        <v>151.69999999999999</v>
      </c>
      <c r="AK78" s="6">
        <v>26.3</v>
      </c>
      <c r="AL78" s="6">
        <v>35.299999999999997</v>
      </c>
      <c r="AM78" s="6">
        <v>47.2</v>
      </c>
    </row>
    <row r="79" spans="1:39" x14ac:dyDescent="0.25">
      <c r="C79" s="7">
        <v>8</v>
      </c>
      <c r="D79" s="20">
        <v>168</v>
      </c>
      <c r="E79" s="20">
        <v>306</v>
      </c>
      <c r="F79" s="20">
        <v>232</v>
      </c>
      <c r="G79" s="20">
        <v>327</v>
      </c>
      <c r="H79" s="20">
        <v>354</v>
      </c>
      <c r="I79" s="20">
        <v>358</v>
      </c>
      <c r="J79" s="20">
        <v>352</v>
      </c>
      <c r="K79" s="20">
        <v>555</v>
      </c>
      <c r="L79" s="20">
        <v>377</v>
      </c>
      <c r="M79" s="20">
        <v>292</v>
      </c>
      <c r="N79" s="20">
        <v>266</v>
      </c>
      <c r="O79" s="20">
        <v>231</v>
      </c>
      <c r="P79" s="20">
        <v>135</v>
      </c>
      <c r="Q79" s="20">
        <v>270</v>
      </c>
      <c r="R79" s="20">
        <v>250</v>
      </c>
      <c r="S79" s="20">
        <v>431</v>
      </c>
      <c r="T79" s="20">
        <v>393</v>
      </c>
      <c r="U79" s="20">
        <v>393</v>
      </c>
      <c r="V79" s="20">
        <v>775</v>
      </c>
      <c r="W79" s="20">
        <v>238</v>
      </c>
      <c r="X79" s="20">
        <v>351</v>
      </c>
      <c r="Y79" s="20"/>
      <c r="Z79" s="6"/>
      <c r="AA79" s="6"/>
      <c r="AB79" s="6">
        <v>303</v>
      </c>
      <c r="AC79" s="6">
        <v>576</v>
      </c>
      <c r="AD79" s="6">
        <v>482</v>
      </c>
      <c r="AE79" s="6">
        <v>758</v>
      </c>
      <c r="AF79" s="6">
        <v>747</v>
      </c>
      <c r="AG79" s="6">
        <v>751</v>
      </c>
      <c r="AH79" s="6">
        <v>1127</v>
      </c>
      <c r="AI79" s="6">
        <v>793</v>
      </c>
      <c r="AJ79" s="6">
        <v>728</v>
      </c>
      <c r="AK79" s="6">
        <v>292</v>
      </c>
      <c r="AL79" s="6">
        <v>266</v>
      </c>
      <c r="AM79" s="6">
        <v>231</v>
      </c>
    </row>
    <row r="80" spans="1:39" x14ac:dyDescent="0.25">
      <c r="C80" s="7"/>
      <c r="D80" s="20"/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/>
      <c r="K80" s="20"/>
      <c r="L80" s="20"/>
      <c r="M80" s="20"/>
      <c r="N80" s="20">
        <v>0</v>
      </c>
      <c r="O80" s="20">
        <v>0</v>
      </c>
      <c r="P80" s="20"/>
      <c r="Q80" s="20"/>
      <c r="R80" s="20">
        <v>0</v>
      </c>
      <c r="S80" s="20"/>
      <c r="T80" s="20">
        <v>0</v>
      </c>
      <c r="U80" s="20"/>
      <c r="V80" s="20">
        <v>0</v>
      </c>
      <c r="W80" s="20"/>
      <c r="X80" s="20">
        <v>0</v>
      </c>
      <c r="Y80" s="20"/>
      <c r="Z80" s="6"/>
      <c r="AA80" s="6"/>
      <c r="AB80" s="6"/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/>
      <c r="AJ80" s="6">
        <v>0</v>
      </c>
      <c r="AK80" s="6"/>
      <c r="AL80" s="6">
        <v>0</v>
      </c>
      <c r="AM80" s="6">
        <v>0</v>
      </c>
    </row>
    <row r="81" spans="1:39" x14ac:dyDescent="0.25">
      <c r="A81" s="7" t="s">
        <v>130</v>
      </c>
      <c r="D81" s="20">
        <v>16870.000000000004</v>
      </c>
      <c r="E81" s="20">
        <v>19044.699999999997</v>
      </c>
      <c r="F81" s="20">
        <v>15989.099999999999</v>
      </c>
      <c r="G81" s="20">
        <v>28718.5</v>
      </c>
      <c r="H81" s="20">
        <v>27382</v>
      </c>
      <c r="I81" s="20">
        <v>48916.5</v>
      </c>
      <c r="J81" s="20">
        <v>26759.200000000001</v>
      </c>
      <c r="K81" s="20">
        <v>23921.9</v>
      </c>
      <c r="L81" s="20">
        <v>18440.400000000001</v>
      </c>
      <c r="M81" s="20">
        <v>20465.100000000002</v>
      </c>
      <c r="N81" s="20">
        <v>18373.099999999999</v>
      </c>
      <c r="O81" s="20">
        <v>22061.300000000003</v>
      </c>
      <c r="P81" s="20">
        <v>15028.100000000002</v>
      </c>
      <c r="Q81" s="20">
        <v>24751.4</v>
      </c>
      <c r="R81" s="20">
        <v>4913.7699999999995</v>
      </c>
      <c r="S81" s="20">
        <v>32260.83</v>
      </c>
      <c r="T81" s="20">
        <v>27415.8</v>
      </c>
      <c r="U81" s="20">
        <v>45234.3</v>
      </c>
      <c r="V81" s="20">
        <v>26450.2</v>
      </c>
      <c r="W81" s="20">
        <v>20500.5</v>
      </c>
      <c r="X81" s="20">
        <v>18759.599999999999</v>
      </c>
      <c r="Y81" s="20"/>
      <c r="Z81" s="6"/>
      <c r="AA81" s="6"/>
      <c r="AB81" s="6">
        <v>31898.1</v>
      </c>
      <c r="AC81" s="6">
        <v>43796.099999999991</v>
      </c>
      <c r="AD81" s="6">
        <v>20902.87</v>
      </c>
      <c r="AE81" s="6">
        <v>60979.33</v>
      </c>
      <c r="AF81" s="6">
        <v>54797.799999999996</v>
      </c>
      <c r="AG81" s="6">
        <v>94150.8</v>
      </c>
      <c r="AH81" s="6">
        <v>53209.400000000009</v>
      </c>
      <c r="AI81" s="6">
        <v>44422.400000000001</v>
      </c>
      <c r="AJ81" s="6">
        <v>37200</v>
      </c>
      <c r="AK81" s="6">
        <v>20465.100000000002</v>
      </c>
      <c r="AL81" s="6">
        <v>18373.099999999999</v>
      </c>
      <c r="AM81" s="6">
        <v>22061.300000000003</v>
      </c>
    </row>
    <row r="82" spans="1:39" x14ac:dyDescent="0.25">
      <c r="A82" s="7" t="s">
        <v>26</v>
      </c>
      <c r="B82" s="7" t="s">
        <v>89</v>
      </c>
      <c r="C82" s="7">
        <v>4</v>
      </c>
      <c r="D82" s="20">
        <v>25537</v>
      </c>
      <c r="E82" s="20">
        <v>25038.3</v>
      </c>
      <c r="F82" s="20">
        <v>21803.3</v>
      </c>
      <c r="G82" s="20">
        <v>30759.9</v>
      </c>
      <c r="H82" s="20">
        <v>29324.5</v>
      </c>
      <c r="I82" s="20">
        <v>29426</v>
      </c>
      <c r="J82" s="20">
        <v>25321.3</v>
      </c>
      <c r="K82" s="20">
        <v>25223.5</v>
      </c>
      <c r="L82" s="20">
        <v>27249.5</v>
      </c>
      <c r="M82" s="20">
        <v>44986</v>
      </c>
      <c r="N82" s="20">
        <v>24924</v>
      </c>
      <c r="O82" s="20">
        <v>29162.3</v>
      </c>
      <c r="P82" s="20">
        <v>23631.7</v>
      </c>
      <c r="Q82" s="20">
        <v>30067.4</v>
      </c>
      <c r="R82" s="20">
        <v>3014.9</v>
      </c>
      <c r="S82" s="20">
        <v>25783.4</v>
      </c>
      <c r="T82" s="20">
        <v>26517</v>
      </c>
      <c r="U82" s="20">
        <v>26098.9</v>
      </c>
      <c r="V82" s="20">
        <v>22856.799999999999</v>
      </c>
      <c r="W82" s="20">
        <v>25433.3</v>
      </c>
      <c r="X82" s="20">
        <v>25340.9</v>
      </c>
      <c r="Y82" s="20"/>
      <c r="Z82" s="6"/>
      <c r="AA82" s="6"/>
      <c r="AB82" s="6">
        <v>49168.7</v>
      </c>
      <c r="AC82" s="6">
        <v>55105.7</v>
      </c>
      <c r="AD82" s="6">
        <v>24818.2</v>
      </c>
      <c r="AE82" s="6">
        <v>56543.3</v>
      </c>
      <c r="AF82" s="6">
        <v>55841.5</v>
      </c>
      <c r="AG82" s="6">
        <v>55524.9</v>
      </c>
      <c r="AH82" s="6">
        <v>48178.1</v>
      </c>
      <c r="AI82" s="6">
        <v>50656.800000000003</v>
      </c>
      <c r="AJ82" s="6">
        <v>52590.400000000001</v>
      </c>
      <c r="AK82" s="6">
        <v>44986</v>
      </c>
      <c r="AL82" s="6">
        <v>24924</v>
      </c>
      <c r="AM82" s="6">
        <v>29162.3</v>
      </c>
    </row>
    <row r="83" spans="1:39" x14ac:dyDescent="0.25">
      <c r="C83" s="7">
        <v>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36.200000000000003</v>
      </c>
      <c r="J83" s="20">
        <v>71.400000000000006</v>
      </c>
      <c r="K83" s="20">
        <v>132.6</v>
      </c>
      <c r="L83" s="20">
        <v>80.5</v>
      </c>
      <c r="M83" s="20">
        <v>19.3</v>
      </c>
      <c r="N83" s="20">
        <v>32.5</v>
      </c>
      <c r="O83" s="20">
        <v>56.7</v>
      </c>
      <c r="P83" s="20">
        <v>4.4000000000000004</v>
      </c>
      <c r="Q83" s="20">
        <v>6.3</v>
      </c>
      <c r="R83" s="20"/>
      <c r="S83" s="20">
        <v>113.9</v>
      </c>
      <c r="T83" s="20">
        <v>75</v>
      </c>
      <c r="U83" s="20">
        <v>86.8</v>
      </c>
      <c r="V83" s="20">
        <v>126.7</v>
      </c>
      <c r="W83" s="20">
        <v>105.5</v>
      </c>
      <c r="X83" s="20">
        <v>112.7</v>
      </c>
      <c r="Y83" s="20"/>
      <c r="Z83" s="6"/>
      <c r="AA83" s="6"/>
      <c r="AB83" s="6">
        <v>4.4000000000000004</v>
      </c>
      <c r="AC83" s="6">
        <v>6.3</v>
      </c>
      <c r="AD83" s="6">
        <v>0</v>
      </c>
      <c r="AE83" s="6">
        <v>113.9</v>
      </c>
      <c r="AF83" s="6">
        <v>75</v>
      </c>
      <c r="AG83" s="6">
        <v>123</v>
      </c>
      <c r="AH83" s="6">
        <v>198.10000000000002</v>
      </c>
      <c r="AI83" s="6">
        <v>238.1</v>
      </c>
      <c r="AJ83" s="6">
        <v>193.2</v>
      </c>
      <c r="AK83" s="6">
        <v>19.3</v>
      </c>
      <c r="AL83" s="6">
        <v>32.5</v>
      </c>
      <c r="AM83" s="6">
        <v>56.7</v>
      </c>
    </row>
    <row r="84" spans="1:39" x14ac:dyDescent="0.25">
      <c r="A84" s="7" t="s">
        <v>131</v>
      </c>
      <c r="D84" s="20">
        <v>25537</v>
      </c>
      <c r="E84" s="20">
        <v>25038.3</v>
      </c>
      <c r="F84" s="20">
        <v>21803.3</v>
      </c>
      <c r="G84" s="20">
        <v>30759.9</v>
      </c>
      <c r="H84" s="20">
        <v>29324.5</v>
      </c>
      <c r="I84" s="20">
        <v>29462.2</v>
      </c>
      <c r="J84" s="20">
        <v>25392.7</v>
      </c>
      <c r="K84" s="20">
        <v>25356.1</v>
      </c>
      <c r="L84" s="20">
        <v>27330</v>
      </c>
      <c r="M84" s="20">
        <v>45005.3</v>
      </c>
      <c r="N84" s="20">
        <v>24956.5</v>
      </c>
      <c r="O84" s="20">
        <v>29219</v>
      </c>
      <c r="P84" s="20">
        <v>23636.100000000002</v>
      </c>
      <c r="Q84" s="20">
        <v>30073.7</v>
      </c>
      <c r="R84" s="20">
        <v>3014.9</v>
      </c>
      <c r="S84" s="20">
        <v>25897.300000000003</v>
      </c>
      <c r="T84" s="20">
        <v>26592</v>
      </c>
      <c r="U84" s="20">
        <v>26185.7</v>
      </c>
      <c r="V84" s="20">
        <v>22983.5</v>
      </c>
      <c r="W84" s="20">
        <v>25538.799999999999</v>
      </c>
      <c r="X84" s="20">
        <v>25453.600000000002</v>
      </c>
      <c r="Y84" s="20"/>
      <c r="Z84" s="6"/>
      <c r="AA84" s="6"/>
      <c r="AB84" s="6">
        <v>49173.1</v>
      </c>
      <c r="AC84" s="6">
        <v>55112</v>
      </c>
      <c r="AD84" s="6">
        <v>24818.2</v>
      </c>
      <c r="AE84" s="6">
        <v>56657.200000000004</v>
      </c>
      <c r="AF84" s="6">
        <v>55916.5</v>
      </c>
      <c r="AG84" s="6">
        <v>55647.9</v>
      </c>
      <c r="AH84" s="6">
        <v>48376.2</v>
      </c>
      <c r="AI84" s="6">
        <v>50894.9</v>
      </c>
      <c r="AJ84" s="6">
        <v>52783.6</v>
      </c>
      <c r="AK84" s="6">
        <v>45005.3</v>
      </c>
      <c r="AL84" s="6">
        <v>24956.5</v>
      </c>
      <c r="AM84" s="6">
        <v>29219</v>
      </c>
    </row>
    <row r="85" spans="1:39" x14ac:dyDescent="0.25">
      <c r="A85" s="7" t="s">
        <v>27</v>
      </c>
      <c r="B85" s="7" t="s">
        <v>90</v>
      </c>
      <c r="C85" s="7">
        <v>0.75</v>
      </c>
      <c r="D85" s="20">
        <v>8.6</v>
      </c>
      <c r="E85" s="20">
        <v>7</v>
      </c>
      <c r="F85" s="20">
        <v>7.1</v>
      </c>
      <c r="G85" s="20">
        <v>8.6999999999999993</v>
      </c>
      <c r="H85" s="20">
        <v>8.1</v>
      </c>
      <c r="I85" s="20">
        <v>8.3000000000000007</v>
      </c>
      <c r="J85" s="20">
        <v>8.3000000000000007</v>
      </c>
      <c r="K85" s="20">
        <v>7.3</v>
      </c>
      <c r="L85" s="20">
        <v>7.9</v>
      </c>
      <c r="M85" s="20">
        <v>8.5</v>
      </c>
      <c r="N85" s="20">
        <v>6.5</v>
      </c>
      <c r="O85" s="20">
        <v>3.5</v>
      </c>
      <c r="P85" s="20">
        <v>5.9</v>
      </c>
      <c r="Q85" s="20">
        <v>7.6</v>
      </c>
      <c r="R85" s="20">
        <v>2.4</v>
      </c>
      <c r="S85" s="20">
        <v>8.8000000000000007</v>
      </c>
      <c r="T85" s="20">
        <v>9.4</v>
      </c>
      <c r="U85" s="20">
        <v>10.6</v>
      </c>
      <c r="V85" s="20">
        <v>10.8</v>
      </c>
      <c r="W85" s="20">
        <v>10.9</v>
      </c>
      <c r="X85" s="20">
        <v>10.8</v>
      </c>
      <c r="Y85" s="20"/>
      <c r="Z85" s="6"/>
      <c r="AA85" s="6"/>
      <c r="AB85" s="6">
        <v>14.5</v>
      </c>
      <c r="AC85" s="6">
        <v>14.6</v>
      </c>
      <c r="AD85" s="6">
        <v>9.5</v>
      </c>
      <c r="AE85" s="6">
        <v>17.5</v>
      </c>
      <c r="AF85" s="6">
        <v>17.5</v>
      </c>
      <c r="AG85" s="6">
        <v>18.899999999999999</v>
      </c>
      <c r="AH85" s="6">
        <v>19.100000000000001</v>
      </c>
      <c r="AI85" s="6">
        <v>18.2</v>
      </c>
      <c r="AJ85" s="6">
        <v>18.700000000000003</v>
      </c>
      <c r="AK85" s="6">
        <v>8.5</v>
      </c>
      <c r="AL85" s="6">
        <v>6.5</v>
      </c>
      <c r="AM85" s="6">
        <v>3.5</v>
      </c>
    </row>
    <row r="86" spans="1:39" x14ac:dyDescent="0.25">
      <c r="C86" s="7">
        <v>1</v>
      </c>
      <c r="D86" s="20">
        <v>297.7</v>
      </c>
      <c r="E86" s="20">
        <v>216.9</v>
      </c>
      <c r="F86" s="20">
        <v>164.1</v>
      </c>
      <c r="G86" s="20">
        <v>241.5</v>
      </c>
      <c r="H86" s="20">
        <v>208.5</v>
      </c>
      <c r="I86" s="20">
        <v>210.5</v>
      </c>
      <c r="J86" s="20">
        <v>247.9</v>
      </c>
      <c r="K86" s="20">
        <v>207.3</v>
      </c>
      <c r="L86" s="20">
        <v>222.8</v>
      </c>
      <c r="M86" s="20">
        <v>230.3</v>
      </c>
      <c r="N86" s="20">
        <v>167</v>
      </c>
      <c r="O86" s="20">
        <v>101.4</v>
      </c>
      <c r="P86" s="20">
        <v>126</v>
      </c>
      <c r="Q86" s="20">
        <v>152.69999999999999</v>
      </c>
      <c r="R86" s="20">
        <v>159.6</v>
      </c>
      <c r="S86" s="20">
        <v>243.5</v>
      </c>
      <c r="T86" s="20">
        <v>197.6</v>
      </c>
      <c r="U86" s="20">
        <v>216.9</v>
      </c>
      <c r="V86" s="20">
        <v>220.6</v>
      </c>
      <c r="W86" s="20">
        <v>212.6</v>
      </c>
      <c r="X86" s="20">
        <v>222.8</v>
      </c>
      <c r="Y86" s="20"/>
      <c r="Z86" s="6"/>
      <c r="AA86" s="6"/>
      <c r="AB86" s="6">
        <v>423.7</v>
      </c>
      <c r="AC86" s="6">
        <v>369.6</v>
      </c>
      <c r="AD86" s="6">
        <v>323.7</v>
      </c>
      <c r="AE86" s="6">
        <v>485</v>
      </c>
      <c r="AF86" s="6">
        <v>406.1</v>
      </c>
      <c r="AG86" s="6">
        <v>427.4</v>
      </c>
      <c r="AH86" s="6">
        <v>468.5</v>
      </c>
      <c r="AI86" s="6">
        <v>419.9</v>
      </c>
      <c r="AJ86" s="6">
        <v>445.6</v>
      </c>
      <c r="AK86" s="6">
        <v>230.3</v>
      </c>
      <c r="AL86" s="6">
        <v>167</v>
      </c>
      <c r="AM86" s="6">
        <v>101.4</v>
      </c>
    </row>
    <row r="87" spans="1:39" x14ac:dyDescent="0.25">
      <c r="C87" s="7">
        <v>1.5</v>
      </c>
      <c r="D87" s="20">
        <v>1098.3</v>
      </c>
      <c r="E87" s="20">
        <v>1037.9000000000001</v>
      </c>
      <c r="F87" s="20">
        <v>813.1</v>
      </c>
      <c r="G87" s="20">
        <v>1103.4000000000001</v>
      </c>
      <c r="H87" s="20">
        <v>1000.1</v>
      </c>
      <c r="I87" s="20">
        <v>1215</v>
      </c>
      <c r="J87" s="20">
        <v>1286.8</v>
      </c>
      <c r="K87" s="20">
        <v>1123.0999999999999</v>
      </c>
      <c r="L87" s="20">
        <v>1114.5</v>
      </c>
      <c r="M87" s="20">
        <v>1051.9000000000001</v>
      </c>
      <c r="N87" s="20">
        <v>880.6</v>
      </c>
      <c r="O87" s="20">
        <v>728</v>
      </c>
      <c r="P87" s="20">
        <v>923.7</v>
      </c>
      <c r="Q87" s="20">
        <v>825.3</v>
      </c>
      <c r="R87" s="20">
        <v>740.7</v>
      </c>
      <c r="S87" s="20">
        <v>974.2</v>
      </c>
      <c r="T87" s="20">
        <v>1042.0999999999999</v>
      </c>
      <c r="U87" s="20">
        <v>1017.6</v>
      </c>
      <c r="V87" s="20">
        <v>1078.8</v>
      </c>
      <c r="W87" s="20">
        <v>1055.9000000000001</v>
      </c>
      <c r="X87" s="20">
        <v>1003.1</v>
      </c>
      <c r="Y87" s="20"/>
      <c r="Z87" s="6"/>
      <c r="AA87" s="6"/>
      <c r="AB87" s="6">
        <v>2022</v>
      </c>
      <c r="AC87" s="6">
        <v>1863.2</v>
      </c>
      <c r="AD87" s="6">
        <v>1553.8000000000002</v>
      </c>
      <c r="AE87" s="6">
        <v>2077.6000000000004</v>
      </c>
      <c r="AF87" s="6">
        <v>2042.1999999999998</v>
      </c>
      <c r="AG87" s="6">
        <v>2232.6</v>
      </c>
      <c r="AH87" s="6">
        <v>2365.6</v>
      </c>
      <c r="AI87" s="6">
        <v>2179</v>
      </c>
      <c r="AJ87" s="6">
        <v>2117.6</v>
      </c>
      <c r="AK87" s="6">
        <v>1051.9000000000001</v>
      </c>
      <c r="AL87" s="6">
        <v>880.6</v>
      </c>
      <c r="AM87" s="6">
        <v>728</v>
      </c>
    </row>
    <row r="88" spans="1:39" x14ac:dyDescent="0.25">
      <c r="C88" s="7">
        <v>2</v>
      </c>
      <c r="D88" s="20">
        <v>1305.4000000000001</v>
      </c>
      <c r="E88" s="20">
        <v>680.7</v>
      </c>
      <c r="F88" s="20">
        <v>413.2</v>
      </c>
      <c r="G88" s="20">
        <v>1094.5</v>
      </c>
      <c r="H88" s="20">
        <v>1180</v>
      </c>
      <c r="I88" s="20">
        <v>1689.8</v>
      </c>
      <c r="J88" s="20">
        <v>1773</v>
      </c>
      <c r="K88" s="20">
        <v>1352.3</v>
      </c>
      <c r="L88" s="20">
        <v>1220</v>
      </c>
      <c r="M88" s="20">
        <v>1090.9000000000001</v>
      </c>
      <c r="N88" s="20">
        <v>838.4</v>
      </c>
      <c r="O88" s="20">
        <v>486.4</v>
      </c>
      <c r="P88" s="20">
        <v>544.6</v>
      </c>
      <c r="Q88" s="20">
        <v>720.4</v>
      </c>
      <c r="R88" s="20">
        <v>713</v>
      </c>
      <c r="S88" s="20">
        <v>918.3</v>
      </c>
      <c r="T88" s="20">
        <v>834.7</v>
      </c>
      <c r="U88" s="20">
        <v>863.6</v>
      </c>
      <c r="V88" s="20">
        <v>894.4</v>
      </c>
      <c r="W88" s="20">
        <v>975.2</v>
      </c>
      <c r="X88" s="20">
        <v>977.4</v>
      </c>
      <c r="Y88" s="20"/>
      <c r="Z88" s="6"/>
      <c r="AA88" s="6"/>
      <c r="AB88" s="6">
        <v>1850</v>
      </c>
      <c r="AC88" s="6">
        <v>1401.1</v>
      </c>
      <c r="AD88" s="6">
        <v>1126.2</v>
      </c>
      <c r="AE88" s="6">
        <v>2012.8</v>
      </c>
      <c r="AF88" s="6">
        <v>2014.7</v>
      </c>
      <c r="AG88" s="6">
        <v>2553.4</v>
      </c>
      <c r="AH88" s="6">
        <v>2667.4</v>
      </c>
      <c r="AI88" s="6">
        <v>2327.5</v>
      </c>
      <c r="AJ88" s="6">
        <v>2197.4</v>
      </c>
      <c r="AK88" s="6">
        <v>1090.9000000000001</v>
      </c>
      <c r="AL88" s="6">
        <v>838.4</v>
      </c>
      <c r="AM88" s="6">
        <v>486.4</v>
      </c>
    </row>
    <row r="89" spans="1:39" x14ac:dyDescent="0.25">
      <c r="C89" s="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>
        <v>0</v>
      </c>
      <c r="P89" s="20"/>
      <c r="Q89" s="20"/>
      <c r="R89" s="20"/>
      <c r="S89" s="20"/>
      <c r="T89" s="20"/>
      <c r="U89" s="20"/>
      <c r="V89" s="20">
        <v>0</v>
      </c>
      <c r="W89" s="20"/>
      <c r="X89" s="20"/>
      <c r="Y89" s="20"/>
      <c r="Z89" s="6"/>
      <c r="AA89" s="6"/>
      <c r="AB89" s="6"/>
      <c r="AC89" s="6"/>
      <c r="AD89" s="6"/>
      <c r="AE89" s="6"/>
      <c r="AF89" s="6"/>
      <c r="AG89" s="6"/>
      <c r="AH89" s="6">
        <v>0</v>
      </c>
      <c r="AI89" s="6"/>
      <c r="AJ89" s="6"/>
      <c r="AK89" s="6"/>
      <c r="AL89" s="6"/>
      <c r="AM89" s="6">
        <v>0</v>
      </c>
    </row>
    <row r="90" spans="1:39" x14ac:dyDescent="0.25">
      <c r="A90" s="7" t="s">
        <v>132</v>
      </c>
      <c r="D90" s="20">
        <v>2710</v>
      </c>
      <c r="E90" s="20">
        <v>1942.5000000000002</v>
      </c>
      <c r="F90" s="20">
        <v>1397.5</v>
      </c>
      <c r="G90" s="20">
        <v>2448.1000000000004</v>
      </c>
      <c r="H90" s="20">
        <v>2396.6999999999998</v>
      </c>
      <c r="I90" s="20">
        <v>3123.6</v>
      </c>
      <c r="J90" s="20">
        <v>3316</v>
      </c>
      <c r="K90" s="20">
        <v>2690</v>
      </c>
      <c r="L90" s="20">
        <v>2565.1999999999998</v>
      </c>
      <c r="M90" s="20">
        <v>2381.6000000000004</v>
      </c>
      <c r="N90" s="20">
        <v>1892.5</v>
      </c>
      <c r="O90" s="20">
        <v>1319.3</v>
      </c>
      <c r="P90" s="20">
        <v>1600.2000000000003</v>
      </c>
      <c r="Q90" s="20">
        <v>1706</v>
      </c>
      <c r="R90" s="20">
        <v>1615.7</v>
      </c>
      <c r="S90" s="20">
        <v>2144.8000000000002</v>
      </c>
      <c r="T90" s="20">
        <v>2083.8000000000002</v>
      </c>
      <c r="U90" s="20">
        <v>2108.6999999999998</v>
      </c>
      <c r="V90" s="20">
        <v>2204.6</v>
      </c>
      <c r="W90" s="20">
        <v>2254.6000000000004</v>
      </c>
      <c r="X90" s="20">
        <v>2214.1</v>
      </c>
      <c r="Y90" s="20"/>
      <c r="Z90" s="6"/>
      <c r="AA90" s="6"/>
      <c r="AB90" s="6">
        <v>4310.2</v>
      </c>
      <c r="AC90" s="6">
        <v>3648.5</v>
      </c>
      <c r="AD90" s="6">
        <v>3013.2000000000003</v>
      </c>
      <c r="AE90" s="6">
        <v>4592.9000000000005</v>
      </c>
      <c r="AF90" s="6">
        <v>4480.5</v>
      </c>
      <c r="AG90" s="6">
        <v>5232.2999999999993</v>
      </c>
      <c r="AH90" s="6">
        <v>5520.6</v>
      </c>
      <c r="AI90" s="6">
        <v>4944.6000000000004</v>
      </c>
      <c r="AJ90" s="6">
        <v>4779.3</v>
      </c>
      <c r="AK90" s="6">
        <v>2381.6000000000004</v>
      </c>
      <c r="AL90" s="6">
        <v>1892.5</v>
      </c>
      <c r="AM90" s="6">
        <v>1319.3</v>
      </c>
    </row>
    <row r="91" spans="1:39" x14ac:dyDescent="0.25">
      <c r="A91" s="7" t="s">
        <v>28</v>
      </c>
      <c r="B91" s="7" t="s">
        <v>91</v>
      </c>
      <c r="C91" s="7">
        <v>0.75</v>
      </c>
      <c r="D91" s="20">
        <v>4237.1000000000004</v>
      </c>
      <c r="E91" s="20">
        <v>3145.4</v>
      </c>
      <c r="F91" s="20">
        <v>2721.7</v>
      </c>
      <c r="G91" s="20">
        <v>3641.9</v>
      </c>
      <c r="H91" s="20">
        <v>4215.7</v>
      </c>
      <c r="I91" s="20">
        <v>4804.6000000000004</v>
      </c>
      <c r="J91" s="20">
        <v>4865.7</v>
      </c>
      <c r="K91" s="20">
        <v>3961.6</v>
      </c>
      <c r="L91" s="20">
        <v>4062.9</v>
      </c>
      <c r="M91" s="20">
        <v>3778.2</v>
      </c>
      <c r="N91" s="20">
        <v>3239.2</v>
      </c>
      <c r="O91" s="20">
        <v>2713</v>
      </c>
      <c r="P91" s="20">
        <v>2625</v>
      </c>
      <c r="Q91" s="20">
        <v>2604.25</v>
      </c>
      <c r="R91" s="20">
        <v>2845.2</v>
      </c>
      <c r="S91" s="20">
        <v>3283</v>
      </c>
      <c r="T91" s="20">
        <v>3147.2</v>
      </c>
      <c r="U91" s="20">
        <v>3266.2</v>
      </c>
      <c r="V91" s="20">
        <v>3779.5</v>
      </c>
      <c r="W91" s="20">
        <v>3502.8</v>
      </c>
      <c r="X91" s="20">
        <v>3629.2</v>
      </c>
      <c r="Y91" s="20"/>
      <c r="Z91" s="6"/>
      <c r="AA91" s="6"/>
      <c r="AB91" s="6">
        <v>6862.1</v>
      </c>
      <c r="AC91" s="6">
        <v>5749.65</v>
      </c>
      <c r="AD91" s="6">
        <v>5566.9</v>
      </c>
      <c r="AE91" s="6">
        <v>6924.9</v>
      </c>
      <c r="AF91" s="6">
        <v>7362.9</v>
      </c>
      <c r="AG91" s="6">
        <v>8070.8</v>
      </c>
      <c r="AH91" s="6">
        <v>8645.2000000000007</v>
      </c>
      <c r="AI91" s="6">
        <v>7464.4</v>
      </c>
      <c r="AJ91" s="6">
        <v>7692.1</v>
      </c>
      <c r="AK91" s="6">
        <v>3778.2</v>
      </c>
      <c r="AL91" s="6">
        <v>3239.2</v>
      </c>
      <c r="AM91" s="6">
        <v>2713</v>
      </c>
    </row>
    <row r="92" spans="1:39" x14ac:dyDescent="0.25">
      <c r="C92" s="7">
        <v>1</v>
      </c>
      <c r="D92" s="20">
        <v>3324.8</v>
      </c>
      <c r="E92" s="20">
        <v>2538.4</v>
      </c>
      <c r="F92" s="20">
        <v>1991.5</v>
      </c>
      <c r="G92" s="20">
        <v>3016.3</v>
      </c>
      <c r="H92" s="20">
        <v>3597.1</v>
      </c>
      <c r="I92" s="20">
        <v>4244.2</v>
      </c>
      <c r="J92" s="20">
        <v>4080.5</v>
      </c>
      <c r="K92" s="20">
        <v>3629.5</v>
      </c>
      <c r="L92" s="20">
        <v>3614.5</v>
      </c>
      <c r="M92" s="20">
        <v>3019</v>
      </c>
      <c r="N92" s="20">
        <v>2613.9</v>
      </c>
      <c r="O92" s="20">
        <v>2070.6</v>
      </c>
      <c r="P92" s="20">
        <v>1913.5</v>
      </c>
      <c r="Q92" s="20">
        <v>2172.89</v>
      </c>
      <c r="R92" s="20">
        <v>2283</v>
      </c>
      <c r="S92" s="20">
        <v>2809.3</v>
      </c>
      <c r="T92" s="20">
        <v>2813</v>
      </c>
      <c r="U92" s="20">
        <v>2687.9</v>
      </c>
      <c r="V92" s="20">
        <v>3130.9</v>
      </c>
      <c r="W92" s="20">
        <v>3196.1</v>
      </c>
      <c r="X92" s="20">
        <v>3052.9</v>
      </c>
      <c r="Y92" s="20"/>
      <c r="Z92" s="6"/>
      <c r="AA92" s="6"/>
      <c r="AB92" s="6">
        <v>5238.3</v>
      </c>
      <c r="AC92" s="6">
        <v>4711.29</v>
      </c>
      <c r="AD92" s="6">
        <v>4274.5</v>
      </c>
      <c r="AE92" s="6">
        <v>5825.6</v>
      </c>
      <c r="AF92" s="6">
        <v>6410.1</v>
      </c>
      <c r="AG92" s="6">
        <v>6932.1</v>
      </c>
      <c r="AH92" s="6">
        <v>7211.4</v>
      </c>
      <c r="AI92" s="6">
        <v>6825.6</v>
      </c>
      <c r="AJ92" s="6">
        <v>6667.4</v>
      </c>
      <c r="AK92" s="6">
        <v>3019</v>
      </c>
      <c r="AL92" s="6">
        <v>2613.9</v>
      </c>
      <c r="AM92" s="6">
        <v>2070.6</v>
      </c>
    </row>
    <row r="93" spans="1:39" x14ac:dyDescent="0.25">
      <c r="C93" s="7">
        <v>1.5</v>
      </c>
      <c r="D93" s="20">
        <v>64</v>
      </c>
      <c r="E93" s="20">
        <v>44.1</v>
      </c>
      <c r="F93" s="20">
        <v>21.5</v>
      </c>
      <c r="G93" s="20">
        <v>22.7</v>
      </c>
      <c r="H93" s="20">
        <v>24.4</v>
      </c>
      <c r="I93" s="20">
        <v>16.399999999999999</v>
      </c>
      <c r="J93" s="20">
        <v>39.799999999999997</v>
      </c>
      <c r="K93" s="20">
        <v>19</v>
      </c>
      <c r="L93" s="20">
        <v>20</v>
      </c>
      <c r="M93" s="20">
        <v>21.6</v>
      </c>
      <c r="N93" s="20">
        <v>37.299999999999997</v>
      </c>
      <c r="O93" s="20">
        <v>31.1</v>
      </c>
      <c r="P93" s="20">
        <v>20.2</v>
      </c>
      <c r="Q93" s="20">
        <v>19.8</v>
      </c>
      <c r="R93" s="20">
        <v>18.7</v>
      </c>
      <c r="S93" s="20">
        <v>26.9</v>
      </c>
      <c r="T93" s="20">
        <v>9.5</v>
      </c>
      <c r="U93" s="20">
        <v>17.8</v>
      </c>
      <c r="V93" s="20">
        <v>21.5</v>
      </c>
      <c r="W93" s="20">
        <v>19.2</v>
      </c>
      <c r="X93" s="20">
        <v>16.3</v>
      </c>
      <c r="Y93" s="20"/>
      <c r="Z93" s="6"/>
      <c r="AA93" s="6"/>
      <c r="AB93" s="6">
        <v>84.2</v>
      </c>
      <c r="AC93" s="6">
        <v>63.900000000000006</v>
      </c>
      <c r="AD93" s="6">
        <v>40.200000000000003</v>
      </c>
      <c r="AE93" s="6">
        <v>49.599999999999994</v>
      </c>
      <c r="AF93" s="6">
        <v>33.9</v>
      </c>
      <c r="AG93" s="6">
        <v>34.200000000000003</v>
      </c>
      <c r="AH93" s="6">
        <v>61.3</v>
      </c>
      <c r="AI93" s="6">
        <v>38.200000000000003</v>
      </c>
      <c r="AJ93" s="6">
        <v>36.299999999999997</v>
      </c>
      <c r="AK93" s="6">
        <v>21.6</v>
      </c>
      <c r="AL93" s="6">
        <v>37.299999999999997</v>
      </c>
      <c r="AM93" s="6">
        <v>31.1</v>
      </c>
    </row>
    <row r="94" spans="1:39" x14ac:dyDescent="0.25">
      <c r="C94" s="7"/>
      <c r="D94" s="20">
        <v>0</v>
      </c>
      <c r="E94" s="20"/>
      <c r="F94" s="20">
        <v>0</v>
      </c>
      <c r="G94" s="20"/>
      <c r="H94" s="20"/>
      <c r="I94" s="20"/>
      <c r="J94" s="20">
        <v>0</v>
      </c>
      <c r="K94" s="20"/>
      <c r="L94" s="20"/>
      <c r="M94" s="20">
        <v>0</v>
      </c>
      <c r="N94" s="20"/>
      <c r="O94" s="20">
        <v>0</v>
      </c>
      <c r="P94" s="20">
        <v>0</v>
      </c>
      <c r="Q94" s="20"/>
      <c r="R94" s="20"/>
      <c r="S94" s="20">
        <v>0</v>
      </c>
      <c r="T94" s="20">
        <v>0</v>
      </c>
      <c r="U94" s="20"/>
      <c r="V94" s="20">
        <v>0</v>
      </c>
      <c r="W94" s="20">
        <v>0</v>
      </c>
      <c r="X94" s="20">
        <v>0</v>
      </c>
      <c r="Y94" s="20"/>
      <c r="Z94" s="6"/>
      <c r="AA94" s="6"/>
      <c r="AB94" s="6">
        <v>0</v>
      </c>
      <c r="AC94" s="6"/>
      <c r="AD94" s="6">
        <v>0</v>
      </c>
      <c r="AE94" s="6">
        <v>0</v>
      </c>
      <c r="AF94" s="6">
        <v>0</v>
      </c>
      <c r="AG94" s="6"/>
      <c r="AH94" s="6">
        <v>0</v>
      </c>
      <c r="AI94" s="6">
        <v>0</v>
      </c>
      <c r="AJ94" s="6">
        <v>0</v>
      </c>
      <c r="AK94" s="6">
        <v>0</v>
      </c>
      <c r="AL94" s="6"/>
      <c r="AM94" s="6">
        <v>0</v>
      </c>
    </row>
    <row r="95" spans="1:39" x14ac:dyDescent="0.25">
      <c r="A95" s="7" t="s">
        <v>133</v>
      </c>
      <c r="D95" s="20">
        <v>7625.9000000000005</v>
      </c>
      <c r="E95" s="20">
        <v>5727.9000000000005</v>
      </c>
      <c r="F95" s="20">
        <v>4734.7</v>
      </c>
      <c r="G95" s="20">
        <v>6680.9000000000005</v>
      </c>
      <c r="H95" s="20">
        <v>7837.1999999999989</v>
      </c>
      <c r="I95" s="20">
        <v>9065.1999999999989</v>
      </c>
      <c r="J95" s="20">
        <v>8986</v>
      </c>
      <c r="K95" s="20">
        <v>7610.1</v>
      </c>
      <c r="L95" s="20">
        <v>7697.4</v>
      </c>
      <c r="M95" s="20">
        <v>6818.8</v>
      </c>
      <c r="N95" s="20">
        <v>5890.4000000000005</v>
      </c>
      <c r="O95" s="20">
        <v>4814.7000000000007</v>
      </c>
      <c r="P95" s="20">
        <v>4558.7</v>
      </c>
      <c r="Q95" s="20">
        <v>4796.9399999999996</v>
      </c>
      <c r="R95" s="20">
        <v>5146.8999999999996</v>
      </c>
      <c r="S95" s="20">
        <v>6119.2</v>
      </c>
      <c r="T95" s="20">
        <v>5969.7</v>
      </c>
      <c r="U95" s="20">
        <v>5971.9000000000005</v>
      </c>
      <c r="V95" s="20">
        <v>6931.9</v>
      </c>
      <c r="W95" s="20">
        <v>6718.0999999999995</v>
      </c>
      <c r="X95" s="20">
        <v>6698.4000000000005</v>
      </c>
      <c r="Y95" s="20"/>
      <c r="Z95" s="6"/>
      <c r="AA95" s="6"/>
      <c r="AB95" s="6">
        <v>12184.600000000002</v>
      </c>
      <c r="AC95" s="6">
        <v>10524.839999999998</v>
      </c>
      <c r="AD95" s="6">
        <v>9881.6</v>
      </c>
      <c r="AE95" s="6">
        <v>12800.1</v>
      </c>
      <c r="AF95" s="6">
        <v>13806.9</v>
      </c>
      <c r="AG95" s="6">
        <v>15037.100000000002</v>
      </c>
      <c r="AH95" s="6">
        <v>15917.9</v>
      </c>
      <c r="AI95" s="6">
        <v>14328.2</v>
      </c>
      <c r="AJ95" s="6">
        <v>14395.8</v>
      </c>
      <c r="AK95" s="6">
        <v>6818.8</v>
      </c>
      <c r="AL95" s="6">
        <v>5890.4000000000005</v>
      </c>
      <c r="AM95" s="6">
        <v>4814.7000000000007</v>
      </c>
    </row>
    <row r="96" spans="1:39" x14ac:dyDescent="0.25">
      <c r="A96" s="7" t="s">
        <v>29</v>
      </c>
      <c r="B96" s="7" t="s">
        <v>92</v>
      </c>
      <c r="C96" s="7">
        <v>0.75</v>
      </c>
      <c r="D96" s="20">
        <v>13620.5</v>
      </c>
      <c r="E96" s="20">
        <v>12151.1</v>
      </c>
      <c r="F96" s="20">
        <v>10948.5</v>
      </c>
      <c r="G96" s="20">
        <v>12926</v>
      </c>
      <c r="H96" s="20">
        <v>12637.8</v>
      </c>
      <c r="I96" s="20">
        <v>14525.3</v>
      </c>
      <c r="J96" s="20">
        <v>14644.3</v>
      </c>
      <c r="K96" s="20">
        <v>13107.5</v>
      </c>
      <c r="L96" s="20">
        <v>13162.9</v>
      </c>
      <c r="M96" s="20">
        <v>12447.7</v>
      </c>
      <c r="N96" s="20">
        <v>11349.2</v>
      </c>
      <c r="O96" s="20">
        <v>11333.4</v>
      </c>
      <c r="P96" s="20">
        <v>12092.5</v>
      </c>
      <c r="Q96" s="20">
        <v>11225</v>
      </c>
      <c r="R96" s="20">
        <v>11582</v>
      </c>
      <c r="S96" s="20">
        <v>11921.9</v>
      </c>
      <c r="T96" s="20">
        <v>11042.3</v>
      </c>
      <c r="U96" s="20">
        <v>11558.9</v>
      </c>
      <c r="V96" s="20">
        <v>12634.4</v>
      </c>
      <c r="W96" s="20">
        <v>11763.9</v>
      </c>
      <c r="X96" s="20">
        <v>12254.9</v>
      </c>
      <c r="Y96" s="20"/>
      <c r="Z96" s="6"/>
      <c r="AA96" s="6"/>
      <c r="AB96" s="6">
        <v>25713</v>
      </c>
      <c r="AC96" s="6">
        <v>23376.1</v>
      </c>
      <c r="AD96" s="6">
        <v>22530.5</v>
      </c>
      <c r="AE96" s="6">
        <v>24847.9</v>
      </c>
      <c r="AF96" s="6">
        <v>23680.1</v>
      </c>
      <c r="AG96" s="6">
        <v>26084.199999999997</v>
      </c>
      <c r="AH96" s="6">
        <v>27278.699999999997</v>
      </c>
      <c r="AI96" s="6">
        <v>24871.4</v>
      </c>
      <c r="AJ96" s="6">
        <v>25417.8</v>
      </c>
      <c r="AK96" s="6">
        <v>12447.7</v>
      </c>
      <c r="AL96" s="6">
        <v>11349.2</v>
      </c>
      <c r="AM96" s="6">
        <v>11333.4</v>
      </c>
    </row>
    <row r="97" spans="1:39" x14ac:dyDescent="0.25">
      <c r="C97" s="7">
        <v>1</v>
      </c>
      <c r="D97" s="20">
        <v>31960.2</v>
      </c>
      <c r="E97" s="20">
        <v>29010.3</v>
      </c>
      <c r="F97" s="20">
        <v>27643.5</v>
      </c>
      <c r="G97" s="20">
        <v>29987.4</v>
      </c>
      <c r="H97" s="20">
        <v>29700.2</v>
      </c>
      <c r="I97" s="20">
        <v>31847.599999999999</v>
      </c>
      <c r="J97" s="20">
        <v>30964.3</v>
      </c>
      <c r="K97" s="20">
        <v>30442.3</v>
      </c>
      <c r="L97" s="20">
        <v>30038.6</v>
      </c>
      <c r="M97" s="20">
        <v>28697.5</v>
      </c>
      <c r="N97" s="20">
        <v>28317.9</v>
      </c>
      <c r="O97" s="20">
        <v>27649.21</v>
      </c>
      <c r="P97" s="20">
        <v>29450.799999999999</v>
      </c>
      <c r="Q97" s="20">
        <v>26874.58</v>
      </c>
      <c r="R97" s="20">
        <v>28493.599999999999</v>
      </c>
      <c r="S97" s="20">
        <v>28962.46</v>
      </c>
      <c r="T97" s="20">
        <v>27149.95</v>
      </c>
      <c r="U97" s="20">
        <v>27131.59</v>
      </c>
      <c r="V97" s="20">
        <v>29338.799999999999</v>
      </c>
      <c r="W97" s="20">
        <v>28301.78</v>
      </c>
      <c r="X97" s="20">
        <v>28853.62</v>
      </c>
      <c r="Y97" s="20"/>
      <c r="Z97" s="6"/>
      <c r="AA97" s="6"/>
      <c r="AB97" s="6">
        <v>61411</v>
      </c>
      <c r="AC97" s="6">
        <v>55884.880000000005</v>
      </c>
      <c r="AD97" s="6">
        <v>56137.1</v>
      </c>
      <c r="AE97" s="6">
        <v>58949.86</v>
      </c>
      <c r="AF97" s="6">
        <v>56850.15</v>
      </c>
      <c r="AG97" s="6">
        <v>58979.19</v>
      </c>
      <c r="AH97" s="6">
        <v>60303.1</v>
      </c>
      <c r="AI97" s="6">
        <v>58744.08</v>
      </c>
      <c r="AJ97" s="6">
        <v>58892.22</v>
      </c>
      <c r="AK97" s="6">
        <v>28697.5</v>
      </c>
      <c r="AL97" s="6">
        <v>28317.9</v>
      </c>
      <c r="AM97" s="6">
        <v>27649.21</v>
      </c>
    </row>
    <row r="98" spans="1:39" x14ac:dyDescent="0.25">
      <c r="C98" s="7">
        <v>1.5</v>
      </c>
      <c r="D98" s="20">
        <v>32131.8</v>
      </c>
      <c r="E98" s="20">
        <v>28862.2</v>
      </c>
      <c r="F98" s="20">
        <v>28494</v>
      </c>
      <c r="G98" s="20">
        <v>30293.9</v>
      </c>
      <c r="H98" s="20">
        <v>29546.1</v>
      </c>
      <c r="I98" s="20">
        <v>32598</v>
      </c>
      <c r="J98" s="20">
        <v>31516</v>
      </c>
      <c r="K98" s="20">
        <v>30372.6</v>
      </c>
      <c r="L98" s="20">
        <v>30937.4</v>
      </c>
      <c r="M98" s="20">
        <v>27942.799999999999</v>
      </c>
      <c r="N98" s="20">
        <v>27597.4</v>
      </c>
      <c r="O98" s="20">
        <v>27070.7</v>
      </c>
      <c r="P98" s="20">
        <v>28676</v>
      </c>
      <c r="Q98" s="20">
        <v>26485.24</v>
      </c>
      <c r="R98" s="20">
        <v>28230.1</v>
      </c>
      <c r="S98" s="20">
        <v>28579.4</v>
      </c>
      <c r="T98" s="20">
        <v>27130.5</v>
      </c>
      <c r="U98" s="20">
        <v>27517</v>
      </c>
      <c r="V98" s="20">
        <v>29111.200000000001</v>
      </c>
      <c r="W98" s="20">
        <v>26806.9</v>
      </c>
      <c r="X98" s="20">
        <v>27647.3</v>
      </c>
      <c r="Y98" s="20"/>
      <c r="Z98" s="6"/>
      <c r="AA98" s="6"/>
      <c r="AB98" s="6">
        <v>60807.8</v>
      </c>
      <c r="AC98" s="6">
        <v>55347.44</v>
      </c>
      <c r="AD98" s="6">
        <v>56724.1</v>
      </c>
      <c r="AE98" s="6">
        <v>58873.3</v>
      </c>
      <c r="AF98" s="6">
        <v>56676.6</v>
      </c>
      <c r="AG98" s="6">
        <v>60115</v>
      </c>
      <c r="AH98" s="6">
        <v>60627.199999999997</v>
      </c>
      <c r="AI98" s="6">
        <v>57179.5</v>
      </c>
      <c r="AJ98" s="6">
        <v>58584.7</v>
      </c>
      <c r="AK98" s="6">
        <v>27942.799999999999</v>
      </c>
      <c r="AL98" s="6">
        <v>27597.4</v>
      </c>
      <c r="AM98" s="6">
        <v>27070.7</v>
      </c>
    </row>
    <row r="99" spans="1:39" x14ac:dyDescent="0.25">
      <c r="C99" s="7">
        <v>2</v>
      </c>
      <c r="D99" s="20">
        <v>35425.5</v>
      </c>
      <c r="E99" s="20">
        <v>28765.3</v>
      </c>
      <c r="F99" s="20">
        <v>27366.3</v>
      </c>
      <c r="G99" s="20">
        <v>31118</v>
      </c>
      <c r="H99" s="20">
        <v>31749.9</v>
      </c>
      <c r="I99" s="20">
        <v>33812.1</v>
      </c>
      <c r="J99" s="20">
        <v>34291</v>
      </c>
      <c r="K99" s="20">
        <v>30865</v>
      </c>
      <c r="L99" s="20">
        <v>30874.7</v>
      </c>
      <c r="M99" s="20">
        <v>31987.1</v>
      </c>
      <c r="N99" s="20">
        <v>28848.400000000001</v>
      </c>
      <c r="O99" s="20">
        <v>29580.7</v>
      </c>
      <c r="P99" s="20">
        <v>29085</v>
      </c>
      <c r="Q99" s="20">
        <v>28235.759999999998</v>
      </c>
      <c r="R99" s="20">
        <v>28098.2</v>
      </c>
      <c r="S99" s="20">
        <v>30293.37</v>
      </c>
      <c r="T99" s="20">
        <v>26114.33</v>
      </c>
      <c r="U99" s="20">
        <v>28825.599999999999</v>
      </c>
      <c r="V99" s="20">
        <v>31233.5</v>
      </c>
      <c r="W99" s="20">
        <v>28575.5</v>
      </c>
      <c r="X99" s="20">
        <v>31142.799999999999</v>
      </c>
      <c r="Y99" s="20"/>
      <c r="Z99" s="6"/>
      <c r="AA99" s="6"/>
      <c r="AB99" s="6">
        <v>64510.5</v>
      </c>
      <c r="AC99" s="6">
        <v>57001.06</v>
      </c>
      <c r="AD99" s="6">
        <v>55464.5</v>
      </c>
      <c r="AE99" s="6">
        <v>61411.369999999995</v>
      </c>
      <c r="AF99" s="6">
        <v>57864.23</v>
      </c>
      <c r="AG99" s="6">
        <v>62637.7</v>
      </c>
      <c r="AH99" s="6">
        <v>65524.5</v>
      </c>
      <c r="AI99" s="6">
        <v>59440.5</v>
      </c>
      <c r="AJ99" s="6">
        <v>62017.5</v>
      </c>
      <c r="AK99" s="6">
        <v>31987.1</v>
      </c>
      <c r="AL99" s="6">
        <v>28848.400000000001</v>
      </c>
      <c r="AM99" s="6">
        <v>29580.7</v>
      </c>
    </row>
    <row r="100" spans="1:39" x14ac:dyDescent="0.25">
      <c r="C100" s="7">
        <v>3</v>
      </c>
      <c r="D100" s="20">
        <v>3551.3</v>
      </c>
      <c r="E100" s="20">
        <v>3538.6</v>
      </c>
      <c r="F100" s="20">
        <v>3346.7</v>
      </c>
      <c r="G100" s="20">
        <v>3501.6</v>
      </c>
      <c r="H100" s="20">
        <v>3695.6</v>
      </c>
      <c r="I100" s="20">
        <v>3978.2</v>
      </c>
      <c r="J100" s="20">
        <v>4057.7</v>
      </c>
      <c r="K100" s="20">
        <v>3818.5</v>
      </c>
      <c r="L100" s="20">
        <v>3615.9</v>
      </c>
      <c r="M100" s="20">
        <v>3677</v>
      </c>
      <c r="N100" s="20">
        <v>3198.1</v>
      </c>
      <c r="O100" s="20">
        <v>3526.2</v>
      </c>
      <c r="P100" s="20">
        <v>3538.1</v>
      </c>
      <c r="Q100" s="20">
        <v>3486.4</v>
      </c>
      <c r="R100" s="20">
        <v>6870.9</v>
      </c>
      <c r="S100" s="20">
        <v>4291.2</v>
      </c>
      <c r="T100" s="20">
        <v>3851.6</v>
      </c>
      <c r="U100" s="20">
        <v>4230.8999999999996</v>
      </c>
      <c r="V100" s="20">
        <v>4684.3</v>
      </c>
      <c r="W100" s="20">
        <v>4298.2</v>
      </c>
      <c r="X100" s="20">
        <v>4359.6000000000004</v>
      </c>
      <c r="Y100" s="20"/>
      <c r="Z100" s="6"/>
      <c r="AA100" s="6"/>
      <c r="AB100" s="6">
        <v>7089.4</v>
      </c>
      <c r="AC100" s="6">
        <v>7025</v>
      </c>
      <c r="AD100" s="6">
        <v>10217.599999999999</v>
      </c>
      <c r="AE100" s="6">
        <v>7792.7999999999993</v>
      </c>
      <c r="AF100" s="6">
        <v>7547.2</v>
      </c>
      <c r="AG100" s="6">
        <v>8209.0999999999985</v>
      </c>
      <c r="AH100" s="6">
        <v>8742</v>
      </c>
      <c r="AI100" s="6">
        <v>8116.7</v>
      </c>
      <c r="AJ100" s="6">
        <v>7975.5</v>
      </c>
      <c r="AK100" s="6">
        <v>3677</v>
      </c>
      <c r="AL100" s="6">
        <v>3198.1</v>
      </c>
      <c r="AM100" s="6">
        <v>3526.2</v>
      </c>
    </row>
    <row r="101" spans="1:39" x14ac:dyDescent="0.25">
      <c r="C101" s="7">
        <v>4</v>
      </c>
      <c r="D101" s="20">
        <v>14476.9</v>
      </c>
      <c r="E101" s="20">
        <v>11545.6</v>
      </c>
      <c r="F101" s="20">
        <v>10230.1</v>
      </c>
      <c r="G101" s="20">
        <v>12443.8</v>
      </c>
      <c r="H101" s="20">
        <v>13314.7</v>
      </c>
      <c r="I101" s="20">
        <v>14762.2</v>
      </c>
      <c r="J101" s="20">
        <v>15156.7</v>
      </c>
      <c r="K101" s="20">
        <v>12445.9</v>
      </c>
      <c r="L101" s="20">
        <v>12219.6</v>
      </c>
      <c r="M101" s="20">
        <v>12248.8</v>
      </c>
      <c r="N101" s="20">
        <v>9712.5</v>
      </c>
      <c r="O101" s="20">
        <v>9864.5</v>
      </c>
      <c r="P101" s="20">
        <v>9735.6</v>
      </c>
      <c r="Q101" s="20">
        <v>9273.2999999999993</v>
      </c>
      <c r="R101" s="20">
        <v>10488.7</v>
      </c>
      <c r="S101" s="20">
        <v>10724.4</v>
      </c>
      <c r="T101" s="20">
        <v>10100</v>
      </c>
      <c r="U101" s="20">
        <v>11168.9</v>
      </c>
      <c r="V101" s="20">
        <v>11811</v>
      </c>
      <c r="W101" s="20">
        <v>10917</v>
      </c>
      <c r="X101" s="20">
        <v>11443.6</v>
      </c>
      <c r="Y101" s="20"/>
      <c r="Z101" s="6"/>
      <c r="AA101" s="6"/>
      <c r="AB101" s="6">
        <v>24212.5</v>
      </c>
      <c r="AC101" s="6">
        <v>20818.900000000001</v>
      </c>
      <c r="AD101" s="6">
        <v>20718.800000000003</v>
      </c>
      <c r="AE101" s="6">
        <v>23168.199999999997</v>
      </c>
      <c r="AF101" s="6">
        <v>23414.7</v>
      </c>
      <c r="AG101" s="6">
        <v>25931.1</v>
      </c>
      <c r="AH101" s="6">
        <v>26967.7</v>
      </c>
      <c r="AI101" s="6">
        <v>23362.9</v>
      </c>
      <c r="AJ101" s="6">
        <v>23663.200000000001</v>
      </c>
      <c r="AK101" s="6">
        <v>12248.8</v>
      </c>
      <c r="AL101" s="6">
        <v>9712.5</v>
      </c>
      <c r="AM101" s="6">
        <v>9864.5</v>
      </c>
    </row>
    <row r="102" spans="1:39" x14ac:dyDescent="0.25">
      <c r="C102" s="7">
        <v>6</v>
      </c>
      <c r="D102" s="20">
        <v>9525.6</v>
      </c>
      <c r="E102" s="20">
        <v>8977.7999999999993</v>
      </c>
      <c r="F102" s="20">
        <v>7660.3</v>
      </c>
      <c r="G102" s="20">
        <v>9233.7999999999993</v>
      </c>
      <c r="H102" s="20">
        <v>10156.6</v>
      </c>
      <c r="I102" s="20">
        <v>10458.700000000001</v>
      </c>
      <c r="J102" s="20">
        <v>10345.6</v>
      </c>
      <c r="K102" s="20">
        <v>10508.6</v>
      </c>
      <c r="L102" s="20">
        <v>9822.2000000000007</v>
      </c>
      <c r="M102" s="20">
        <v>8927.6</v>
      </c>
      <c r="N102" s="20">
        <v>8335.2999999999993</v>
      </c>
      <c r="O102" s="20">
        <v>8255.1</v>
      </c>
      <c r="P102" s="20">
        <v>8243</v>
      </c>
      <c r="Q102" s="20">
        <v>8217.6</v>
      </c>
      <c r="R102" s="20">
        <v>7444.4</v>
      </c>
      <c r="S102" s="20">
        <v>9495.2999999999993</v>
      </c>
      <c r="T102" s="20">
        <v>8327.6</v>
      </c>
      <c r="U102" s="20">
        <v>8607.9</v>
      </c>
      <c r="V102" s="20">
        <v>9045.1</v>
      </c>
      <c r="W102" s="20">
        <v>8514</v>
      </c>
      <c r="X102" s="20">
        <v>9375.5</v>
      </c>
      <c r="Y102" s="20"/>
      <c r="Z102" s="6"/>
      <c r="AA102" s="6"/>
      <c r="AB102" s="6">
        <v>17768.599999999999</v>
      </c>
      <c r="AC102" s="6">
        <v>17195.400000000001</v>
      </c>
      <c r="AD102" s="6">
        <v>15104.7</v>
      </c>
      <c r="AE102" s="6">
        <v>18729.099999999999</v>
      </c>
      <c r="AF102" s="6">
        <v>18484.2</v>
      </c>
      <c r="AG102" s="6">
        <v>19066.599999999999</v>
      </c>
      <c r="AH102" s="6">
        <v>19390.7</v>
      </c>
      <c r="AI102" s="6">
        <v>19022.599999999999</v>
      </c>
      <c r="AJ102" s="6">
        <v>19197.7</v>
      </c>
      <c r="AK102" s="6">
        <v>8927.6</v>
      </c>
      <c r="AL102" s="6">
        <v>8335.2999999999993</v>
      </c>
      <c r="AM102" s="6">
        <v>8255.1</v>
      </c>
    </row>
    <row r="103" spans="1:39" x14ac:dyDescent="0.25">
      <c r="C103" s="7">
        <v>8</v>
      </c>
      <c r="D103" s="20">
        <v>2923.4</v>
      </c>
      <c r="E103" s="20">
        <v>2293</v>
      </c>
      <c r="F103" s="20">
        <v>2139.1999999999998</v>
      </c>
      <c r="G103" s="20">
        <v>2563.4</v>
      </c>
      <c r="H103" s="20">
        <v>3282.7</v>
      </c>
      <c r="I103" s="20">
        <v>3929.7</v>
      </c>
      <c r="J103" s="20">
        <v>3952.7</v>
      </c>
      <c r="K103" s="20">
        <v>3335.3</v>
      </c>
      <c r="L103" s="20">
        <v>2645.9</v>
      </c>
      <c r="M103" s="20">
        <v>3020.1</v>
      </c>
      <c r="N103" s="20">
        <v>2465.5</v>
      </c>
      <c r="O103" s="20">
        <v>1796.7</v>
      </c>
      <c r="P103" s="20">
        <v>1702.3</v>
      </c>
      <c r="Q103" s="20">
        <v>2193.9</v>
      </c>
      <c r="R103" s="20">
        <v>1742.5</v>
      </c>
      <c r="S103" s="20">
        <v>2320.9</v>
      </c>
      <c r="T103" s="20">
        <v>2238.9</v>
      </c>
      <c r="U103" s="20">
        <v>2454.1999999999998</v>
      </c>
      <c r="V103" s="20">
        <v>2927.4</v>
      </c>
      <c r="W103" s="20">
        <v>2668.4</v>
      </c>
      <c r="X103" s="20">
        <v>2765.3</v>
      </c>
      <c r="Y103" s="20"/>
      <c r="Z103" s="6"/>
      <c r="AA103" s="6"/>
      <c r="AB103" s="6">
        <v>4625.7</v>
      </c>
      <c r="AC103" s="6">
        <v>4486.8999999999996</v>
      </c>
      <c r="AD103" s="6">
        <v>3881.7</v>
      </c>
      <c r="AE103" s="6">
        <v>4884.3</v>
      </c>
      <c r="AF103" s="6">
        <v>5521.6</v>
      </c>
      <c r="AG103" s="6">
        <v>6383.9</v>
      </c>
      <c r="AH103" s="6">
        <v>6880.1</v>
      </c>
      <c r="AI103" s="6">
        <v>6003.7000000000007</v>
      </c>
      <c r="AJ103" s="6">
        <v>5411.2000000000007</v>
      </c>
      <c r="AK103" s="6">
        <v>3020.1</v>
      </c>
      <c r="AL103" s="6">
        <v>2465.5</v>
      </c>
      <c r="AM103" s="6">
        <v>1796.7</v>
      </c>
    </row>
    <row r="104" spans="1:39" x14ac:dyDescent="0.25">
      <c r="C104" s="7"/>
      <c r="D104" s="20">
        <v>0</v>
      </c>
      <c r="E104" s="20">
        <v>0</v>
      </c>
      <c r="F104" s="20"/>
      <c r="G104" s="20"/>
      <c r="H104" s="20"/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/>
      <c r="Z104" s="6"/>
      <c r="AA104" s="6"/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</row>
    <row r="105" spans="1:39" x14ac:dyDescent="0.25">
      <c r="A105" s="7" t="s">
        <v>134</v>
      </c>
      <c r="D105" s="20">
        <v>143615.20000000001</v>
      </c>
      <c r="E105" s="20">
        <v>125143.90000000002</v>
      </c>
      <c r="F105" s="20">
        <v>117828.6</v>
      </c>
      <c r="G105" s="20">
        <v>132067.90000000002</v>
      </c>
      <c r="H105" s="20">
        <v>134083.6</v>
      </c>
      <c r="I105" s="20">
        <v>145911.80000000002</v>
      </c>
      <c r="J105" s="20">
        <v>144928.30000000002</v>
      </c>
      <c r="K105" s="20">
        <v>134895.69999999998</v>
      </c>
      <c r="L105" s="20">
        <v>133317.19999999998</v>
      </c>
      <c r="M105" s="20">
        <v>128948.60000000002</v>
      </c>
      <c r="N105" s="20">
        <v>119824.3</v>
      </c>
      <c r="O105" s="20">
        <v>119076.51</v>
      </c>
      <c r="P105" s="20">
        <v>122523.30000000002</v>
      </c>
      <c r="Q105" s="20">
        <v>115991.78</v>
      </c>
      <c r="R105" s="20">
        <v>122950.39999999998</v>
      </c>
      <c r="S105" s="20">
        <v>126588.93</v>
      </c>
      <c r="T105" s="20">
        <v>115955.18000000001</v>
      </c>
      <c r="U105" s="20">
        <v>121494.98999999998</v>
      </c>
      <c r="V105" s="20">
        <v>130785.7</v>
      </c>
      <c r="W105" s="20">
        <v>121845.68</v>
      </c>
      <c r="X105" s="20">
        <v>127842.62000000001</v>
      </c>
      <c r="Y105" s="20"/>
      <c r="Z105" s="6"/>
      <c r="AA105" s="6"/>
      <c r="AB105" s="6">
        <v>266138.5</v>
      </c>
      <c r="AC105" s="6">
        <v>241135.68</v>
      </c>
      <c r="AD105" s="6">
        <v>240779.00000000006</v>
      </c>
      <c r="AE105" s="6">
        <v>258656.83</v>
      </c>
      <c r="AF105" s="6">
        <v>250038.78000000006</v>
      </c>
      <c r="AG105" s="6">
        <v>267406.79000000004</v>
      </c>
      <c r="AH105" s="6">
        <v>275714</v>
      </c>
      <c r="AI105" s="6">
        <v>256741.38000000003</v>
      </c>
      <c r="AJ105" s="6">
        <v>261159.82000000004</v>
      </c>
      <c r="AK105" s="6">
        <v>128948.60000000002</v>
      </c>
      <c r="AL105" s="6">
        <v>119824.3</v>
      </c>
      <c r="AM105" s="6">
        <v>119076.51</v>
      </c>
    </row>
    <row r="106" spans="1:39" x14ac:dyDescent="0.25">
      <c r="A106" s="7" t="s">
        <v>30</v>
      </c>
      <c r="B106" s="7" t="s">
        <v>95</v>
      </c>
      <c r="C106" s="7">
        <v>0.75</v>
      </c>
      <c r="D106" s="20">
        <v>3134.6</v>
      </c>
      <c r="E106" s="20">
        <v>2148</v>
      </c>
      <c r="F106" s="20">
        <v>1829.5</v>
      </c>
      <c r="G106" s="20">
        <v>2240.6999999999998</v>
      </c>
      <c r="H106" s="20">
        <v>2386.9</v>
      </c>
      <c r="I106" s="20">
        <v>2587.6</v>
      </c>
      <c r="J106" s="20">
        <v>2414.5</v>
      </c>
      <c r="K106" s="20">
        <v>1260.3</v>
      </c>
      <c r="L106" s="20">
        <v>1296.8</v>
      </c>
      <c r="M106" s="20">
        <v>1483.7</v>
      </c>
      <c r="N106" s="20">
        <v>1040.4000000000001</v>
      </c>
      <c r="O106" s="20">
        <v>1118.8</v>
      </c>
      <c r="P106" s="20">
        <v>928.9</v>
      </c>
      <c r="Q106" s="20">
        <v>1069.9000000000001</v>
      </c>
      <c r="R106" s="20">
        <v>1058.8</v>
      </c>
      <c r="S106" s="20">
        <v>1111.5</v>
      </c>
      <c r="T106" s="20">
        <v>1049.9000000000001</v>
      </c>
      <c r="U106" s="20">
        <v>1253.4000000000001</v>
      </c>
      <c r="V106" s="20">
        <v>1345.3</v>
      </c>
      <c r="W106" s="20">
        <v>1190.3</v>
      </c>
      <c r="X106" s="20">
        <v>1193.9000000000001</v>
      </c>
      <c r="Y106" s="20"/>
      <c r="Z106" s="6"/>
      <c r="AA106" s="6"/>
      <c r="AB106" s="6">
        <v>4063.5</v>
      </c>
      <c r="AC106" s="6">
        <v>3217.9</v>
      </c>
      <c r="AD106" s="6">
        <v>2888.3</v>
      </c>
      <c r="AE106" s="6">
        <v>3352.2</v>
      </c>
      <c r="AF106" s="6">
        <v>3436.8</v>
      </c>
      <c r="AG106" s="6">
        <v>3841</v>
      </c>
      <c r="AH106" s="6">
        <v>3759.8</v>
      </c>
      <c r="AI106" s="6">
        <v>2450.6</v>
      </c>
      <c r="AJ106" s="6">
        <v>2490.6999999999998</v>
      </c>
      <c r="AK106" s="6">
        <v>1483.7</v>
      </c>
      <c r="AL106" s="6">
        <v>1040.4000000000001</v>
      </c>
      <c r="AM106" s="6">
        <v>1118.8</v>
      </c>
    </row>
    <row r="107" spans="1:39" x14ac:dyDescent="0.25">
      <c r="C107" s="7">
        <v>1</v>
      </c>
      <c r="D107" s="20">
        <v>1552.4</v>
      </c>
      <c r="E107" s="20">
        <v>1191.2</v>
      </c>
      <c r="F107" s="20">
        <v>1076.5</v>
      </c>
      <c r="G107" s="20">
        <v>1333.1</v>
      </c>
      <c r="H107" s="20">
        <v>1356.6</v>
      </c>
      <c r="I107" s="20">
        <v>1603.8</v>
      </c>
      <c r="J107" s="20">
        <v>1529.2</v>
      </c>
      <c r="K107" s="20">
        <v>1172.9000000000001</v>
      </c>
      <c r="L107" s="20">
        <v>1072.0999999999999</v>
      </c>
      <c r="M107" s="20">
        <v>1114.5</v>
      </c>
      <c r="N107" s="20">
        <v>931.4</v>
      </c>
      <c r="O107" s="20">
        <v>1025.7</v>
      </c>
      <c r="P107" s="20">
        <v>1010.1</v>
      </c>
      <c r="Q107" s="20">
        <v>989.2</v>
      </c>
      <c r="R107" s="20">
        <v>987.3</v>
      </c>
      <c r="S107" s="20">
        <v>1099.7</v>
      </c>
      <c r="T107" s="20">
        <v>1091.7</v>
      </c>
      <c r="U107" s="20">
        <v>1183.7</v>
      </c>
      <c r="V107" s="20">
        <v>1238.9000000000001</v>
      </c>
      <c r="W107" s="20">
        <v>1130.7</v>
      </c>
      <c r="X107" s="20">
        <v>1205.8</v>
      </c>
      <c r="Y107" s="20"/>
      <c r="Z107" s="6"/>
      <c r="AA107" s="6"/>
      <c r="AB107" s="6">
        <v>2562.5</v>
      </c>
      <c r="AC107" s="6">
        <v>2180.4</v>
      </c>
      <c r="AD107" s="6">
        <v>2063.8000000000002</v>
      </c>
      <c r="AE107" s="6">
        <v>2432.8000000000002</v>
      </c>
      <c r="AF107" s="6">
        <v>2448.3000000000002</v>
      </c>
      <c r="AG107" s="6">
        <v>2787.5</v>
      </c>
      <c r="AH107" s="6">
        <v>2768.1000000000004</v>
      </c>
      <c r="AI107" s="6">
        <v>2303.6000000000004</v>
      </c>
      <c r="AJ107" s="6">
        <v>2277.8999999999996</v>
      </c>
      <c r="AK107" s="6">
        <v>1114.5</v>
      </c>
      <c r="AL107" s="6">
        <v>931.4</v>
      </c>
      <c r="AM107" s="6">
        <v>1025.7</v>
      </c>
    </row>
    <row r="108" spans="1:39" x14ac:dyDescent="0.25">
      <c r="C108" s="7">
        <v>1.5</v>
      </c>
      <c r="D108" s="20">
        <v>2518.4</v>
      </c>
      <c r="E108" s="20">
        <v>2063.3000000000002</v>
      </c>
      <c r="F108" s="20">
        <v>1874.7</v>
      </c>
      <c r="G108" s="20">
        <v>2344.9</v>
      </c>
      <c r="H108" s="20">
        <v>2449.5</v>
      </c>
      <c r="I108" s="20">
        <v>2843.6</v>
      </c>
      <c r="J108" s="20">
        <v>2790.7</v>
      </c>
      <c r="K108" s="20">
        <v>2260.4</v>
      </c>
      <c r="L108" s="20">
        <v>2314.1</v>
      </c>
      <c r="M108" s="20">
        <v>2454.6999999999998</v>
      </c>
      <c r="N108" s="20">
        <v>1985.4</v>
      </c>
      <c r="O108" s="20">
        <v>2263.3000000000002</v>
      </c>
      <c r="P108" s="20">
        <v>2348</v>
      </c>
      <c r="Q108" s="20">
        <v>2347.5</v>
      </c>
      <c r="R108" s="20">
        <v>2391</v>
      </c>
      <c r="S108" s="20">
        <v>2868.6</v>
      </c>
      <c r="T108" s="20">
        <v>2273.6999999999998</v>
      </c>
      <c r="U108" s="20">
        <v>2367.8000000000002</v>
      </c>
      <c r="V108" s="20">
        <v>2663.5</v>
      </c>
      <c r="W108" s="20">
        <v>2478.9</v>
      </c>
      <c r="X108" s="20">
        <v>2617.1999999999998</v>
      </c>
      <c r="Y108" s="20"/>
      <c r="Z108" s="6"/>
      <c r="AA108" s="6"/>
      <c r="AB108" s="6">
        <v>4866.3999999999996</v>
      </c>
      <c r="AC108" s="6">
        <v>4410.8</v>
      </c>
      <c r="AD108" s="6">
        <v>4265.7</v>
      </c>
      <c r="AE108" s="6">
        <v>5213.5</v>
      </c>
      <c r="AF108" s="6">
        <v>4723.2</v>
      </c>
      <c r="AG108" s="6">
        <v>5211.3999999999996</v>
      </c>
      <c r="AH108" s="6">
        <v>5454.2</v>
      </c>
      <c r="AI108" s="6">
        <v>4739.3</v>
      </c>
      <c r="AJ108" s="6">
        <v>4931.2999999999993</v>
      </c>
      <c r="AK108" s="6">
        <v>2454.6999999999998</v>
      </c>
      <c r="AL108" s="6">
        <v>1985.4</v>
      </c>
      <c r="AM108" s="6">
        <v>2263.3000000000002</v>
      </c>
    </row>
    <row r="109" spans="1:39" x14ac:dyDescent="0.25">
      <c r="C109" s="7">
        <v>2</v>
      </c>
      <c r="D109" s="20">
        <v>1029.7</v>
      </c>
      <c r="E109" s="20">
        <v>879.4</v>
      </c>
      <c r="F109" s="20">
        <v>739.2</v>
      </c>
      <c r="G109" s="20">
        <v>867.6</v>
      </c>
      <c r="H109" s="20">
        <v>941.3</v>
      </c>
      <c r="I109" s="20">
        <v>899.7</v>
      </c>
      <c r="J109" s="20">
        <v>995.1</v>
      </c>
      <c r="K109" s="20">
        <v>818</v>
      </c>
      <c r="L109" s="20">
        <v>812.9</v>
      </c>
      <c r="M109" s="20">
        <v>932.5</v>
      </c>
      <c r="N109" s="20">
        <v>858.8</v>
      </c>
      <c r="O109" s="20">
        <v>869.1</v>
      </c>
      <c r="P109" s="20">
        <v>828.3</v>
      </c>
      <c r="Q109" s="20">
        <v>668.4</v>
      </c>
      <c r="R109" s="20">
        <v>696.8</v>
      </c>
      <c r="S109" s="20">
        <v>767.8</v>
      </c>
      <c r="T109" s="20">
        <v>646.4</v>
      </c>
      <c r="U109" s="20">
        <v>706.6</v>
      </c>
      <c r="V109" s="20">
        <v>795.8</v>
      </c>
      <c r="W109" s="20">
        <v>748.3</v>
      </c>
      <c r="X109" s="20">
        <v>901</v>
      </c>
      <c r="Y109" s="20"/>
      <c r="Z109" s="6"/>
      <c r="AA109" s="6"/>
      <c r="AB109" s="6">
        <v>1858</v>
      </c>
      <c r="AC109" s="6">
        <v>1547.8</v>
      </c>
      <c r="AD109" s="6">
        <v>1436</v>
      </c>
      <c r="AE109" s="6">
        <v>1635.4</v>
      </c>
      <c r="AF109" s="6">
        <v>1587.6999999999998</v>
      </c>
      <c r="AG109" s="6">
        <v>1606.3000000000002</v>
      </c>
      <c r="AH109" s="6">
        <v>1790.9</v>
      </c>
      <c r="AI109" s="6">
        <v>1566.3</v>
      </c>
      <c r="AJ109" s="6">
        <v>1713.9</v>
      </c>
      <c r="AK109" s="6">
        <v>932.5</v>
      </c>
      <c r="AL109" s="6">
        <v>858.8</v>
      </c>
      <c r="AM109" s="6">
        <v>869.1</v>
      </c>
    </row>
    <row r="110" spans="1:39" x14ac:dyDescent="0.25">
      <c r="C110" s="7">
        <v>3</v>
      </c>
      <c r="D110" s="20">
        <v>536.20000000000005</v>
      </c>
      <c r="E110" s="20">
        <v>433</v>
      </c>
      <c r="F110" s="20">
        <v>535.79999999999995</v>
      </c>
      <c r="G110" s="20">
        <v>666.3</v>
      </c>
      <c r="H110" s="20">
        <v>683.3</v>
      </c>
      <c r="I110" s="20">
        <v>770</v>
      </c>
      <c r="J110" s="20">
        <v>838.4</v>
      </c>
      <c r="K110" s="20">
        <v>652.5</v>
      </c>
      <c r="L110" s="20">
        <v>677</v>
      </c>
      <c r="M110" s="20">
        <v>901.5</v>
      </c>
      <c r="N110" s="20">
        <v>732.2</v>
      </c>
      <c r="O110" s="20">
        <v>505.4</v>
      </c>
      <c r="P110" s="20">
        <v>469.9</v>
      </c>
      <c r="Q110" s="20">
        <v>389.3</v>
      </c>
      <c r="R110" s="20">
        <v>403.9</v>
      </c>
      <c r="S110" s="20">
        <v>502.2</v>
      </c>
      <c r="T110" s="20">
        <v>432.3</v>
      </c>
      <c r="U110" s="20">
        <v>409.7</v>
      </c>
      <c r="V110" s="20">
        <v>463</v>
      </c>
      <c r="W110" s="20">
        <v>487.8</v>
      </c>
      <c r="X110" s="20">
        <v>522.4</v>
      </c>
      <c r="Y110" s="20"/>
      <c r="Z110" s="6"/>
      <c r="AA110" s="6"/>
      <c r="AB110" s="6">
        <v>1006.1</v>
      </c>
      <c r="AC110" s="6">
        <v>822.3</v>
      </c>
      <c r="AD110" s="6">
        <v>939.69999999999993</v>
      </c>
      <c r="AE110" s="6">
        <v>1168.5</v>
      </c>
      <c r="AF110" s="6">
        <v>1115.5999999999999</v>
      </c>
      <c r="AG110" s="6">
        <v>1179.7</v>
      </c>
      <c r="AH110" s="6">
        <v>1301.4000000000001</v>
      </c>
      <c r="AI110" s="6">
        <v>1140.3</v>
      </c>
      <c r="AJ110" s="6">
        <v>1199.4000000000001</v>
      </c>
      <c r="AK110" s="6">
        <v>901.5</v>
      </c>
      <c r="AL110" s="6">
        <v>732.2</v>
      </c>
      <c r="AM110" s="6">
        <v>505.4</v>
      </c>
    </row>
    <row r="111" spans="1:39" x14ac:dyDescent="0.25">
      <c r="C111" s="7">
        <v>4</v>
      </c>
      <c r="D111" s="20">
        <v>173.9</v>
      </c>
      <c r="E111" s="20">
        <v>146.30000000000001</v>
      </c>
      <c r="F111" s="20">
        <v>127.6</v>
      </c>
      <c r="G111" s="20">
        <v>146.6</v>
      </c>
      <c r="H111" s="20">
        <v>131.1</v>
      </c>
      <c r="I111" s="20">
        <v>141.6</v>
      </c>
      <c r="J111" s="20">
        <v>177</v>
      </c>
      <c r="K111" s="20">
        <v>86.9</v>
      </c>
      <c r="L111" s="20">
        <v>126.8</v>
      </c>
      <c r="M111" s="20">
        <v>131.69999999999999</v>
      </c>
      <c r="N111" s="20">
        <v>121.2</v>
      </c>
      <c r="O111" s="20">
        <v>109</v>
      </c>
      <c r="P111" s="20">
        <v>127.4</v>
      </c>
      <c r="Q111" s="20">
        <v>113</v>
      </c>
      <c r="R111" s="20">
        <v>106.6</v>
      </c>
      <c r="S111" s="20">
        <v>126.5</v>
      </c>
      <c r="T111" s="20">
        <v>112.4</v>
      </c>
      <c r="U111" s="20">
        <v>194.5</v>
      </c>
      <c r="V111" s="20">
        <v>250.4</v>
      </c>
      <c r="W111" s="20">
        <v>122.1</v>
      </c>
      <c r="X111" s="20">
        <v>140.9</v>
      </c>
      <c r="Y111" s="20"/>
      <c r="Z111" s="6"/>
      <c r="AA111" s="6"/>
      <c r="AB111" s="6">
        <v>301.3</v>
      </c>
      <c r="AC111" s="6">
        <v>259.3</v>
      </c>
      <c r="AD111" s="6">
        <v>234.2</v>
      </c>
      <c r="AE111" s="6">
        <v>273.10000000000002</v>
      </c>
      <c r="AF111" s="6">
        <v>243.5</v>
      </c>
      <c r="AG111" s="6">
        <v>336.1</v>
      </c>
      <c r="AH111" s="6">
        <v>427.4</v>
      </c>
      <c r="AI111" s="6">
        <v>209</v>
      </c>
      <c r="AJ111" s="6">
        <v>267.7</v>
      </c>
      <c r="AK111" s="6">
        <v>131.69999999999999</v>
      </c>
      <c r="AL111" s="6">
        <v>121.2</v>
      </c>
      <c r="AM111" s="6">
        <v>109</v>
      </c>
    </row>
    <row r="112" spans="1:39" x14ac:dyDescent="0.25">
      <c r="A112" s="7" t="s">
        <v>135</v>
      </c>
      <c r="D112" s="20">
        <v>8945.2000000000007</v>
      </c>
      <c r="E112" s="20">
        <v>6861.2</v>
      </c>
      <c r="F112" s="20">
        <v>6183.3</v>
      </c>
      <c r="G112" s="20">
        <v>7599.2000000000007</v>
      </c>
      <c r="H112" s="20">
        <v>7948.7000000000007</v>
      </c>
      <c r="I112" s="20">
        <v>8846.3000000000011</v>
      </c>
      <c r="J112" s="20">
        <v>8744.9</v>
      </c>
      <c r="K112" s="20">
        <v>6251</v>
      </c>
      <c r="L112" s="20">
        <v>6299.7</v>
      </c>
      <c r="M112" s="20">
        <v>7018.5999999999995</v>
      </c>
      <c r="N112" s="20">
        <v>5669.4</v>
      </c>
      <c r="O112" s="20">
        <v>5891.3</v>
      </c>
      <c r="P112" s="20">
        <v>5712.5999999999995</v>
      </c>
      <c r="Q112" s="20">
        <v>5577.3</v>
      </c>
      <c r="R112" s="20">
        <v>5644.4000000000005</v>
      </c>
      <c r="S112" s="20">
        <v>6476.2999999999993</v>
      </c>
      <c r="T112" s="20">
        <v>5606.4</v>
      </c>
      <c r="U112" s="20">
        <v>6115.7000000000007</v>
      </c>
      <c r="V112" s="20">
        <v>6756.9</v>
      </c>
      <c r="W112" s="20">
        <v>6158.1</v>
      </c>
      <c r="X112" s="20">
        <v>6581.1999999999989</v>
      </c>
      <c r="Y112" s="20"/>
      <c r="Z112" s="6"/>
      <c r="AA112" s="6"/>
      <c r="AB112" s="6">
        <v>14657.8</v>
      </c>
      <c r="AC112" s="6">
        <v>12438.499999999998</v>
      </c>
      <c r="AD112" s="6">
        <v>11827.7</v>
      </c>
      <c r="AE112" s="6">
        <v>14075.5</v>
      </c>
      <c r="AF112" s="6">
        <v>13555.1</v>
      </c>
      <c r="AG112" s="6">
        <v>14962.000000000002</v>
      </c>
      <c r="AH112" s="6">
        <v>15501.8</v>
      </c>
      <c r="AI112" s="6">
        <v>12409.099999999999</v>
      </c>
      <c r="AJ112" s="6">
        <v>12880.899999999998</v>
      </c>
      <c r="AK112" s="6">
        <v>7018.5999999999995</v>
      </c>
      <c r="AL112" s="6">
        <v>5669.4</v>
      </c>
      <c r="AM112" s="6">
        <v>5891.3</v>
      </c>
    </row>
    <row r="113" spans="1:39" x14ac:dyDescent="0.25">
      <c r="A113" s="7" t="s">
        <v>31</v>
      </c>
      <c r="B113" s="7" t="s">
        <v>119</v>
      </c>
      <c r="C113" s="7">
        <v>3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>
        <v>129.5</v>
      </c>
      <c r="X113" s="20">
        <v>0</v>
      </c>
      <c r="Y113" s="20"/>
      <c r="Z113" s="6"/>
      <c r="AA113" s="6"/>
      <c r="AB113" s="6"/>
      <c r="AC113" s="6"/>
      <c r="AD113" s="6"/>
      <c r="AE113" s="6"/>
      <c r="AF113" s="6"/>
      <c r="AG113" s="6"/>
      <c r="AH113" s="6"/>
      <c r="AI113" s="6">
        <v>129.5</v>
      </c>
      <c r="AJ113" s="6">
        <v>0</v>
      </c>
      <c r="AK113" s="6"/>
      <c r="AL113" s="6"/>
      <c r="AM113" s="6"/>
    </row>
    <row r="114" spans="1:39" x14ac:dyDescent="0.25">
      <c r="A114" s="7" t="s">
        <v>136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129.5</v>
      </c>
      <c r="X114" s="20">
        <v>0</v>
      </c>
      <c r="Y114" s="20"/>
      <c r="Z114" s="6"/>
      <c r="AA114" s="6"/>
      <c r="AB114" s="6"/>
      <c r="AC114" s="6"/>
      <c r="AD114" s="6"/>
      <c r="AE114" s="6"/>
      <c r="AF114" s="6"/>
      <c r="AG114" s="6"/>
      <c r="AH114" s="6"/>
      <c r="AI114" s="6">
        <v>129.5</v>
      </c>
      <c r="AJ114" s="6">
        <v>0</v>
      </c>
      <c r="AK114" s="6"/>
      <c r="AL114" s="6"/>
      <c r="AM114" s="6"/>
    </row>
    <row r="115" spans="1:39" x14ac:dyDescent="0.25">
      <c r="A115" s="7" t="s">
        <v>32</v>
      </c>
      <c r="B115" s="7" t="s">
        <v>106</v>
      </c>
      <c r="C115" s="7">
        <v>0.75</v>
      </c>
      <c r="D115" s="20">
        <v>278742.40000000002</v>
      </c>
      <c r="E115" s="20">
        <v>243364.83</v>
      </c>
      <c r="F115" s="20">
        <v>212390.24</v>
      </c>
      <c r="G115" s="20">
        <v>248765.8</v>
      </c>
      <c r="H115" s="20">
        <v>269718.5</v>
      </c>
      <c r="I115" s="20">
        <v>293784.59999999998</v>
      </c>
      <c r="J115" s="20">
        <v>296951.5</v>
      </c>
      <c r="K115" s="20">
        <v>269937.13</v>
      </c>
      <c r="L115" s="20">
        <v>262806.65000000002</v>
      </c>
      <c r="M115" s="20">
        <v>246339.5</v>
      </c>
      <c r="N115" s="20">
        <v>232741.49</v>
      </c>
      <c r="O115" s="20">
        <v>214339.72</v>
      </c>
      <c r="P115" s="20">
        <v>222758.27</v>
      </c>
      <c r="Q115" s="20">
        <v>207307.88</v>
      </c>
      <c r="R115" s="20">
        <v>219225.32</v>
      </c>
      <c r="S115" s="20">
        <v>236837.69</v>
      </c>
      <c r="T115" s="20">
        <v>224513.2</v>
      </c>
      <c r="U115" s="20">
        <v>231036.32</v>
      </c>
      <c r="V115" s="20">
        <v>251487.51</v>
      </c>
      <c r="W115" s="20">
        <v>235085.61</v>
      </c>
      <c r="X115" s="20">
        <v>247931.31</v>
      </c>
      <c r="Y115" s="20"/>
      <c r="Z115" s="6"/>
      <c r="AA115" s="6"/>
      <c r="AB115" s="6">
        <v>501500.67000000004</v>
      </c>
      <c r="AC115" s="6">
        <v>450672.70999999996</v>
      </c>
      <c r="AD115" s="6">
        <v>431615.56</v>
      </c>
      <c r="AE115" s="6">
        <v>485603.49</v>
      </c>
      <c r="AF115" s="6">
        <v>494231.7</v>
      </c>
      <c r="AG115" s="6">
        <v>524820.91999999993</v>
      </c>
      <c r="AH115" s="6">
        <v>548439.01</v>
      </c>
      <c r="AI115" s="6">
        <v>505022.74</v>
      </c>
      <c r="AJ115" s="6">
        <v>510737.96</v>
      </c>
      <c r="AK115" s="6">
        <v>246339.5</v>
      </c>
      <c r="AL115" s="6">
        <v>232741.49</v>
      </c>
      <c r="AM115" s="6">
        <v>214339.72</v>
      </c>
    </row>
    <row r="116" spans="1:39" x14ac:dyDescent="0.25">
      <c r="C116" s="7">
        <v>1</v>
      </c>
      <c r="D116" s="20">
        <v>101150.9</v>
      </c>
      <c r="E116" s="20">
        <v>75899.820000000007</v>
      </c>
      <c r="F116" s="20">
        <v>68458.100000000006</v>
      </c>
      <c r="G116" s="20">
        <v>91136</v>
      </c>
      <c r="H116" s="20">
        <v>96995.12</v>
      </c>
      <c r="I116" s="20">
        <v>108610.18</v>
      </c>
      <c r="J116" s="20">
        <v>112214.2</v>
      </c>
      <c r="K116" s="20">
        <v>93558.8</v>
      </c>
      <c r="L116" s="20">
        <v>96304.1</v>
      </c>
      <c r="M116" s="20">
        <v>86448</v>
      </c>
      <c r="N116" s="20">
        <v>74327.899999999994</v>
      </c>
      <c r="O116" s="20">
        <v>74247</v>
      </c>
      <c r="P116" s="20">
        <v>69728</v>
      </c>
      <c r="Q116" s="20">
        <v>69623.39</v>
      </c>
      <c r="R116" s="20">
        <v>75984.600000000006</v>
      </c>
      <c r="S116" s="20">
        <v>81330.8</v>
      </c>
      <c r="T116" s="20">
        <v>77509.5</v>
      </c>
      <c r="U116" s="20">
        <v>81793.600000000006</v>
      </c>
      <c r="V116" s="20">
        <v>88348.5</v>
      </c>
      <c r="W116" s="20">
        <v>84996.800000000003</v>
      </c>
      <c r="X116" s="20">
        <v>85509.9</v>
      </c>
      <c r="Y116" s="20"/>
      <c r="Z116" s="6"/>
      <c r="AA116" s="6"/>
      <c r="AB116" s="6">
        <v>170878.9</v>
      </c>
      <c r="AC116" s="6">
        <v>145523.21000000002</v>
      </c>
      <c r="AD116" s="6">
        <v>144442.70000000001</v>
      </c>
      <c r="AE116" s="6">
        <v>172466.8</v>
      </c>
      <c r="AF116" s="6">
        <v>174504.62</v>
      </c>
      <c r="AG116" s="6">
        <v>190403.78</v>
      </c>
      <c r="AH116" s="6">
        <v>200562.7</v>
      </c>
      <c r="AI116" s="6">
        <v>178555.6</v>
      </c>
      <c r="AJ116" s="6">
        <v>181814</v>
      </c>
      <c r="AK116" s="6">
        <v>86448</v>
      </c>
      <c r="AL116" s="6">
        <v>74327.899999999994</v>
      </c>
      <c r="AM116" s="6">
        <v>74247</v>
      </c>
    </row>
    <row r="117" spans="1:39" x14ac:dyDescent="0.25">
      <c r="C117" s="7">
        <v>1.5</v>
      </c>
      <c r="D117" s="20">
        <v>616.20000000000005</v>
      </c>
      <c r="E117" s="20">
        <v>532.9</v>
      </c>
      <c r="F117" s="20">
        <v>440.1</v>
      </c>
      <c r="G117" s="20">
        <v>539.79999999999995</v>
      </c>
      <c r="H117" s="20">
        <v>465.1</v>
      </c>
      <c r="I117" s="20">
        <v>488.6</v>
      </c>
      <c r="J117" s="20">
        <v>718.7</v>
      </c>
      <c r="K117" s="20">
        <v>630.79999999999995</v>
      </c>
      <c r="L117" s="20">
        <v>652.20000000000005</v>
      </c>
      <c r="M117" s="20">
        <v>705.8</v>
      </c>
      <c r="N117" s="20">
        <v>446.1</v>
      </c>
      <c r="O117" s="20">
        <v>550.20000000000005</v>
      </c>
      <c r="P117" s="20">
        <v>445.3</v>
      </c>
      <c r="Q117" s="20">
        <v>487.2</v>
      </c>
      <c r="R117" s="20">
        <v>496.2</v>
      </c>
      <c r="S117" s="20">
        <v>515.20000000000005</v>
      </c>
      <c r="T117" s="20">
        <v>435.2</v>
      </c>
      <c r="U117" s="20">
        <v>452.3</v>
      </c>
      <c r="V117" s="20">
        <v>554.29999999999995</v>
      </c>
      <c r="W117" s="20">
        <v>499.1</v>
      </c>
      <c r="X117" s="20">
        <v>515.6</v>
      </c>
      <c r="Y117" s="20"/>
      <c r="Z117" s="6"/>
      <c r="AA117" s="6"/>
      <c r="AB117" s="6">
        <v>1061.5</v>
      </c>
      <c r="AC117" s="6">
        <v>1020.0999999999999</v>
      </c>
      <c r="AD117" s="6">
        <v>936.3</v>
      </c>
      <c r="AE117" s="6">
        <v>1055</v>
      </c>
      <c r="AF117" s="6">
        <v>900.3</v>
      </c>
      <c r="AG117" s="6">
        <v>940.90000000000009</v>
      </c>
      <c r="AH117" s="6">
        <v>1273</v>
      </c>
      <c r="AI117" s="6">
        <v>1129.9000000000001</v>
      </c>
      <c r="AJ117" s="6">
        <v>1167.8000000000002</v>
      </c>
      <c r="AK117" s="6">
        <v>705.8</v>
      </c>
      <c r="AL117" s="6">
        <v>446.1</v>
      </c>
      <c r="AM117" s="6">
        <v>550.20000000000005</v>
      </c>
    </row>
    <row r="118" spans="1:39" x14ac:dyDescent="0.25">
      <c r="C118" s="7">
        <v>2</v>
      </c>
      <c r="D118" s="20">
        <v>214.7</v>
      </c>
      <c r="E118" s="20">
        <v>167.5</v>
      </c>
      <c r="F118" s="20">
        <v>162.80000000000001</v>
      </c>
      <c r="G118" s="20">
        <v>205.4</v>
      </c>
      <c r="H118" s="20">
        <v>161.5</v>
      </c>
      <c r="I118" s="20">
        <v>212.6</v>
      </c>
      <c r="J118" s="20">
        <v>201.5</v>
      </c>
      <c r="K118" s="20">
        <v>163.80000000000001</v>
      </c>
      <c r="L118" s="20">
        <v>190.3</v>
      </c>
      <c r="M118" s="20">
        <v>176.5</v>
      </c>
      <c r="N118" s="20">
        <v>178.2</v>
      </c>
      <c r="O118" s="20">
        <v>214.9</v>
      </c>
      <c r="P118" s="20">
        <v>178</v>
      </c>
      <c r="Q118" s="20">
        <v>174.3</v>
      </c>
      <c r="R118" s="20">
        <v>212.6</v>
      </c>
      <c r="S118" s="20">
        <v>201.8</v>
      </c>
      <c r="T118" s="20">
        <v>190.3</v>
      </c>
      <c r="U118" s="20">
        <v>185.6</v>
      </c>
      <c r="V118" s="20">
        <v>225.3</v>
      </c>
      <c r="W118" s="20">
        <v>225</v>
      </c>
      <c r="X118" s="20">
        <v>208.2</v>
      </c>
      <c r="Y118" s="20"/>
      <c r="Z118" s="6"/>
      <c r="AA118" s="6"/>
      <c r="AB118" s="6">
        <v>392.7</v>
      </c>
      <c r="AC118" s="6">
        <v>341.8</v>
      </c>
      <c r="AD118" s="6">
        <v>375.4</v>
      </c>
      <c r="AE118" s="6">
        <v>407.20000000000005</v>
      </c>
      <c r="AF118" s="6">
        <v>351.8</v>
      </c>
      <c r="AG118" s="6">
        <v>398.2</v>
      </c>
      <c r="AH118" s="6">
        <v>426.8</v>
      </c>
      <c r="AI118" s="6">
        <v>388.8</v>
      </c>
      <c r="AJ118" s="6">
        <v>398.5</v>
      </c>
      <c r="AK118" s="6">
        <v>176.5</v>
      </c>
      <c r="AL118" s="6">
        <v>178.2</v>
      </c>
      <c r="AM118" s="6">
        <v>214.9</v>
      </c>
    </row>
    <row r="119" spans="1:39" x14ac:dyDescent="0.25">
      <c r="C119" s="7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710.62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212.4</v>
      </c>
      <c r="U119" s="20">
        <v>0</v>
      </c>
      <c r="V119" s="20">
        <v>0</v>
      </c>
      <c r="W119" s="20">
        <v>0</v>
      </c>
      <c r="X119" s="20">
        <v>0</v>
      </c>
      <c r="Y119" s="20"/>
      <c r="Z119" s="6"/>
      <c r="AA119" s="6"/>
      <c r="AB119" s="6">
        <v>0</v>
      </c>
      <c r="AC119" s="6">
        <v>0</v>
      </c>
      <c r="AD119" s="6">
        <v>0</v>
      </c>
      <c r="AE119" s="6">
        <v>0</v>
      </c>
      <c r="AF119" s="6">
        <v>212.4</v>
      </c>
      <c r="AG119" s="6">
        <v>0</v>
      </c>
      <c r="AH119" s="6">
        <v>0</v>
      </c>
      <c r="AI119" s="6">
        <v>710.62</v>
      </c>
      <c r="AJ119" s="6">
        <v>0</v>
      </c>
      <c r="AK119" s="6">
        <v>0</v>
      </c>
      <c r="AL119" s="6">
        <v>0</v>
      </c>
      <c r="AM119" s="6">
        <v>0</v>
      </c>
    </row>
    <row r="120" spans="1:39" x14ac:dyDescent="0.25">
      <c r="A120" s="7" t="s">
        <v>137</v>
      </c>
      <c r="D120" s="20">
        <v>380724.20000000007</v>
      </c>
      <c r="E120" s="20">
        <v>319965.05000000005</v>
      </c>
      <c r="F120" s="20">
        <v>281451.23999999993</v>
      </c>
      <c r="G120" s="20">
        <v>340647</v>
      </c>
      <c r="H120" s="20">
        <v>367340.22</v>
      </c>
      <c r="I120" s="20">
        <v>403095.97999999992</v>
      </c>
      <c r="J120" s="20">
        <v>410085.9</v>
      </c>
      <c r="K120" s="20">
        <v>365001.14999999997</v>
      </c>
      <c r="L120" s="20">
        <v>359953.25</v>
      </c>
      <c r="M120" s="20">
        <v>333669.8</v>
      </c>
      <c r="N120" s="20">
        <v>307693.69</v>
      </c>
      <c r="O120" s="20">
        <v>289351.82</v>
      </c>
      <c r="P120" s="20">
        <v>293109.57</v>
      </c>
      <c r="Q120" s="20">
        <v>277592.77</v>
      </c>
      <c r="R120" s="20">
        <v>295918.72000000003</v>
      </c>
      <c r="S120" s="20">
        <v>318885.49</v>
      </c>
      <c r="T120" s="20">
        <v>302860.60000000003</v>
      </c>
      <c r="U120" s="20">
        <v>313467.82</v>
      </c>
      <c r="V120" s="20">
        <v>340615.61</v>
      </c>
      <c r="W120" s="20">
        <v>320806.50999999995</v>
      </c>
      <c r="X120" s="20">
        <v>334165.00999999995</v>
      </c>
      <c r="Y120" s="20"/>
      <c r="Z120" s="6"/>
      <c r="AA120" s="6"/>
      <c r="AB120" s="6">
        <v>673833.77</v>
      </c>
      <c r="AC120" s="6">
        <v>597557.81999999995</v>
      </c>
      <c r="AD120" s="6">
        <v>577369.96000000008</v>
      </c>
      <c r="AE120" s="6">
        <v>659532.49</v>
      </c>
      <c r="AF120" s="6">
        <v>670200.82000000018</v>
      </c>
      <c r="AG120" s="6">
        <v>716563.79999999993</v>
      </c>
      <c r="AH120" s="6">
        <v>750701.51</v>
      </c>
      <c r="AI120" s="6">
        <v>685807.66</v>
      </c>
      <c r="AJ120" s="6">
        <v>694118.26</v>
      </c>
      <c r="AK120" s="6">
        <v>333669.8</v>
      </c>
      <c r="AL120" s="6">
        <v>307693.69</v>
      </c>
      <c r="AM120" s="6">
        <v>289351.82</v>
      </c>
    </row>
    <row r="121" spans="1:39" x14ac:dyDescent="0.25">
      <c r="A121" s="7" t="s">
        <v>33</v>
      </c>
      <c r="B121" s="7" t="s">
        <v>107</v>
      </c>
      <c r="C121" s="7">
        <v>0.75</v>
      </c>
      <c r="D121" s="20">
        <v>1583.6</v>
      </c>
      <c r="E121" s="20">
        <v>1113.8</v>
      </c>
      <c r="F121" s="20">
        <v>951.5</v>
      </c>
      <c r="G121" s="20">
        <v>1111.9000000000001</v>
      </c>
      <c r="H121" s="20">
        <v>1171.4000000000001</v>
      </c>
      <c r="I121" s="20">
        <v>1453.1</v>
      </c>
      <c r="J121" s="20">
        <v>1290</v>
      </c>
      <c r="K121" s="20">
        <v>983</v>
      </c>
      <c r="L121" s="20">
        <v>941.7</v>
      </c>
      <c r="M121" s="20">
        <v>986.5</v>
      </c>
      <c r="N121" s="20">
        <v>638.9</v>
      </c>
      <c r="O121" s="20">
        <v>739.9</v>
      </c>
      <c r="P121" s="20">
        <v>726.4</v>
      </c>
      <c r="Q121" s="20">
        <v>726</v>
      </c>
      <c r="R121" s="20">
        <v>729.1</v>
      </c>
      <c r="S121" s="20">
        <v>853</v>
      </c>
      <c r="T121" s="20">
        <v>764.4</v>
      </c>
      <c r="U121" s="20">
        <v>825.1</v>
      </c>
      <c r="V121" s="20">
        <v>900.6</v>
      </c>
      <c r="W121" s="20">
        <v>913</v>
      </c>
      <c r="X121" s="20">
        <v>824.4</v>
      </c>
      <c r="Y121" s="20"/>
      <c r="Z121" s="6"/>
      <c r="AA121" s="6"/>
      <c r="AB121" s="6">
        <v>2310</v>
      </c>
      <c r="AC121" s="6">
        <v>1839.8</v>
      </c>
      <c r="AD121" s="6">
        <v>1680.6</v>
      </c>
      <c r="AE121" s="6">
        <v>1964.9</v>
      </c>
      <c r="AF121" s="6">
        <v>1935.8000000000002</v>
      </c>
      <c r="AG121" s="6">
        <v>2278.1999999999998</v>
      </c>
      <c r="AH121" s="6">
        <v>2190.6</v>
      </c>
      <c r="AI121" s="6">
        <v>1896</v>
      </c>
      <c r="AJ121" s="6">
        <v>1766.1</v>
      </c>
      <c r="AK121" s="6">
        <v>986.5</v>
      </c>
      <c r="AL121" s="6">
        <v>638.9</v>
      </c>
      <c r="AM121" s="6">
        <v>739.9</v>
      </c>
    </row>
    <row r="122" spans="1:39" x14ac:dyDescent="0.25">
      <c r="C122" s="7">
        <v>1</v>
      </c>
      <c r="D122" s="20">
        <v>102</v>
      </c>
      <c r="E122" s="20">
        <v>85.8</v>
      </c>
      <c r="F122" s="20">
        <v>66.599999999999994</v>
      </c>
      <c r="G122" s="20">
        <v>86.8</v>
      </c>
      <c r="H122" s="20">
        <v>94.9</v>
      </c>
      <c r="I122" s="20">
        <v>101.6</v>
      </c>
      <c r="J122" s="20">
        <v>117.2</v>
      </c>
      <c r="K122" s="20">
        <v>81.3</v>
      </c>
      <c r="L122" s="20">
        <v>78.599999999999994</v>
      </c>
      <c r="M122" s="20">
        <v>88.8</v>
      </c>
      <c r="N122" s="20">
        <v>75.599999999999994</v>
      </c>
      <c r="O122" s="20">
        <v>60</v>
      </c>
      <c r="P122" s="20">
        <v>57.3</v>
      </c>
      <c r="Q122" s="20">
        <v>57.9</v>
      </c>
      <c r="R122" s="20">
        <v>65.7</v>
      </c>
      <c r="S122" s="20">
        <v>92.1</v>
      </c>
      <c r="T122" s="20">
        <v>102.9</v>
      </c>
      <c r="U122" s="20">
        <v>72.3</v>
      </c>
      <c r="V122" s="20">
        <v>76.7</v>
      </c>
      <c r="W122" s="20">
        <v>71.2</v>
      </c>
      <c r="X122" s="20">
        <v>96.4</v>
      </c>
      <c r="Y122" s="20"/>
      <c r="Z122" s="6"/>
      <c r="AA122" s="6"/>
      <c r="AB122" s="6">
        <v>159.30000000000001</v>
      </c>
      <c r="AC122" s="6">
        <v>143.69999999999999</v>
      </c>
      <c r="AD122" s="6">
        <v>132.30000000000001</v>
      </c>
      <c r="AE122" s="6">
        <v>178.89999999999998</v>
      </c>
      <c r="AF122" s="6">
        <v>197.8</v>
      </c>
      <c r="AG122" s="6">
        <v>173.89999999999998</v>
      </c>
      <c r="AH122" s="6">
        <v>193.9</v>
      </c>
      <c r="AI122" s="6">
        <v>152.5</v>
      </c>
      <c r="AJ122" s="6">
        <v>175</v>
      </c>
      <c r="AK122" s="6">
        <v>88.8</v>
      </c>
      <c r="AL122" s="6">
        <v>75.599999999999994</v>
      </c>
      <c r="AM122" s="6">
        <v>60</v>
      </c>
    </row>
    <row r="123" spans="1:39" x14ac:dyDescent="0.25">
      <c r="A123" s="7" t="s">
        <v>138</v>
      </c>
      <c r="D123" s="20">
        <v>1685.6</v>
      </c>
      <c r="E123" s="20">
        <v>1199.5999999999999</v>
      </c>
      <c r="F123" s="20">
        <v>1018.1</v>
      </c>
      <c r="G123" s="20">
        <v>1198.7</v>
      </c>
      <c r="H123" s="20">
        <v>1266.3000000000002</v>
      </c>
      <c r="I123" s="20">
        <v>1554.6999999999998</v>
      </c>
      <c r="J123" s="20">
        <v>1407.2</v>
      </c>
      <c r="K123" s="20">
        <v>1064.3</v>
      </c>
      <c r="L123" s="20">
        <v>1020.3000000000001</v>
      </c>
      <c r="M123" s="20">
        <v>1075.3</v>
      </c>
      <c r="N123" s="20">
        <v>714.5</v>
      </c>
      <c r="O123" s="20">
        <v>799.9</v>
      </c>
      <c r="P123" s="20">
        <v>783.69999999999993</v>
      </c>
      <c r="Q123" s="20">
        <v>783.9</v>
      </c>
      <c r="R123" s="20">
        <v>794.80000000000007</v>
      </c>
      <c r="S123" s="20">
        <v>945.1</v>
      </c>
      <c r="T123" s="20">
        <v>867.3</v>
      </c>
      <c r="U123" s="20">
        <v>897.4</v>
      </c>
      <c r="V123" s="20">
        <v>977.30000000000007</v>
      </c>
      <c r="W123" s="20">
        <v>984.2</v>
      </c>
      <c r="X123" s="20">
        <v>920.8</v>
      </c>
      <c r="Y123" s="20"/>
      <c r="Z123" s="6"/>
      <c r="AA123" s="6"/>
      <c r="AB123" s="6">
        <v>2469.3000000000002</v>
      </c>
      <c r="AC123" s="6">
        <v>1983.5</v>
      </c>
      <c r="AD123" s="6">
        <v>1812.8999999999999</v>
      </c>
      <c r="AE123" s="6">
        <v>2143.8000000000002</v>
      </c>
      <c r="AF123" s="6">
        <v>2133.6000000000004</v>
      </c>
      <c r="AG123" s="6">
        <v>2452.1</v>
      </c>
      <c r="AH123" s="6">
        <v>2384.5</v>
      </c>
      <c r="AI123" s="6">
        <v>2048.5</v>
      </c>
      <c r="AJ123" s="6">
        <v>1941.1</v>
      </c>
      <c r="AK123" s="6">
        <v>1075.3</v>
      </c>
      <c r="AL123" s="6">
        <v>714.5</v>
      </c>
      <c r="AM123" s="6">
        <v>799.9</v>
      </c>
    </row>
    <row r="124" spans="1:39" x14ac:dyDescent="0.25">
      <c r="A124" s="7" t="s">
        <v>34</v>
      </c>
      <c r="B124" s="7" t="s">
        <v>112</v>
      </c>
      <c r="C124" s="7">
        <v>0.75</v>
      </c>
      <c r="D124" s="20">
        <v>18</v>
      </c>
      <c r="E124" s="20">
        <v>9.3000000000000007</v>
      </c>
      <c r="F124" s="20">
        <v>13.6</v>
      </c>
      <c r="G124" s="20">
        <v>11.8</v>
      </c>
      <c r="H124" s="20">
        <v>7.9</v>
      </c>
      <c r="I124" s="20">
        <v>8.8000000000000007</v>
      </c>
      <c r="J124" s="20">
        <v>9.4</v>
      </c>
      <c r="K124" s="20">
        <v>8.8000000000000007</v>
      </c>
      <c r="L124" s="20">
        <v>10.4</v>
      </c>
      <c r="M124" s="20">
        <v>8</v>
      </c>
      <c r="N124" s="20">
        <v>9.6</v>
      </c>
      <c r="O124" s="20">
        <v>6.3</v>
      </c>
      <c r="P124" s="20">
        <v>5.9</v>
      </c>
      <c r="Q124" s="20">
        <v>7.99</v>
      </c>
      <c r="R124" s="20">
        <v>10.4</v>
      </c>
      <c r="S124" s="20">
        <v>8.8000000000000007</v>
      </c>
      <c r="T124" s="20">
        <v>8.6999999999999993</v>
      </c>
      <c r="U124" s="20">
        <v>9.5</v>
      </c>
      <c r="V124" s="20">
        <v>11.1</v>
      </c>
      <c r="W124" s="20">
        <v>8.6999999999999993</v>
      </c>
      <c r="X124" s="20">
        <v>10</v>
      </c>
      <c r="Y124" s="20"/>
      <c r="Z124" s="6"/>
      <c r="AA124" s="6"/>
      <c r="AB124" s="6">
        <v>23.9</v>
      </c>
      <c r="AC124" s="6">
        <v>17.29</v>
      </c>
      <c r="AD124" s="6">
        <v>24</v>
      </c>
      <c r="AE124" s="6">
        <v>20.6</v>
      </c>
      <c r="AF124" s="6">
        <v>16.600000000000001</v>
      </c>
      <c r="AG124" s="6">
        <v>18.3</v>
      </c>
      <c r="AH124" s="6">
        <v>20.5</v>
      </c>
      <c r="AI124" s="6">
        <v>17.5</v>
      </c>
      <c r="AJ124" s="6">
        <v>20.399999999999999</v>
      </c>
      <c r="AK124" s="6">
        <v>8</v>
      </c>
      <c r="AL124" s="6">
        <v>9.6</v>
      </c>
      <c r="AM124" s="6">
        <v>6.3</v>
      </c>
    </row>
    <row r="125" spans="1:39" x14ac:dyDescent="0.25">
      <c r="C125" s="7">
        <v>1</v>
      </c>
      <c r="D125" s="20">
        <v>23.6</v>
      </c>
      <c r="E125" s="20">
        <v>41.3</v>
      </c>
      <c r="F125" s="20">
        <v>31.4</v>
      </c>
      <c r="G125" s="20">
        <v>61</v>
      </c>
      <c r="H125" s="20">
        <v>45</v>
      </c>
      <c r="I125" s="20">
        <v>38.1</v>
      </c>
      <c r="J125" s="20">
        <v>27.1</v>
      </c>
      <c r="K125" s="20">
        <v>20.3</v>
      </c>
      <c r="L125" s="20">
        <v>34.299999999999997</v>
      </c>
      <c r="M125" s="20">
        <v>37.9</v>
      </c>
      <c r="N125" s="20">
        <v>48.5</v>
      </c>
      <c r="O125" s="20">
        <v>36.6</v>
      </c>
      <c r="P125" s="20">
        <v>33.5</v>
      </c>
      <c r="Q125" s="20">
        <v>48.99</v>
      </c>
      <c r="R125" s="20">
        <v>49</v>
      </c>
      <c r="S125" s="20">
        <v>21.9</v>
      </c>
      <c r="T125" s="20">
        <v>35.799999999999997</v>
      </c>
      <c r="U125" s="20">
        <v>32.799999999999997</v>
      </c>
      <c r="V125" s="20">
        <v>19.100000000000001</v>
      </c>
      <c r="W125" s="20">
        <v>13.3</v>
      </c>
      <c r="X125" s="20">
        <v>32.200000000000003</v>
      </c>
      <c r="Y125" s="20"/>
      <c r="Z125" s="6"/>
      <c r="AA125" s="6"/>
      <c r="AB125" s="6">
        <v>57.1</v>
      </c>
      <c r="AC125" s="6">
        <v>90.289999999999992</v>
      </c>
      <c r="AD125" s="6">
        <v>80.400000000000006</v>
      </c>
      <c r="AE125" s="6">
        <v>82.9</v>
      </c>
      <c r="AF125" s="6">
        <v>80.8</v>
      </c>
      <c r="AG125" s="6">
        <v>70.900000000000006</v>
      </c>
      <c r="AH125" s="6">
        <v>46.2</v>
      </c>
      <c r="AI125" s="6">
        <v>33.6</v>
      </c>
      <c r="AJ125" s="6">
        <v>66.5</v>
      </c>
      <c r="AK125" s="6">
        <v>37.9</v>
      </c>
      <c r="AL125" s="6">
        <v>48.5</v>
      </c>
      <c r="AM125" s="6">
        <v>36.6</v>
      </c>
    </row>
    <row r="126" spans="1:39" x14ac:dyDescent="0.25">
      <c r="C126" s="7">
        <v>1.5</v>
      </c>
      <c r="D126" s="20">
        <v>94.7</v>
      </c>
      <c r="E126" s="20">
        <v>106.6</v>
      </c>
      <c r="F126" s="20">
        <v>111</v>
      </c>
      <c r="G126" s="20">
        <v>123</v>
      </c>
      <c r="H126" s="20">
        <v>120.7</v>
      </c>
      <c r="I126" s="20">
        <v>127.1</v>
      </c>
      <c r="J126" s="20">
        <v>124.6</v>
      </c>
      <c r="K126" s="20">
        <v>91.7</v>
      </c>
      <c r="L126" s="20">
        <v>127.7</v>
      </c>
      <c r="M126" s="20">
        <v>137.19999999999999</v>
      </c>
      <c r="N126" s="20">
        <v>183.5</v>
      </c>
      <c r="O126" s="20">
        <v>121.2</v>
      </c>
      <c r="P126" s="20">
        <v>87.6</v>
      </c>
      <c r="Q126" s="20">
        <v>101.59</v>
      </c>
      <c r="R126" s="20">
        <v>112.6</v>
      </c>
      <c r="S126" s="20">
        <v>94.6</v>
      </c>
      <c r="T126" s="20">
        <v>154.19999999999999</v>
      </c>
      <c r="U126" s="20">
        <v>142.4</v>
      </c>
      <c r="V126" s="20">
        <v>100.9</v>
      </c>
      <c r="W126" s="20">
        <v>83.7</v>
      </c>
      <c r="X126" s="20">
        <v>150.6</v>
      </c>
      <c r="Y126" s="20"/>
      <c r="Z126" s="6"/>
      <c r="AA126" s="6"/>
      <c r="AB126" s="6">
        <v>182.3</v>
      </c>
      <c r="AC126" s="6">
        <v>208.19</v>
      </c>
      <c r="AD126" s="6">
        <v>223.6</v>
      </c>
      <c r="AE126" s="6">
        <v>217.6</v>
      </c>
      <c r="AF126" s="6">
        <v>274.89999999999998</v>
      </c>
      <c r="AG126" s="6">
        <v>269.5</v>
      </c>
      <c r="AH126" s="6">
        <v>225.5</v>
      </c>
      <c r="AI126" s="6">
        <v>175.4</v>
      </c>
      <c r="AJ126" s="6">
        <v>278.3</v>
      </c>
      <c r="AK126" s="6">
        <v>137.19999999999999</v>
      </c>
      <c r="AL126" s="6">
        <v>183.5</v>
      </c>
      <c r="AM126" s="6">
        <v>121.2</v>
      </c>
    </row>
    <row r="127" spans="1:39" x14ac:dyDescent="0.25">
      <c r="C127" s="7">
        <v>2</v>
      </c>
      <c r="D127" s="20">
        <v>1033.5999999999999</v>
      </c>
      <c r="E127" s="20">
        <v>1296.3</v>
      </c>
      <c r="F127" s="20">
        <v>1018.8</v>
      </c>
      <c r="G127" s="20">
        <v>972.2</v>
      </c>
      <c r="H127" s="20">
        <v>1117.0999999999999</v>
      </c>
      <c r="I127" s="20">
        <v>1282.8</v>
      </c>
      <c r="J127" s="20">
        <v>1139.4000000000001</v>
      </c>
      <c r="K127" s="20">
        <v>1586.4</v>
      </c>
      <c r="L127" s="20">
        <v>1329.7</v>
      </c>
      <c r="M127" s="20">
        <v>1209.5999999999999</v>
      </c>
      <c r="N127" s="20">
        <v>1181</v>
      </c>
      <c r="O127" s="20">
        <v>921.1</v>
      </c>
      <c r="P127" s="20">
        <v>593.29999999999995</v>
      </c>
      <c r="Q127" s="20">
        <v>839.79</v>
      </c>
      <c r="R127" s="20">
        <v>1008</v>
      </c>
      <c r="S127" s="20">
        <v>1081.9000000000001</v>
      </c>
      <c r="T127" s="20">
        <v>908.1</v>
      </c>
      <c r="U127" s="20">
        <v>855.4</v>
      </c>
      <c r="V127" s="20">
        <v>1062</v>
      </c>
      <c r="W127" s="20">
        <v>1023.9</v>
      </c>
      <c r="X127" s="20">
        <v>1260.9000000000001</v>
      </c>
      <c r="Y127" s="20"/>
      <c r="Z127" s="6"/>
      <c r="AA127" s="6"/>
      <c r="AB127" s="6">
        <v>1626.8999999999999</v>
      </c>
      <c r="AC127" s="6">
        <v>2136.09</v>
      </c>
      <c r="AD127" s="6">
        <v>2026.8</v>
      </c>
      <c r="AE127" s="6">
        <v>2054.1000000000004</v>
      </c>
      <c r="AF127" s="6">
        <v>2025.1999999999998</v>
      </c>
      <c r="AG127" s="6">
        <v>2138.1999999999998</v>
      </c>
      <c r="AH127" s="6">
        <v>2201.4</v>
      </c>
      <c r="AI127" s="6">
        <v>2610.3000000000002</v>
      </c>
      <c r="AJ127" s="6">
        <v>2590.6000000000004</v>
      </c>
      <c r="AK127" s="6">
        <v>1209.5999999999999</v>
      </c>
      <c r="AL127" s="6">
        <v>1181</v>
      </c>
      <c r="AM127" s="6">
        <v>921.1</v>
      </c>
    </row>
    <row r="128" spans="1:39" x14ac:dyDescent="0.25">
      <c r="C128" s="7">
        <v>3</v>
      </c>
      <c r="D128" s="20">
        <v>1165.0999999999999</v>
      </c>
      <c r="E128" s="20">
        <v>1373.5</v>
      </c>
      <c r="F128" s="20">
        <v>1261.8</v>
      </c>
      <c r="G128" s="20">
        <v>1150.5999999999999</v>
      </c>
      <c r="H128" s="20">
        <v>1398.1</v>
      </c>
      <c r="I128" s="20">
        <v>1672.9</v>
      </c>
      <c r="J128" s="20">
        <v>1266.5</v>
      </c>
      <c r="K128" s="20">
        <v>958.2</v>
      </c>
      <c r="L128" s="20">
        <v>1399.5</v>
      </c>
      <c r="M128" s="20">
        <v>2099.9</v>
      </c>
      <c r="N128" s="20">
        <v>1707</v>
      </c>
      <c r="O128" s="20">
        <v>1031.5999999999999</v>
      </c>
      <c r="P128" s="20">
        <v>771.1</v>
      </c>
      <c r="Q128" s="20">
        <v>1170.4000000000001</v>
      </c>
      <c r="R128" s="20">
        <v>1165.7</v>
      </c>
      <c r="S128" s="20">
        <v>1718.4</v>
      </c>
      <c r="T128" s="20">
        <v>1580.4</v>
      </c>
      <c r="U128" s="20">
        <v>1801.1</v>
      </c>
      <c r="V128" s="20">
        <v>991.1</v>
      </c>
      <c r="W128" s="20">
        <v>995.8</v>
      </c>
      <c r="X128" s="20">
        <v>1414.7</v>
      </c>
      <c r="Y128" s="20"/>
      <c r="Z128" s="6"/>
      <c r="AA128" s="6"/>
      <c r="AB128" s="6">
        <v>1936.1999999999998</v>
      </c>
      <c r="AC128" s="6">
        <v>2543.9</v>
      </c>
      <c r="AD128" s="6">
        <v>2427.5</v>
      </c>
      <c r="AE128" s="6">
        <v>2869</v>
      </c>
      <c r="AF128" s="6">
        <v>2978.5</v>
      </c>
      <c r="AG128" s="6">
        <v>3474</v>
      </c>
      <c r="AH128" s="6">
        <v>2257.6</v>
      </c>
      <c r="AI128" s="6">
        <v>1954</v>
      </c>
      <c r="AJ128" s="6">
        <v>2814.2</v>
      </c>
      <c r="AK128" s="6">
        <v>2099.9</v>
      </c>
      <c r="AL128" s="6">
        <v>1707</v>
      </c>
      <c r="AM128" s="6">
        <v>1031.5999999999999</v>
      </c>
    </row>
    <row r="129" spans="1:39" x14ac:dyDescent="0.25">
      <c r="C129" s="7">
        <v>4</v>
      </c>
      <c r="D129" s="20">
        <v>2568.6999999999998</v>
      </c>
      <c r="E129" s="20">
        <v>2512.8000000000002</v>
      </c>
      <c r="F129" s="20">
        <v>2014.9</v>
      </c>
      <c r="G129" s="20">
        <v>2414.5</v>
      </c>
      <c r="H129" s="20">
        <v>3100.4</v>
      </c>
      <c r="I129" s="20">
        <v>4588.7</v>
      </c>
      <c r="J129" s="20">
        <v>2986.3</v>
      </c>
      <c r="K129" s="20">
        <v>3833</v>
      </c>
      <c r="L129" s="20">
        <v>3470.1</v>
      </c>
      <c r="M129" s="20">
        <v>3405</v>
      </c>
      <c r="N129" s="20">
        <v>3116.4</v>
      </c>
      <c r="O129" s="20">
        <v>2941</v>
      </c>
      <c r="P129" s="20">
        <v>1818.1</v>
      </c>
      <c r="Q129" s="20">
        <v>2137.4</v>
      </c>
      <c r="R129" s="20">
        <v>2731.4</v>
      </c>
      <c r="S129" s="20">
        <v>2944.6</v>
      </c>
      <c r="T129" s="20">
        <v>2855.8</v>
      </c>
      <c r="U129" s="20">
        <v>3020.5</v>
      </c>
      <c r="V129" s="20">
        <v>1815.9</v>
      </c>
      <c r="W129" s="20">
        <v>1211.8</v>
      </c>
      <c r="X129" s="20">
        <v>3203</v>
      </c>
      <c r="Y129" s="20"/>
      <c r="Z129" s="6"/>
      <c r="AA129" s="6"/>
      <c r="AB129" s="6">
        <v>4386.7999999999993</v>
      </c>
      <c r="AC129" s="6">
        <v>4650.2000000000007</v>
      </c>
      <c r="AD129" s="6">
        <v>4746.3</v>
      </c>
      <c r="AE129" s="6">
        <v>5359.1</v>
      </c>
      <c r="AF129" s="6">
        <v>5956.2000000000007</v>
      </c>
      <c r="AG129" s="6">
        <v>7609.2</v>
      </c>
      <c r="AH129" s="6">
        <v>4802.2000000000007</v>
      </c>
      <c r="AI129" s="6">
        <v>5044.8</v>
      </c>
      <c r="AJ129" s="6">
        <v>6673.1</v>
      </c>
      <c r="AK129" s="6">
        <v>3405</v>
      </c>
      <c r="AL129" s="6">
        <v>3116.4</v>
      </c>
      <c r="AM129" s="6">
        <v>2941</v>
      </c>
    </row>
    <row r="130" spans="1:39" x14ac:dyDescent="0.25">
      <c r="C130" s="7">
        <v>6</v>
      </c>
      <c r="D130" s="20">
        <v>398</v>
      </c>
      <c r="E130" s="20">
        <v>418.2</v>
      </c>
      <c r="F130" s="20">
        <v>441.2</v>
      </c>
      <c r="G130" s="20">
        <v>563.79999999999995</v>
      </c>
      <c r="H130" s="20">
        <v>518.9</v>
      </c>
      <c r="I130" s="20">
        <v>453.9</v>
      </c>
      <c r="J130" s="20">
        <v>285</v>
      </c>
      <c r="K130" s="20">
        <v>117.7</v>
      </c>
      <c r="L130" s="20">
        <v>391.9</v>
      </c>
      <c r="M130" s="20">
        <v>484</v>
      </c>
      <c r="N130" s="20">
        <v>492.8</v>
      </c>
      <c r="O130" s="20">
        <v>356.1</v>
      </c>
      <c r="P130" s="20">
        <v>336.4</v>
      </c>
      <c r="Q130" s="20">
        <v>363.4</v>
      </c>
      <c r="R130" s="20">
        <v>510.8</v>
      </c>
      <c r="S130" s="20">
        <v>487</v>
      </c>
      <c r="T130" s="20">
        <v>499.2</v>
      </c>
      <c r="U130" s="20">
        <v>328.3</v>
      </c>
      <c r="V130" s="20">
        <v>190.1</v>
      </c>
      <c r="W130" s="20">
        <v>165.4</v>
      </c>
      <c r="X130" s="20">
        <v>335.6</v>
      </c>
      <c r="Y130" s="20"/>
      <c r="Z130" s="6"/>
      <c r="AA130" s="6"/>
      <c r="AB130" s="6">
        <v>734.4</v>
      </c>
      <c r="AC130" s="6">
        <v>781.59999999999991</v>
      </c>
      <c r="AD130" s="6">
        <v>952</v>
      </c>
      <c r="AE130" s="6">
        <v>1050.8</v>
      </c>
      <c r="AF130" s="6">
        <v>1018.0999999999999</v>
      </c>
      <c r="AG130" s="6">
        <v>782.2</v>
      </c>
      <c r="AH130" s="6">
        <v>475.1</v>
      </c>
      <c r="AI130" s="6">
        <v>283.10000000000002</v>
      </c>
      <c r="AJ130" s="6">
        <v>727.5</v>
      </c>
      <c r="AK130" s="6">
        <v>484</v>
      </c>
      <c r="AL130" s="6">
        <v>492.8</v>
      </c>
      <c r="AM130" s="6">
        <v>356.1</v>
      </c>
    </row>
    <row r="131" spans="1:39" x14ac:dyDescent="0.25">
      <c r="A131" s="7" t="s">
        <v>139</v>
      </c>
      <c r="D131" s="20">
        <v>5301.7</v>
      </c>
      <c r="E131" s="20">
        <v>5758</v>
      </c>
      <c r="F131" s="20">
        <v>4892.7</v>
      </c>
      <c r="G131" s="20">
        <v>5296.9000000000005</v>
      </c>
      <c r="H131" s="20">
        <v>6308.0999999999995</v>
      </c>
      <c r="I131" s="20">
        <v>8172.2999999999993</v>
      </c>
      <c r="J131" s="20">
        <v>5838.3</v>
      </c>
      <c r="K131" s="20">
        <v>6616.0999999999995</v>
      </c>
      <c r="L131" s="20">
        <v>6763.6</v>
      </c>
      <c r="M131" s="20">
        <v>7381.6</v>
      </c>
      <c r="N131" s="20">
        <v>6738.8</v>
      </c>
      <c r="O131" s="20">
        <v>5413.9000000000005</v>
      </c>
      <c r="P131" s="20">
        <v>3645.9</v>
      </c>
      <c r="Q131" s="20">
        <v>4669.5599999999995</v>
      </c>
      <c r="R131" s="20">
        <v>5587.9000000000005</v>
      </c>
      <c r="S131" s="20">
        <v>6357.2000000000007</v>
      </c>
      <c r="T131" s="20">
        <v>6042.2</v>
      </c>
      <c r="U131" s="20">
        <v>6190</v>
      </c>
      <c r="V131" s="20">
        <v>4190.2</v>
      </c>
      <c r="W131" s="20">
        <v>3502.6</v>
      </c>
      <c r="X131" s="20">
        <v>6407</v>
      </c>
      <c r="Y131" s="20"/>
      <c r="Z131" s="6"/>
      <c r="AA131" s="6"/>
      <c r="AB131" s="6">
        <v>8947.5999999999985</v>
      </c>
      <c r="AC131" s="6">
        <v>10427.560000000001</v>
      </c>
      <c r="AD131" s="6">
        <v>10480.6</v>
      </c>
      <c r="AE131" s="6">
        <v>11654.1</v>
      </c>
      <c r="AF131" s="6">
        <v>12350.300000000001</v>
      </c>
      <c r="AG131" s="6">
        <v>14362.3</v>
      </c>
      <c r="AH131" s="6">
        <v>10028.500000000002</v>
      </c>
      <c r="AI131" s="6">
        <v>10118.700000000001</v>
      </c>
      <c r="AJ131" s="6">
        <v>13170.6</v>
      </c>
      <c r="AK131" s="6">
        <v>7381.6</v>
      </c>
      <c r="AL131" s="6">
        <v>6738.8</v>
      </c>
      <c r="AM131" s="6">
        <v>5413.9000000000005</v>
      </c>
    </row>
    <row r="132" spans="1:39" x14ac:dyDescent="0.25">
      <c r="A132" s="7" t="s">
        <v>38</v>
      </c>
      <c r="D132" s="20">
        <v>889514.60999999975</v>
      </c>
      <c r="E132" s="20">
        <v>763372.74000000022</v>
      </c>
      <c r="F132" s="20">
        <v>660843.54</v>
      </c>
      <c r="G132" s="20">
        <v>833735.2000000003</v>
      </c>
      <c r="H132" s="20">
        <v>944555.23999999987</v>
      </c>
      <c r="I132" s="20">
        <v>1104025.56</v>
      </c>
      <c r="J132" s="20">
        <v>1018471.7999999997</v>
      </c>
      <c r="K132" s="20">
        <v>926833.08000000007</v>
      </c>
      <c r="L132" s="20">
        <v>860288.44999999984</v>
      </c>
      <c r="M132" s="20">
        <v>843787.85</v>
      </c>
      <c r="N132" s="20">
        <v>756334.1100000001</v>
      </c>
      <c r="O132" s="20">
        <v>678173.88</v>
      </c>
      <c r="P132" s="20">
        <v>633172.85000000021</v>
      </c>
      <c r="Q132" s="20">
        <v>658490.27000000014</v>
      </c>
      <c r="R132" s="20">
        <v>653558.59999999986</v>
      </c>
      <c r="S132" s="20">
        <v>798160.62000000011</v>
      </c>
      <c r="T132" s="20">
        <v>774901.00000000012</v>
      </c>
      <c r="U132" s="20">
        <v>819560.64000000025</v>
      </c>
      <c r="V132" s="20">
        <v>840380.77999999991</v>
      </c>
      <c r="W132" s="20">
        <v>786196.5900000002</v>
      </c>
      <c r="X132" s="20">
        <v>826118.78999999992</v>
      </c>
      <c r="Y132" s="20"/>
      <c r="Z132" s="6"/>
      <c r="AA132" s="6"/>
      <c r="AB132" s="6">
        <v>1522687.4599999997</v>
      </c>
      <c r="AC132" s="6">
        <v>1421863.0100000005</v>
      </c>
      <c r="AD132" s="6">
        <v>1314402.1400000001</v>
      </c>
      <c r="AE132" s="6">
        <v>1631895.82</v>
      </c>
      <c r="AF132" s="6">
        <v>1719456.24</v>
      </c>
      <c r="AG132" s="6">
        <v>1923586.1999999997</v>
      </c>
      <c r="AH132" s="6">
        <v>1858852.5799999996</v>
      </c>
      <c r="AI132" s="6">
        <v>1713029.6700000002</v>
      </c>
      <c r="AJ132" s="6">
        <v>1686407.24</v>
      </c>
      <c r="AK132" s="6">
        <v>843787.85</v>
      </c>
      <c r="AL132" s="6">
        <v>756334.1100000001</v>
      </c>
      <c r="AM132" s="6">
        <v>678173.88</v>
      </c>
    </row>
  </sheetData>
  <pageMargins left="0.7" right="0.7" top="0.75" bottom="0.75" header="0.3" footer="0.3"/>
  <pageSetup paperSize="17" scale="60" orientation="landscape" verticalDpi="1200" r:id="rId2"/>
  <rowBreaks count="1" manualBreakCount="1">
    <brk id="71" max="4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236"/>
  <sheetViews>
    <sheetView zoomScaleNormal="100" workbookViewId="0">
      <pane xSplit="3" ySplit="2" topLeftCell="O137" activePane="bottomRight" state="frozen"/>
      <selection pane="topRight" activeCell="D1" sqref="D1"/>
      <selection pane="bottomLeft" activeCell="A3" sqref="A3"/>
      <selection pane="bottomRight" activeCell="E211" sqref="E211"/>
    </sheetView>
  </sheetViews>
  <sheetFormatPr defaultRowHeight="15" x14ac:dyDescent="0.25"/>
  <cols>
    <col min="2" max="2" width="35.140625" customWidth="1"/>
    <col min="3" max="3" width="13.42578125" customWidth="1"/>
    <col min="4" max="8" width="9.140625" customWidth="1"/>
    <col min="9" max="9" width="14.28515625" customWidth="1"/>
    <col min="10" max="10" width="12" customWidth="1"/>
    <col min="11" max="11" width="9.140625" customWidth="1"/>
    <col min="12" max="12" width="12" customWidth="1"/>
    <col min="13" max="13" width="9.140625" customWidth="1"/>
    <col min="14" max="14" width="14.5703125" customWidth="1"/>
    <col min="15" max="15" width="14.140625" customWidth="1"/>
    <col min="16" max="16" width="11.28515625" customWidth="1"/>
    <col min="17" max="17" width="12.5703125" customWidth="1"/>
    <col min="18" max="19" width="10.5703125" customWidth="1"/>
    <col min="20" max="20" width="10.140625" customWidth="1"/>
    <col min="21" max="21" width="9" customWidth="1"/>
    <col min="22" max="24" width="9.140625" customWidth="1"/>
    <col min="25" max="25" width="12" customWidth="1"/>
    <col min="26" max="26" width="11" customWidth="1"/>
    <col min="27" max="27" width="10.7109375" customWidth="1"/>
    <col min="28" max="31" width="14" bestFit="1" customWidth="1"/>
    <col min="32" max="32" width="14" customWidth="1"/>
    <col min="33" max="33" width="14" bestFit="1" customWidth="1"/>
    <col min="34" max="34" width="14.85546875" bestFit="1" customWidth="1"/>
    <col min="35" max="35" width="9.28515625" customWidth="1"/>
    <col min="36" max="36" width="11.5703125" customWidth="1"/>
    <col min="37" max="37" width="12.7109375" customWidth="1"/>
    <col min="38" max="38" width="12.28515625" customWidth="1"/>
    <col min="39" max="39" width="11.85546875" customWidth="1"/>
    <col min="40" max="40" width="12.7109375" customWidth="1"/>
    <col min="41" max="41" width="13.28515625" customWidth="1"/>
    <col min="42" max="42" width="12.7109375" customWidth="1"/>
    <col min="43" max="43" width="12.28515625" customWidth="1"/>
    <col min="44" max="44" width="14.85546875" customWidth="1"/>
  </cols>
  <sheetData>
    <row r="1" spans="1:48" s="16" customFormat="1" ht="21" x14ac:dyDescent="0.35">
      <c r="A1" s="22" t="s">
        <v>253</v>
      </c>
      <c r="D1" s="17" t="s">
        <v>164</v>
      </c>
      <c r="E1" s="17" t="s">
        <v>165</v>
      </c>
      <c r="F1" s="17" t="s">
        <v>166</v>
      </c>
      <c r="G1" s="17" t="s">
        <v>167</v>
      </c>
      <c r="H1" s="17" t="s">
        <v>168</v>
      </c>
      <c r="I1" s="17" t="s">
        <v>169</v>
      </c>
      <c r="J1" s="17" t="s">
        <v>170</v>
      </c>
      <c r="K1" s="17" t="s">
        <v>171</v>
      </c>
      <c r="L1" s="17" t="s">
        <v>172</v>
      </c>
      <c r="M1" s="17" t="s">
        <v>173</v>
      </c>
      <c r="N1" s="17" t="s">
        <v>174</v>
      </c>
      <c r="O1" s="17" t="s">
        <v>175</v>
      </c>
      <c r="P1" s="17" t="s">
        <v>164</v>
      </c>
      <c r="Q1" s="17" t="s">
        <v>165</v>
      </c>
      <c r="R1" s="17" t="s">
        <v>166</v>
      </c>
      <c r="S1" s="17" t="s">
        <v>167</v>
      </c>
      <c r="T1" s="17" t="s">
        <v>168</v>
      </c>
      <c r="U1" s="17" t="s">
        <v>169</v>
      </c>
      <c r="V1" s="17" t="s">
        <v>170</v>
      </c>
      <c r="W1" s="17" t="s">
        <v>171</v>
      </c>
      <c r="X1" s="17" t="s">
        <v>172</v>
      </c>
      <c r="Z1" s="60" t="s">
        <v>257</v>
      </c>
      <c r="AA1" s="60" t="s">
        <v>165</v>
      </c>
      <c r="AB1" s="60" t="s">
        <v>166</v>
      </c>
      <c r="AC1" s="60" t="s">
        <v>167</v>
      </c>
      <c r="AD1" s="60" t="s">
        <v>168</v>
      </c>
      <c r="AE1" s="60" t="s">
        <v>169</v>
      </c>
      <c r="AF1" s="60" t="s">
        <v>170</v>
      </c>
      <c r="AG1" s="60" t="s">
        <v>171</v>
      </c>
      <c r="AH1" s="60" t="s">
        <v>172</v>
      </c>
      <c r="AI1" s="61"/>
      <c r="AJ1" s="60" t="s">
        <v>164</v>
      </c>
      <c r="AK1" s="60" t="s">
        <v>165</v>
      </c>
      <c r="AL1" s="60" t="s">
        <v>166</v>
      </c>
      <c r="AM1" s="60" t="s">
        <v>167</v>
      </c>
      <c r="AN1" s="60" t="s">
        <v>168</v>
      </c>
      <c r="AO1" s="60" t="s">
        <v>169</v>
      </c>
      <c r="AP1" s="60" t="s">
        <v>170</v>
      </c>
      <c r="AQ1" s="60" t="s">
        <v>171</v>
      </c>
      <c r="AR1" s="60" t="s">
        <v>172</v>
      </c>
      <c r="AS1" s="17"/>
      <c r="AT1" s="17"/>
      <c r="AU1" s="17"/>
      <c r="AV1" s="17"/>
    </row>
    <row r="2" spans="1:48" s="16" customFormat="1" x14ac:dyDescent="0.25">
      <c r="A2" s="16" t="s">
        <v>176</v>
      </c>
      <c r="B2" s="16" t="s">
        <v>177</v>
      </c>
      <c r="C2" s="16" t="s">
        <v>178</v>
      </c>
      <c r="D2" s="18">
        <v>2014</v>
      </c>
      <c r="E2" s="18">
        <f>D2</f>
        <v>2014</v>
      </c>
      <c r="F2" s="18">
        <f t="shared" ref="F2:O2" si="0">E2</f>
        <v>2014</v>
      </c>
      <c r="G2" s="18">
        <f t="shared" si="0"/>
        <v>2014</v>
      </c>
      <c r="H2" s="18">
        <f t="shared" si="0"/>
        <v>2014</v>
      </c>
      <c r="I2" s="18">
        <f t="shared" si="0"/>
        <v>2014</v>
      </c>
      <c r="J2" s="18">
        <f t="shared" si="0"/>
        <v>2014</v>
      </c>
      <c r="K2" s="18">
        <f t="shared" si="0"/>
        <v>2014</v>
      </c>
      <c r="L2" s="18">
        <f t="shared" si="0"/>
        <v>2014</v>
      </c>
      <c r="M2" s="18">
        <f t="shared" si="0"/>
        <v>2014</v>
      </c>
      <c r="N2" s="18">
        <f t="shared" si="0"/>
        <v>2014</v>
      </c>
      <c r="O2" s="18">
        <f t="shared" si="0"/>
        <v>2014</v>
      </c>
      <c r="P2" s="18">
        <v>2015</v>
      </c>
      <c r="Q2" s="18">
        <f>P2</f>
        <v>2015</v>
      </c>
      <c r="R2" s="18">
        <f t="shared" ref="R2:X2" si="1">Q2</f>
        <v>2015</v>
      </c>
      <c r="S2" s="18">
        <f t="shared" si="1"/>
        <v>2015</v>
      </c>
      <c r="T2" s="18">
        <f t="shared" si="1"/>
        <v>2015</v>
      </c>
      <c r="U2" s="18">
        <f t="shared" si="1"/>
        <v>2015</v>
      </c>
      <c r="V2" s="18">
        <f t="shared" si="1"/>
        <v>2015</v>
      </c>
      <c r="W2" s="18">
        <f t="shared" si="1"/>
        <v>2015</v>
      </c>
      <c r="X2" s="18">
        <f t="shared" si="1"/>
        <v>2015</v>
      </c>
      <c r="Z2" s="62" t="s">
        <v>258</v>
      </c>
      <c r="AA2" s="62" t="str">
        <f>Z2</f>
        <v>2015 Drop</v>
      </c>
      <c r="AB2" s="62" t="str">
        <f t="shared" ref="AB2" si="2">AA2</f>
        <v>2015 Drop</v>
      </c>
      <c r="AC2" s="62" t="str">
        <f t="shared" ref="AC2" si="3">AB2</f>
        <v>2015 Drop</v>
      </c>
      <c r="AD2" s="62" t="str">
        <f t="shared" ref="AD2" si="4">AC2</f>
        <v>2015 Drop</v>
      </c>
      <c r="AE2" s="62" t="str">
        <f t="shared" ref="AE2" si="5">AD2</f>
        <v>2015 Drop</v>
      </c>
      <c r="AF2" s="62" t="str">
        <f t="shared" ref="AF2" si="6">AE2</f>
        <v>2015 Drop</v>
      </c>
      <c r="AG2" s="62" t="str">
        <f t="shared" ref="AG2" si="7">AF2</f>
        <v>2015 Drop</v>
      </c>
      <c r="AH2" s="62" t="str">
        <f t="shared" ref="AH2" si="8">AG2</f>
        <v>2015 Drop</v>
      </c>
      <c r="AI2" s="61"/>
      <c r="AJ2" s="63" t="s">
        <v>259</v>
      </c>
      <c r="AK2" s="63" t="str">
        <f>AJ2</f>
        <v>2015 - %</v>
      </c>
      <c r="AL2" s="62" t="str">
        <f t="shared" ref="AL2" si="9">AK2</f>
        <v>2015 - %</v>
      </c>
      <c r="AM2" s="62" t="str">
        <f t="shared" ref="AM2" si="10">AL2</f>
        <v>2015 - %</v>
      </c>
      <c r="AN2" s="62" t="str">
        <f t="shared" ref="AN2" si="11">AM2</f>
        <v>2015 - %</v>
      </c>
      <c r="AO2" s="62" t="str">
        <f t="shared" ref="AO2" si="12">AN2</f>
        <v>2015 - %</v>
      </c>
      <c r="AP2" s="62" t="str">
        <f t="shared" ref="AP2" si="13">AO2</f>
        <v>2015 - %</v>
      </c>
      <c r="AQ2" s="62" t="str">
        <f t="shared" ref="AQ2" si="14">AP2</f>
        <v>2015 - %</v>
      </c>
      <c r="AR2" s="62" t="str">
        <f t="shared" ref="AR2" si="15">AQ2</f>
        <v>2015 - %</v>
      </c>
      <c r="AS2" s="18"/>
      <c r="AT2" s="18"/>
      <c r="AU2" s="18"/>
      <c r="AV2" s="18"/>
    </row>
    <row r="3" spans="1:48" x14ac:dyDescent="0.25">
      <c r="A3" t="s">
        <v>11</v>
      </c>
      <c r="B3" t="s">
        <v>43</v>
      </c>
      <c r="C3">
        <v>0.75</v>
      </c>
      <c r="D3" s="20">
        <v>551.70000000000005</v>
      </c>
      <c r="E3" s="20">
        <v>639.20000000000005</v>
      </c>
      <c r="F3" s="20">
        <v>763.2</v>
      </c>
      <c r="G3" s="20">
        <v>1035.9000000000001</v>
      </c>
      <c r="H3" s="20">
        <v>1059.0999999999999</v>
      </c>
      <c r="I3" s="20">
        <v>1083.3</v>
      </c>
      <c r="J3" s="20">
        <v>592</v>
      </c>
      <c r="K3" s="20">
        <v>514.5</v>
      </c>
      <c r="L3" s="20">
        <v>642</v>
      </c>
      <c r="M3" s="20">
        <v>677</v>
      </c>
      <c r="N3" s="20">
        <v>635.4</v>
      </c>
      <c r="O3" s="20">
        <v>688.6</v>
      </c>
      <c r="P3" s="20">
        <v>719.3</v>
      </c>
      <c r="Q3" s="20">
        <v>756.3</v>
      </c>
      <c r="R3" s="20">
        <v>574.79999999999995</v>
      </c>
      <c r="S3" s="20">
        <v>270.89999999999998</v>
      </c>
      <c r="T3" s="20">
        <v>302</v>
      </c>
      <c r="U3" s="20">
        <v>292.2</v>
      </c>
      <c r="V3" s="20">
        <v>229.3</v>
      </c>
      <c r="W3" s="20">
        <v>268.8</v>
      </c>
      <c r="X3" s="20">
        <v>572.1</v>
      </c>
      <c r="Z3" s="59">
        <f>D3-P3</f>
        <v>-167.59999999999991</v>
      </c>
      <c r="AA3" s="59">
        <f t="shared" ref="AA3:AH18" si="16">E3-Q3</f>
        <v>-117.09999999999991</v>
      </c>
      <c r="AB3" s="59">
        <f t="shared" si="16"/>
        <v>188.40000000000009</v>
      </c>
      <c r="AC3" s="59">
        <f t="shared" si="16"/>
        <v>765.00000000000011</v>
      </c>
      <c r="AD3" s="59">
        <f t="shared" si="16"/>
        <v>757.09999999999991</v>
      </c>
      <c r="AE3" s="59">
        <f t="shared" si="16"/>
        <v>791.09999999999991</v>
      </c>
      <c r="AF3" s="59">
        <f t="shared" si="16"/>
        <v>362.7</v>
      </c>
      <c r="AG3" s="59">
        <f t="shared" si="16"/>
        <v>245.7</v>
      </c>
      <c r="AH3" s="59">
        <f t="shared" si="16"/>
        <v>69.899999999999977</v>
      </c>
      <c r="AJ3" s="55">
        <f>IF(Z3=0,0,Z3/D3)</f>
        <v>-0.30378829073771957</v>
      </c>
      <c r="AK3" s="55">
        <f t="shared" ref="AK3:AR18" si="17">IF(AA3=0,0,AA3/E3)</f>
        <v>-0.18319774718397983</v>
      </c>
      <c r="AL3" s="55">
        <f t="shared" si="17"/>
        <v>0.2468553459119498</v>
      </c>
      <c r="AM3" s="55">
        <f t="shared" si="17"/>
        <v>0.73848827106863602</v>
      </c>
      <c r="AN3" s="55">
        <f t="shared" si="17"/>
        <v>0.71485223302804268</v>
      </c>
      <c r="AO3" s="55">
        <f t="shared" si="17"/>
        <v>0.73026862364995837</v>
      </c>
      <c r="AP3" s="55">
        <f t="shared" si="17"/>
        <v>0.61266891891891895</v>
      </c>
      <c r="AQ3" s="55">
        <f t="shared" si="17"/>
        <v>0.47755102040816322</v>
      </c>
      <c r="AR3" s="55">
        <f t="shared" si="17"/>
        <v>0.10887850467289716</v>
      </c>
    </row>
    <row r="4" spans="1:48" x14ac:dyDescent="0.25">
      <c r="C4">
        <v>1</v>
      </c>
      <c r="D4" s="20">
        <v>172.4</v>
      </c>
      <c r="E4" s="20">
        <v>176.2</v>
      </c>
      <c r="F4" s="20">
        <v>135.6</v>
      </c>
      <c r="G4" s="20">
        <v>179.3</v>
      </c>
      <c r="H4" s="20">
        <v>197.5</v>
      </c>
      <c r="I4" s="20">
        <v>235.1</v>
      </c>
      <c r="J4" s="20">
        <v>225</v>
      </c>
      <c r="K4" s="20">
        <v>254.3</v>
      </c>
      <c r="L4" s="20">
        <v>211.7</v>
      </c>
      <c r="M4" s="20">
        <v>184.5</v>
      </c>
      <c r="N4" s="20">
        <v>177</v>
      </c>
      <c r="O4" s="20">
        <v>148.80000000000001</v>
      </c>
      <c r="P4" s="20">
        <v>73.5</v>
      </c>
      <c r="Q4" s="20">
        <v>108.4</v>
      </c>
      <c r="R4" s="20">
        <v>133.5</v>
      </c>
      <c r="S4" s="20">
        <v>171.4</v>
      </c>
      <c r="T4" s="20">
        <v>175.5</v>
      </c>
      <c r="U4" s="20">
        <v>181.2</v>
      </c>
      <c r="V4" s="20">
        <v>173.5</v>
      </c>
      <c r="W4" s="20">
        <v>192.4</v>
      </c>
      <c r="X4" s="20">
        <v>204.4</v>
      </c>
      <c r="Z4" s="59">
        <f t="shared" ref="Z4:Z67" si="18">D4-P4</f>
        <v>98.9</v>
      </c>
      <c r="AA4" s="59">
        <f t="shared" si="16"/>
        <v>67.799999999999983</v>
      </c>
      <c r="AB4" s="59">
        <f t="shared" si="16"/>
        <v>2.0999999999999943</v>
      </c>
      <c r="AC4" s="59">
        <f t="shared" si="16"/>
        <v>7.9000000000000057</v>
      </c>
      <c r="AD4" s="59">
        <f t="shared" si="16"/>
        <v>22</v>
      </c>
      <c r="AE4" s="59">
        <f t="shared" si="16"/>
        <v>53.900000000000006</v>
      </c>
      <c r="AF4" s="59">
        <f t="shared" si="16"/>
        <v>51.5</v>
      </c>
      <c r="AG4" s="59">
        <f t="shared" si="16"/>
        <v>61.900000000000006</v>
      </c>
      <c r="AH4" s="59">
        <f t="shared" si="16"/>
        <v>7.2999999999999829</v>
      </c>
      <c r="AJ4" s="55">
        <f t="shared" ref="AJ4:AJ67" si="19">IF(Z4=0,0,Z4/D4)</f>
        <v>0.57366589327146178</v>
      </c>
      <c r="AK4" s="55">
        <f t="shared" si="17"/>
        <v>0.3847900113507377</v>
      </c>
      <c r="AL4" s="55">
        <f t="shared" si="17"/>
        <v>1.5486725663716772E-2</v>
      </c>
      <c r="AM4" s="55">
        <f t="shared" si="17"/>
        <v>4.4060234244283354E-2</v>
      </c>
      <c r="AN4" s="55">
        <f t="shared" si="17"/>
        <v>0.11139240506329114</v>
      </c>
      <c r="AO4" s="55">
        <f t="shared" si="17"/>
        <v>0.22926414291790731</v>
      </c>
      <c r="AP4" s="55">
        <f t="shared" si="17"/>
        <v>0.22888888888888889</v>
      </c>
      <c r="AQ4" s="55">
        <f t="shared" si="17"/>
        <v>0.24341329138812429</v>
      </c>
      <c r="AR4" s="55">
        <f t="shared" si="17"/>
        <v>3.4482758620689578E-2</v>
      </c>
    </row>
    <row r="5" spans="1:48" x14ac:dyDescent="0.25">
      <c r="C5">
        <v>1.5</v>
      </c>
      <c r="D5" s="20">
        <v>199.7</v>
      </c>
      <c r="E5" s="20">
        <v>216.9</v>
      </c>
      <c r="F5" s="20">
        <v>157.19999999999999</v>
      </c>
      <c r="G5" s="20">
        <v>183.8</v>
      </c>
      <c r="H5" s="20">
        <v>234.5</v>
      </c>
      <c r="I5" s="20">
        <v>262.7</v>
      </c>
      <c r="J5" s="20">
        <v>213.7</v>
      </c>
      <c r="K5" s="20">
        <v>257.3</v>
      </c>
      <c r="L5" s="20">
        <v>255.1</v>
      </c>
      <c r="M5" s="20">
        <v>169</v>
      </c>
      <c r="N5" s="20">
        <v>173.2</v>
      </c>
      <c r="O5" s="20">
        <v>156.5</v>
      </c>
      <c r="P5" s="20">
        <v>172.2</v>
      </c>
      <c r="Q5" s="20">
        <v>210.9</v>
      </c>
      <c r="R5" s="20">
        <v>205</v>
      </c>
      <c r="S5" s="20">
        <v>228.7</v>
      </c>
      <c r="T5" s="20">
        <v>221.3</v>
      </c>
      <c r="U5" s="20">
        <v>212</v>
      </c>
      <c r="V5" s="20">
        <v>282.10000000000002</v>
      </c>
      <c r="W5" s="20">
        <v>233.3</v>
      </c>
      <c r="X5" s="20">
        <v>266.3</v>
      </c>
      <c r="Z5" s="59">
        <f t="shared" si="18"/>
        <v>27.5</v>
      </c>
      <c r="AA5" s="59">
        <f t="shared" si="16"/>
        <v>6</v>
      </c>
      <c r="AB5" s="59">
        <f t="shared" si="16"/>
        <v>-47.800000000000011</v>
      </c>
      <c r="AC5" s="59">
        <f t="shared" si="16"/>
        <v>-44.899999999999977</v>
      </c>
      <c r="AD5" s="59">
        <f t="shared" si="16"/>
        <v>13.199999999999989</v>
      </c>
      <c r="AE5" s="59">
        <f t="shared" si="16"/>
        <v>50.699999999999989</v>
      </c>
      <c r="AF5" s="59">
        <f t="shared" si="16"/>
        <v>-68.400000000000034</v>
      </c>
      <c r="AG5" s="59">
        <f t="shared" si="16"/>
        <v>24</v>
      </c>
      <c r="AH5" s="59">
        <f t="shared" si="16"/>
        <v>-11.200000000000017</v>
      </c>
      <c r="AJ5" s="55">
        <f t="shared" si="19"/>
        <v>0.13770655983975966</v>
      </c>
      <c r="AK5" s="55">
        <f t="shared" si="17"/>
        <v>2.7662517289073305E-2</v>
      </c>
      <c r="AL5" s="55">
        <f t="shared" si="17"/>
        <v>-0.3040712468193385</v>
      </c>
      <c r="AM5" s="55">
        <f t="shared" si="17"/>
        <v>-0.24428726877040247</v>
      </c>
      <c r="AN5" s="55">
        <f t="shared" si="17"/>
        <v>5.6289978678038331E-2</v>
      </c>
      <c r="AO5" s="55">
        <f t="shared" si="17"/>
        <v>0.19299581271412253</v>
      </c>
      <c r="AP5" s="55">
        <f t="shared" si="17"/>
        <v>-0.32007487131492762</v>
      </c>
      <c r="AQ5" s="55">
        <f t="shared" si="17"/>
        <v>9.3276331130975512E-2</v>
      </c>
      <c r="AR5" s="55">
        <f t="shared" si="17"/>
        <v>-4.3904351234809944E-2</v>
      </c>
    </row>
    <row r="6" spans="1:48" x14ac:dyDescent="0.25">
      <c r="C6">
        <v>2</v>
      </c>
      <c r="D6" s="20">
        <v>152.6</v>
      </c>
      <c r="E6" s="20">
        <v>163.30000000000001</v>
      </c>
      <c r="F6" s="20">
        <v>34.799999999999997</v>
      </c>
      <c r="G6" s="20">
        <v>119.4</v>
      </c>
      <c r="H6" s="20">
        <v>178.1</v>
      </c>
      <c r="I6" s="20">
        <v>457.3</v>
      </c>
      <c r="J6" s="20">
        <v>185.8</v>
      </c>
      <c r="K6" s="20">
        <v>282.8</v>
      </c>
      <c r="L6" s="20">
        <v>225.1</v>
      </c>
      <c r="M6" s="20">
        <v>177.4</v>
      </c>
      <c r="N6" s="20">
        <v>153</v>
      </c>
      <c r="O6" s="20">
        <v>137.19999999999999</v>
      </c>
      <c r="P6" s="20">
        <v>23.3</v>
      </c>
      <c r="Q6" s="20">
        <v>55.9</v>
      </c>
      <c r="R6" s="20">
        <v>54</v>
      </c>
      <c r="S6" s="20">
        <v>91.7</v>
      </c>
      <c r="T6" s="20">
        <v>78.7</v>
      </c>
      <c r="U6" s="20">
        <v>97.4</v>
      </c>
      <c r="V6" s="20">
        <v>148.5</v>
      </c>
      <c r="W6" s="20">
        <v>135.30000000000001</v>
      </c>
      <c r="X6" s="20">
        <v>170.2</v>
      </c>
      <c r="Z6" s="59">
        <f>D6-P6</f>
        <v>129.29999999999998</v>
      </c>
      <c r="AA6" s="59">
        <f t="shared" si="16"/>
        <v>107.4</v>
      </c>
      <c r="AB6" s="59">
        <f t="shared" si="16"/>
        <v>-19.200000000000003</v>
      </c>
      <c r="AC6" s="59">
        <f t="shared" si="16"/>
        <v>27.700000000000003</v>
      </c>
      <c r="AD6" s="59">
        <f t="shared" si="16"/>
        <v>99.399999999999991</v>
      </c>
      <c r="AE6" s="59">
        <f t="shared" si="16"/>
        <v>359.9</v>
      </c>
      <c r="AF6" s="59">
        <f t="shared" si="16"/>
        <v>37.300000000000011</v>
      </c>
      <c r="AG6" s="59">
        <f t="shared" si="16"/>
        <v>147.5</v>
      </c>
      <c r="AH6" s="59">
        <f t="shared" si="16"/>
        <v>54.900000000000006</v>
      </c>
      <c r="AJ6" s="55">
        <f t="shared" si="19"/>
        <v>0.84731323722149399</v>
      </c>
      <c r="AK6" s="55">
        <f t="shared" si="17"/>
        <v>0.65768524188609923</v>
      </c>
      <c r="AL6" s="55">
        <f t="shared" si="17"/>
        <v>-0.55172413793103459</v>
      </c>
      <c r="AM6" s="55">
        <f t="shared" si="17"/>
        <v>0.23199329983249584</v>
      </c>
      <c r="AN6" s="55">
        <f t="shared" si="17"/>
        <v>0.55811341942728798</v>
      </c>
      <c r="AO6" s="55">
        <f t="shared" si="17"/>
        <v>0.78701071506669573</v>
      </c>
      <c r="AP6" s="55">
        <f t="shared" si="17"/>
        <v>0.20075349838536066</v>
      </c>
      <c r="AQ6" s="55">
        <f t="shared" si="17"/>
        <v>0.52157001414427151</v>
      </c>
      <c r="AR6" s="55">
        <f t="shared" si="17"/>
        <v>0.24389160373167484</v>
      </c>
    </row>
    <row r="7" spans="1:48" x14ac:dyDescent="0.25">
      <c r="C7">
        <v>3</v>
      </c>
      <c r="D7" s="20">
        <v>1869.3</v>
      </c>
      <c r="E7" s="20">
        <v>1628.9</v>
      </c>
      <c r="F7" s="20">
        <v>831.1</v>
      </c>
      <c r="G7" s="20">
        <v>1657</v>
      </c>
      <c r="H7" s="20">
        <v>1660.2</v>
      </c>
      <c r="I7" s="20">
        <v>2419.4</v>
      </c>
      <c r="J7" s="20">
        <v>2104.5</v>
      </c>
      <c r="K7" s="20">
        <v>2944.6</v>
      </c>
      <c r="L7" s="20">
        <v>2881.2</v>
      </c>
      <c r="M7" s="20">
        <v>2983.3</v>
      </c>
      <c r="N7" s="20">
        <v>1783.6</v>
      </c>
      <c r="O7" s="20">
        <v>1550</v>
      </c>
      <c r="P7" s="20">
        <v>989.7</v>
      </c>
      <c r="Q7" s="20">
        <v>1083.3</v>
      </c>
      <c r="R7" s="20">
        <v>1394.9</v>
      </c>
      <c r="S7" s="20">
        <v>2504.3000000000002</v>
      </c>
      <c r="T7" s="20">
        <v>2493.8000000000002</v>
      </c>
      <c r="U7" s="20">
        <v>2273.9</v>
      </c>
      <c r="V7" s="20">
        <v>2150.9</v>
      </c>
      <c r="W7" s="20">
        <v>2343</v>
      </c>
      <c r="X7" s="20">
        <v>2501.5</v>
      </c>
      <c r="Z7" s="59">
        <f t="shared" si="18"/>
        <v>879.59999999999991</v>
      </c>
      <c r="AA7" s="59">
        <f t="shared" si="16"/>
        <v>545.60000000000014</v>
      </c>
      <c r="AB7" s="59">
        <f t="shared" si="16"/>
        <v>-563.80000000000007</v>
      </c>
      <c r="AC7" s="59">
        <f t="shared" si="16"/>
        <v>-847.30000000000018</v>
      </c>
      <c r="AD7" s="59">
        <f t="shared" si="16"/>
        <v>-833.60000000000014</v>
      </c>
      <c r="AE7" s="59">
        <f t="shared" si="16"/>
        <v>145.5</v>
      </c>
      <c r="AF7" s="59">
        <f t="shared" si="16"/>
        <v>-46.400000000000091</v>
      </c>
      <c r="AG7" s="59">
        <f t="shared" si="16"/>
        <v>601.59999999999991</v>
      </c>
      <c r="AH7" s="59">
        <f t="shared" si="16"/>
        <v>379.69999999999982</v>
      </c>
      <c r="AJ7" s="55">
        <f t="shared" si="19"/>
        <v>0.47055047343925532</v>
      </c>
      <c r="AK7" s="55">
        <f t="shared" si="17"/>
        <v>0.33494996623488249</v>
      </c>
      <c r="AL7" s="55">
        <f t="shared" si="17"/>
        <v>-0.67837805318252919</v>
      </c>
      <c r="AM7" s="55">
        <f t="shared" si="17"/>
        <v>-0.511345805672903</v>
      </c>
      <c r="AN7" s="55">
        <f t="shared" si="17"/>
        <v>-0.50210817973738109</v>
      </c>
      <c r="AO7" s="55">
        <f t="shared" si="17"/>
        <v>6.0138877407621721E-2</v>
      </c>
      <c r="AP7" s="55">
        <f t="shared" si="17"/>
        <v>-2.2047992397244046E-2</v>
      </c>
      <c r="AQ7" s="55">
        <f t="shared" si="17"/>
        <v>0.20430618759763633</v>
      </c>
      <c r="AR7" s="55">
        <f t="shared" si="17"/>
        <v>0.13178536720810768</v>
      </c>
    </row>
    <row r="8" spans="1:48" x14ac:dyDescent="0.25">
      <c r="C8">
        <v>4</v>
      </c>
      <c r="D8" s="20">
        <v>869.9</v>
      </c>
      <c r="E8" s="20">
        <v>982.4</v>
      </c>
      <c r="F8" s="20">
        <v>793.9</v>
      </c>
      <c r="G8" s="20">
        <v>2125.6</v>
      </c>
      <c r="H8" s="20">
        <v>3709.5</v>
      </c>
      <c r="I8" s="20">
        <v>2134.3000000000002</v>
      </c>
      <c r="J8" s="20">
        <v>1153.7</v>
      </c>
      <c r="K8" s="20">
        <v>1918.3</v>
      </c>
      <c r="L8" s="20">
        <v>5563.5</v>
      </c>
      <c r="M8" s="20">
        <v>1993.6</v>
      </c>
      <c r="N8" s="20">
        <v>1296.8</v>
      </c>
      <c r="O8" s="20">
        <v>922.4</v>
      </c>
      <c r="P8" s="20">
        <v>705.4</v>
      </c>
      <c r="Q8" s="20">
        <v>1178.7</v>
      </c>
      <c r="R8" s="20">
        <v>1648.3</v>
      </c>
      <c r="S8" s="20">
        <v>2481.5</v>
      </c>
      <c r="T8" s="20">
        <v>2481.9</v>
      </c>
      <c r="U8" s="20">
        <v>2038.4</v>
      </c>
      <c r="V8" s="20">
        <v>2423.1999999999998</v>
      </c>
      <c r="W8" s="20">
        <v>3456.8</v>
      </c>
      <c r="X8" s="20">
        <v>4036.5</v>
      </c>
      <c r="Z8" s="59">
        <f t="shared" si="18"/>
        <v>164.5</v>
      </c>
      <c r="AA8" s="59">
        <f t="shared" si="16"/>
        <v>-196.30000000000007</v>
      </c>
      <c r="AB8" s="59">
        <f t="shared" si="16"/>
        <v>-854.4</v>
      </c>
      <c r="AC8" s="59">
        <f t="shared" si="16"/>
        <v>-355.90000000000009</v>
      </c>
      <c r="AD8" s="59">
        <f t="shared" si="16"/>
        <v>1227.5999999999999</v>
      </c>
      <c r="AE8" s="59">
        <f t="shared" si="16"/>
        <v>95.900000000000091</v>
      </c>
      <c r="AF8" s="59">
        <f t="shared" si="16"/>
        <v>-1269.4999999999998</v>
      </c>
      <c r="AG8" s="59">
        <f t="shared" si="16"/>
        <v>-1538.5000000000002</v>
      </c>
      <c r="AH8" s="59">
        <f t="shared" si="16"/>
        <v>1527</v>
      </c>
      <c r="AJ8" s="55">
        <f t="shared" si="19"/>
        <v>0.18910219565467296</v>
      </c>
      <c r="AK8" s="55">
        <f t="shared" si="17"/>
        <v>-0.19981677524429975</v>
      </c>
      <c r="AL8" s="55">
        <f t="shared" si="17"/>
        <v>-1.0762060712936139</v>
      </c>
      <c r="AM8" s="55">
        <f t="shared" si="17"/>
        <v>-0.16743507715468578</v>
      </c>
      <c r="AN8" s="55">
        <f t="shared" si="17"/>
        <v>0.33093408815204201</v>
      </c>
      <c r="AO8" s="55">
        <f t="shared" si="17"/>
        <v>4.4932764840931491E-2</v>
      </c>
      <c r="AP8" s="55">
        <f t="shared" si="17"/>
        <v>-1.1003727138770909</v>
      </c>
      <c r="AQ8" s="55">
        <f t="shared" si="17"/>
        <v>-0.80201219830057879</v>
      </c>
      <c r="AR8" s="55">
        <f t="shared" si="17"/>
        <v>0.2744675114586142</v>
      </c>
    </row>
    <row r="9" spans="1:48" x14ac:dyDescent="0.25">
      <c r="C9">
        <v>6</v>
      </c>
      <c r="D9" s="20">
        <v>23367.5</v>
      </c>
      <c r="E9" s="20">
        <v>16823.2</v>
      </c>
      <c r="F9" s="20">
        <v>13339.5</v>
      </c>
      <c r="G9" s="20">
        <v>17516.3</v>
      </c>
      <c r="H9" s="20">
        <v>34448.699999999997</v>
      </c>
      <c r="I9" s="20">
        <v>37612</v>
      </c>
      <c r="J9" s="20">
        <v>9499.2999999999993</v>
      </c>
      <c r="K9" s="20">
        <v>25334.5</v>
      </c>
      <c r="L9" s="20">
        <v>16416.7</v>
      </c>
      <c r="M9" s="20">
        <v>26130.5</v>
      </c>
      <c r="N9" s="20">
        <v>38245.4</v>
      </c>
      <c r="O9" s="20">
        <v>15504</v>
      </c>
      <c r="P9" s="20">
        <v>7903.3</v>
      </c>
      <c r="Q9" s="20">
        <v>11569.1</v>
      </c>
      <c r="R9" s="20">
        <v>17723.8</v>
      </c>
      <c r="S9" s="20">
        <v>26348.5</v>
      </c>
      <c r="T9" s="20">
        <v>31500.6</v>
      </c>
      <c r="U9" s="20">
        <v>23958.5</v>
      </c>
      <c r="V9" s="20">
        <v>18802.599999999999</v>
      </c>
      <c r="W9" s="20">
        <v>19093.8</v>
      </c>
      <c r="X9" s="20">
        <v>36923.199999999997</v>
      </c>
      <c r="Z9" s="59">
        <f t="shared" si="18"/>
        <v>15464.2</v>
      </c>
      <c r="AA9" s="59">
        <f t="shared" si="16"/>
        <v>5254.1</v>
      </c>
      <c r="AB9" s="59">
        <f t="shared" si="16"/>
        <v>-4384.2999999999993</v>
      </c>
      <c r="AC9" s="59">
        <f t="shared" si="16"/>
        <v>-8832.2000000000007</v>
      </c>
      <c r="AD9" s="59">
        <f t="shared" si="16"/>
        <v>2948.0999999999985</v>
      </c>
      <c r="AE9" s="59">
        <f t="shared" si="16"/>
        <v>13653.5</v>
      </c>
      <c r="AF9" s="59">
        <f t="shared" si="16"/>
        <v>-9303.2999999999993</v>
      </c>
      <c r="AG9" s="59">
        <f t="shared" si="16"/>
        <v>6240.7000000000007</v>
      </c>
      <c r="AH9" s="59">
        <f t="shared" si="16"/>
        <v>-20506.499999999996</v>
      </c>
      <c r="AJ9" s="55">
        <f t="shared" si="19"/>
        <v>0.66178239007168083</v>
      </c>
      <c r="AK9" s="55">
        <f t="shared" si="17"/>
        <v>0.31231275857149654</v>
      </c>
      <c r="AL9" s="55">
        <f t="shared" si="17"/>
        <v>-0.3286704898984219</v>
      </c>
      <c r="AM9" s="55">
        <f t="shared" si="17"/>
        <v>-0.50422749096555786</v>
      </c>
      <c r="AN9" s="55">
        <f t="shared" si="17"/>
        <v>8.5579426799850172E-2</v>
      </c>
      <c r="AO9" s="55">
        <f t="shared" si="17"/>
        <v>0.36300914601722856</v>
      </c>
      <c r="AP9" s="55">
        <f t="shared" si="17"/>
        <v>-0.97936690071900034</v>
      </c>
      <c r="AQ9" s="55">
        <f t="shared" si="17"/>
        <v>0.24633207681225211</v>
      </c>
      <c r="AR9" s="55">
        <f t="shared" si="17"/>
        <v>-1.2491243672601677</v>
      </c>
    </row>
    <row r="10" spans="1:48" x14ac:dyDescent="0.25">
      <c r="C10">
        <v>8</v>
      </c>
      <c r="D10" s="20">
        <v>5952.4</v>
      </c>
      <c r="E10" s="20">
        <v>6717.5</v>
      </c>
      <c r="F10" s="20">
        <v>7176.9</v>
      </c>
      <c r="G10" s="20">
        <v>4830</v>
      </c>
      <c r="H10" s="20">
        <v>10884.2</v>
      </c>
      <c r="I10" s="20">
        <v>11481.2</v>
      </c>
      <c r="J10" s="20">
        <v>8318.7999999999993</v>
      </c>
      <c r="K10" s="20">
        <v>9516.2000000000007</v>
      </c>
      <c r="L10" s="20">
        <v>4636.6000000000004</v>
      </c>
      <c r="M10" s="20">
        <v>7429.9</v>
      </c>
      <c r="N10" s="20">
        <v>5993.1</v>
      </c>
      <c r="O10" s="20">
        <v>4954.3</v>
      </c>
      <c r="P10" s="20">
        <v>2631.5</v>
      </c>
      <c r="Q10" s="20">
        <v>3597.4</v>
      </c>
      <c r="R10" s="20">
        <v>3348.2</v>
      </c>
      <c r="S10" s="20">
        <v>4645.3999999999996</v>
      </c>
      <c r="T10" s="20">
        <v>10673.7</v>
      </c>
      <c r="U10" s="20">
        <v>8045.5</v>
      </c>
      <c r="V10" s="20">
        <v>2157.9</v>
      </c>
      <c r="W10" s="20">
        <v>1001.3</v>
      </c>
      <c r="X10" s="20">
        <v>2165.1999999999998</v>
      </c>
      <c r="Z10" s="59">
        <f t="shared" si="18"/>
        <v>3320.8999999999996</v>
      </c>
      <c r="AA10" s="59">
        <f t="shared" si="16"/>
        <v>3120.1</v>
      </c>
      <c r="AB10" s="59">
        <f t="shared" si="16"/>
        <v>3828.7</v>
      </c>
      <c r="AC10" s="59">
        <f t="shared" si="16"/>
        <v>184.60000000000036</v>
      </c>
      <c r="AD10" s="59">
        <f t="shared" si="16"/>
        <v>210.5</v>
      </c>
      <c r="AE10" s="59">
        <f t="shared" si="16"/>
        <v>3435.7000000000007</v>
      </c>
      <c r="AF10" s="59">
        <f t="shared" si="16"/>
        <v>6160.9</v>
      </c>
      <c r="AG10" s="59">
        <f t="shared" si="16"/>
        <v>8514.9000000000015</v>
      </c>
      <c r="AH10" s="59">
        <f t="shared" si="16"/>
        <v>2471.4000000000005</v>
      </c>
      <c r="AJ10" s="55">
        <f t="shared" si="19"/>
        <v>0.55790941468987298</v>
      </c>
      <c r="AK10" s="55">
        <f t="shared" si="17"/>
        <v>0.46447339039821361</v>
      </c>
      <c r="AL10" s="55">
        <f t="shared" si="17"/>
        <v>0.53347545597681445</v>
      </c>
      <c r="AM10" s="55">
        <f t="shared" si="17"/>
        <v>3.821946169772264E-2</v>
      </c>
      <c r="AN10" s="55">
        <f t="shared" si="17"/>
        <v>1.9339960676944559E-2</v>
      </c>
      <c r="AO10" s="55">
        <f t="shared" si="17"/>
        <v>0.29924572344354256</v>
      </c>
      <c r="AP10" s="55">
        <f t="shared" si="17"/>
        <v>0.74059960571236239</v>
      </c>
      <c r="AQ10" s="55">
        <f t="shared" si="17"/>
        <v>0.89477942876358219</v>
      </c>
      <c r="AR10" s="55">
        <f t="shared" si="17"/>
        <v>0.5330198852607515</v>
      </c>
    </row>
    <row r="11" spans="1:48" x14ac:dyDescent="0.25">
      <c r="C11">
        <v>10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Z11" s="59">
        <f t="shared" si="18"/>
        <v>0</v>
      </c>
      <c r="AA11" s="59">
        <f t="shared" si="16"/>
        <v>0</v>
      </c>
      <c r="AB11" s="59">
        <f t="shared" si="16"/>
        <v>0</v>
      </c>
      <c r="AC11" s="59">
        <f t="shared" si="16"/>
        <v>0</v>
      </c>
      <c r="AD11" s="59">
        <f t="shared" si="16"/>
        <v>0</v>
      </c>
      <c r="AE11" s="59">
        <f t="shared" si="16"/>
        <v>0</v>
      </c>
      <c r="AF11" s="59">
        <f t="shared" si="16"/>
        <v>0</v>
      </c>
      <c r="AG11" s="59">
        <f t="shared" si="16"/>
        <v>0</v>
      </c>
      <c r="AH11" s="59">
        <f t="shared" si="16"/>
        <v>0</v>
      </c>
      <c r="AJ11" s="55">
        <f t="shared" si="19"/>
        <v>0</v>
      </c>
      <c r="AK11" s="55">
        <f t="shared" si="17"/>
        <v>0</v>
      </c>
      <c r="AL11" s="55">
        <f t="shared" si="17"/>
        <v>0</v>
      </c>
      <c r="AM11" s="55">
        <f t="shared" si="17"/>
        <v>0</v>
      </c>
      <c r="AN11" s="55">
        <f t="shared" si="17"/>
        <v>0</v>
      </c>
      <c r="AO11" s="55">
        <f t="shared" si="17"/>
        <v>0</v>
      </c>
      <c r="AP11" s="55">
        <f t="shared" si="17"/>
        <v>0</v>
      </c>
      <c r="AQ11" s="55">
        <f t="shared" si="17"/>
        <v>0</v>
      </c>
      <c r="AR11" s="55">
        <f t="shared" si="17"/>
        <v>0</v>
      </c>
    </row>
    <row r="12" spans="1:48" x14ac:dyDescent="0.25">
      <c r="D12" s="20"/>
      <c r="E12" s="20"/>
      <c r="F12" s="20"/>
      <c r="G12" s="20">
        <v>0</v>
      </c>
      <c r="H12" s="20"/>
      <c r="I12" s="20"/>
      <c r="J12" s="20"/>
      <c r="K12" s="20"/>
      <c r="L12" s="20">
        <v>0</v>
      </c>
      <c r="M12" s="20">
        <v>0</v>
      </c>
      <c r="N12" s="20"/>
      <c r="O12" s="20"/>
      <c r="P12" s="20"/>
      <c r="Q12" s="20"/>
      <c r="R12" s="20"/>
      <c r="S12" s="20"/>
      <c r="T12" s="20">
        <v>0</v>
      </c>
      <c r="U12" s="20"/>
      <c r="V12" s="20">
        <v>0</v>
      </c>
      <c r="W12" s="20"/>
      <c r="X12" s="20"/>
      <c r="Z12" s="59">
        <f t="shared" si="18"/>
        <v>0</v>
      </c>
      <c r="AA12" s="59">
        <f t="shared" si="16"/>
        <v>0</v>
      </c>
      <c r="AB12" s="59">
        <f t="shared" si="16"/>
        <v>0</v>
      </c>
      <c r="AC12" s="59">
        <f t="shared" si="16"/>
        <v>0</v>
      </c>
      <c r="AD12" s="59">
        <f t="shared" si="16"/>
        <v>0</v>
      </c>
      <c r="AE12" s="59">
        <f t="shared" si="16"/>
        <v>0</v>
      </c>
      <c r="AF12" s="59">
        <f t="shared" si="16"/>
        <v>0</v>
      </c>
      <c r="AG12" s="59">
        <f t="shared" si="16"/>
        <v>0</v>
      </c>
      <c r="AH12" s="59">
        <f t="shared" si="16"/>
        <v>0</v>
      </c>
      <c r="AJ12" s="55">
        <f t="shared" si="19"/>
        <v>0</v>
      </c>
      <c r="AK12" s="55">
        <f t="shared" si="17"/>
        <v>0</v>
      </c>
      <c r="AL12" s="55">
        <f t="shared" si="17"/>
        <v>0</v>
      </c>
      <c r="AM12" s="55">
        <f t="shared" si="17"/>
        <v>0</v>
      </c>
      <c r="AN12" s="55">
        <f t="shared" si="17"/>
        <v>0</v>
      </c>
      <c r="AO12" s="55">
        <f t="shared" si="17"/>
        <v>0</v>
      </c>
      <c r="AP12" s="55">
        <f t="shared" si="17"/>
        <v>0</v>
      </c>
      <c r="AQ12" s="55">
        <f t="shared" si="17"/>
        <v>0</v>
      </c>
      <c r="AR12" s="55">
        <f t="shared" si="17"/>
        <v>0</v>
      </c>
    </row>
    <row r="13" spans="1:48" x14ac:dyDescent="0.25">
      <c r="A13" t="s">
        <v>120</v>
      </c>
      <c r="D13" s="20">
        <v>33135.5</v>
      </c>
      <c r="E13" s="20">
        <v>27347.600000000002</v>
      </c>
      <c r="F13" s="20">
        <v>23232.199999999997</v>
      </c>
      <c r="G13" s="20">
        <v>27647.3</v>
      </c>
      <c r="H13" s="20">
        <v>52371.8</v>
      </c>
      <c r="I13" s="20">
        <v>55685.3</v>
      </c>
      <c r="J13" s="20">
        <v>22292.799999999999</v>
      </c>
      <c r="K13" s="20">
        <v>41022.5</v>
      </c>
      <c r="L13" s="20">
        <v>30831.9</v>
      </c>
      <c r="M13" s="20">
        <v>39745.200000000004</v>
      </c>
      <c r="N13" s="20">
        <v>48457.5</v>
      </c>
      <c r="O13" s="20">
        <v>24061.8</v>
      </c>
      <c r="P13" s="20">
        <v>13218.2</v>
      </c>
      <c r="Q13" s="20">
        <v>18560</v>
      </c>
      <c r="R13" s="20">
        <v>25082.5</v>
      </c>
      <c r="S13" s="20">
        <v>36742.400000000001</v>
      </c>
      <c r="T13" s="20">
        <v>47927.5</v>
      </c>
      <c r="U13" s="20">
        <v>37099.1</v>
      </c>
      <c r="V13" s="20">
        <v>26368</v>
      </c>
      <c r="W13" s="20">
        <v>26724.7</v>
      </c>
      <c r="X13" s="20">
        <v>46839.399999999994</v>
      </c>
      <c r="Z13" s="59">
        <f t="shared" si="18"/>
        <v>19917.3</v>
      </c>
      <c r="AA13" s="59">
        <f t="shared" si="16"/>
        <v>8787.6000000000022</v>
      </c>
      <c r="AB13" s="59">
        <f t="shared" si="16"/>
        <v>-1850.3000000000029</v>
      </c>
      <c r="AC13" s="59">
        <f t="shared" si="16"/>
        <v>-9095.1000000000022</v>
      </c>
      <c r="AD13" s="59">
        <f t="shared" si="16"/>
        <v>4444.3000000000029</v>
      </c>
      <c r="AE13" s="59">
        <f t="shared" si="16"/>
        <v>18586.200000000004</v>
      </c>
      <c r="AF13" s="59">
        <f t="shared" si="16"/>
        <v>-4075.2000000000007</v>
      </c>
      <c r="AG13" s="59">
        <f t="shared" si="16"/>
        <v>14297.8</v>
      </c>
      <c r="AH13" s="59">
        <f t="shared" si="16"/>
        <v>-16007.499999999993</v>
      </c>
      <c r="AJ13" s="55">
        <f t="shared" si="19"/>
        <v>0.60108644806929123</v>
      </c>
      <c r="AK13" s="55">
        <f t="shared" si="17"/>
        <v>0.32132984247246565</v>
      </c>
      <c r="AL13" s="55">
        <f t="shared" si="17"/>
        <v>-7.9643770284346854E-2</v>
      </c>
      <c r="AM13" s="55">
        <f t="shared" si="17"/>
        <v>-0.32896883239954722</v>
      </c>
      <c r="AN13" s="55">
        <f t="shared" si="17"/>
        <v>8.4860554726016724E-2</v>
      </c>
      <c r="AO13" s="55">
        <f t="shared" si="17"/>
        <v>0.33377210861753465</v>
      </c>
      <c r="AP13" s="55">
        <f t="shared" si="17"/>
        <v>-0.18280341634967348</v>
      </c>
      <c r="AQ13" s="55">
        <f t="shared" si="17"/>
        <v>0.34853555975379363</v>
      </c>
      <c r="AR13" s="55">
        <f t="shared" si="17"/>
        <v>-0.51918629730895571</v>
      </c>
    </row>
    <row r="14" spans="1:48" x14ac:dyDescent="0.25">
      <c r="A14" t="s">
        <v>16</v>
      </c>
      <c r="B14" t="s">
        <v>44</v>
      </c>
      <c r="C14">
        <v>0.75</v>
      </c>
      <c r="D14" s="20">
        <v>6915.2</v>
      </c>
      <c r="E14" s="20">
        <v>6949.5</v>
      </c>
      <c r="F14" s="20">
        <v>6028.1</v>
      </c>
      <c r="G14" s="20">
        <v>6843.1</v>
      </c>
      <c r="H14" s="20">
        <v>6985.3</v>
      </c>
      <c r="I14" s="20">
        <v>7456.1</v>
      </c>
      <c r="J14" s="20">
        <v>7380</v>
      </c>
      <c r="K14" s="20">
        <v>6937.63</v>
      </c>
      <c r="L14" s="20">
        <v>6562.3</v>
      </c>
      <c r="M14" s="20">
        <v>6780.1</v>
      </c>
      <c r="N14" s="20">
        <v>6390.4</v>
      </c>
      <c r="O14" s="20">
        <v>5909.07</v>
      </c>
      <c r="P14" s="20">
        <v>6106</v>
      </c>
      <c r="Q14" s="20">
        <v>5750.7</v>
      </c>
      <c r="R14" s="20">
        <v>6644.39</v>
      </c>
      <c r="S14" s="20">
        <v>6870.3</v>
      </c>
      <c r="T14" s="20">
        <v>6105.13</v>
      </c>
      <c r="U14" s="20">
        <v>6724.61</v>
      </c>
      <c r="V14" s="20">
        <v>6980.44</v>
      </c>
      <c r="W14" s="20">
        <v>6149.78</v>
      </c>
      <c r="X14" s="20">
        <v>7063.85</v>
      </c>
      <c r="Z14" s="59">
        <f t="shared" si="18"/>
        <v>809.19999999999982</v>
      </c>
      <c r="AA14" s="59">
        <f t="shared" si="16"/>
        <v>1198.8000000000002</v>
      </c>
      <c r="AB14" s="59">
        <f t="shared" si="16"/>
        <v>-616.29</v>
      </c>
      <c r="AC14" s="59">
        <f t="shared" si="16"/>
        <v>-27.199999999999818</v>
      </c>
      <c r="AD14" s="59">
        <f t="shared" si="16"/>
        <v>880.17000000000007</v>
      </c>
      <c r="AE14" s="59">
        <f t="shared" si="16"/>
        <v>731.49000000000069</v>
      </c>
      <c r="AF14" s="59">
        <f t="shared" si="16"/>
        <v>399.5600000000004</v>
      </c>
      <c r="AG14" s="59">
        <f t="shared" si="16"/>
        <v>787.85000000000036</v>
      </c>
      <c r="AH14" s="59">
        <f t="shared" si="16"/>
        <v>-501.55000000000018</v>
      </c>
      <c r="AJ14" s="55">
        <f t="shared" si="19"/>
        <v>0.11701758445164273</v>
      </c>
      <c r="AK14" s="55">
        <f t="shared" si="17"/>
        <v>0.17250161882149798</v>
      </c>
      <c r="AL14" s="55">
        <f t="shared" si="17"/>
        <v>-0.10223619382558351</v>
      </c>
      <c r="AM14" s="55">
        <f t="shared" si="17"/>
        <v>-3.9748067396355186E-3</v>
      </c>
      <c r="AN14" s="55">
        <f t="shared" si="17"/>
        <v>0.12600317810258688</v>
      </c>
      <c r="AO14" s="55">
        <f t="shared" si="17"/>
        <v>9.810624857499238E-2</v>
      </c>
      <c r="AP14" s="55">
        <f t="shared" si="17"/>
        <v>5.4140921409214143E-2</v>
      </c>
      <c r="AQ14" s="55">
        <f t="shared" si="17"/>
        <v>0.1135618359583893</v>
      </c>
      <c r="AR14" s="55">
        <f t="shared" si="17"/>
        <v>-7.6428995931304602E-2</v>
      </c>
    </row>
    <row r="15" spans="1:48" x14ac:dyDescent="0.25">
      <c r="C15">
        <v>1</v>
      </c>
      <c r="D15" s="20">
        <v>8760.5</v>
      </c>
      <c r="E15" s="20">
        <v>8102.9</v>
      </c>
      <c r="F15" s="20">
        <v>7195.7</v>
      </c>
      <c r="G15" s="20">
        <v>8735.7999999999993</v>
      </c>
      <c r="H15" s="20">
        <v>9086.2000000000007</v>
      </c>
      <c r="I15" s="20">
        <v>10915.9</v>
      </c>
      <c r="J15" s="20">
        <v>10838.6</v>
      </c>
      <c r="K15" s="20">
        <v>10000.299999999999</v>
      </c>
      <c r="L15" s="20">
        <v>9295.9</v>
      </c>
      <c r="M15" s="20">
        <v>8851.5</v>
      </c>
      <c r="N15" s="20">
        <v>7921</v>
      </c>
      <c r="O15" s="20">
        <v>6723.5</v>
      </c>
      <c r="P15" s="20">
        <v>6358</v>
      </c>
      <c r="Q15" s="20">
        <v>6942.96</v>
      </c>
      <c r="R15" s="20">
        <v>6754.5</v>
      </c>
      <c r="S15" s="20">
        <v>8207.7999999999993</v>
      </c>
      <c r="T15" s="20">
        <v>7736.6</v>
      </c>
      <c r="U15" s="20">
        <v>8216</v>
      </c>
      <c r="V15" s="20">
        <v>8574.7999999999993</v>
      </c>
      <c r="W15" s="20">
        <v>8237</v>
      </c>
      <c r="X15" s="20">
        <v>8293.1</v>
      </c>
      <c r="Z15" s="59">
        <f t="shared" si="18"/>
        <v>2402.5</v>
      </c>
      <c r="AA15" s="59">
        <f t="shared" si="16"/>
        <v>1159.9399999999996</v>
      </c>
      <c r="AB15" s="59">
        <f t="shared" si="16"/>
        <v>441.19999999999982</v>
      </c>
      <c r="AC15" s="59">
        <f t="shared" si="16"/>
        <v>528</v>
      </c>
      <c r="AD15" s="59">
        <f t="shared" si="16"/>
        <v>1349.6000000000004</v>
      </c>
      <c r="AE15" s="59">
        <f t="shared" si="16"/>
        <v>2699.8999999999996</v>
      </c>
      <c r="AF15" s="59">
        <f t="shared" si="16"/>
        <v>2263.8000000000011</v>
      </c>
      <c r="AG15" s="59">
        <f t="shared" si="16"/>
        <v>1763.2999999999993</v>
      </c>
      <c r="AH15" s="59">
        <f t="shared" si="16"/>
        <v>1002.7999999999993</v>
      </c>
      <c r="AJ15" s="55">
        <f t="shared" si="19"/>
        <v>0.27424233776610923</v>
      </c>
      <c r="AK15" s="55">
        <f t="shared" si="17"/>
        <v>0.14315121746535187</v>
      </c>
      <c r="AL15" s="55">
        <f t="shared" si="17"/>
        <v>6.1314396097669414E-2</v>
      </c>
      <c r="AM15" s="55">
        <f t="shared" si="17"/>
        <v>6.044094416080955E-2</v>
      </c>
      <c r="AN15" s="55">
        <f t="shared" si="17"/>
        <v>0.14853294006295265</v>
      </c>
      <c r="AO15" s="55">
        <f t="shared" si="17"/>
        <v>0.24733645416319311</v>
      </c>
      <c r="AP15" s="55">
        <f t="shared" si="17"/>
        <v>0.20886461351097013</v>
      </c>
      <c r="AQ15" s="55">
        <f t="shared" si="17"/>
        <v>0.17632471025869217</v>
      </c>
      <c r="AR15" s="55">
        <f t="shared" si="17"/>
        <v>0.10787551501199447</v>
      </c>
    </row>
    <row r="16" spans="1:48" x14ac:dyDescent="0.25">
      <c r="C16">
        <v>1.5</v>
      </c>
      <c r="D16" s="20">
        <v>19214.2</v>
      </c>
      <c r="E16" s="20">
        <v>17599.189999999999</v>
      </c>
      <c r="F16" s="20">
        <v>18714</v>
      </c>
      <c r="G16" s="20">
        <v>23957.5</v>
      </c>
      <c r="H16" s="20">
        <v>30188</v>
      </c>
      <c r="I16" s="20">
        <v>41146.300000000003</v>
      </c>
      <c r="J16" s="20">
        <v>30840.400000000001</v>
      </c>
      <c r="K16" s="20">
        <v>28071.5</v>
      </c>
      <c r="L16" s="20">
        <v>22047.4</v>
      </c>
      <c r="M16" s="20">
        <v>20205.400000000001</v>
      </c>
      <c r="N16" s="20">
        <v>17084.7</v>
      </c>
      <c r="O16" s="20">
        <v>15538.7</v>
      </c>
      <c r="P16" s="20">
        <v>15725</v>
      </c>
      <c r="Q16" s="20">
        <v>17310.39</v>
      </c>
      <c r="R16" s="20">
        <v>17056.3</v>
      </c>
      <c r="S16" s="20">
        <v>23429.9</v>
      </c>
      <c r="T16" s="20">
        <v>21561.8</v>
      </c>
      <c r="U16" s="20">
        <v>27419.4</v>
      </c>
      <c r="V16" s="20">
        <v>26617.7</v>
      </c>
      <c r="W16" s="20">
        <v>20232.7</v>
      </c>
      <c r="X16" s="20">
        <v>19577.5</v>
      </c>
      <c r="Z16" s="59">
        <f t="shared" si="18"/>
        <v>3489.2000000000007</v>
      </c>
      <c r="AA16" s="59">
        <f t="shared" si="16"/>
        <v>288.79999999999927</v>
      </c>
      <c r="AB16" s="59">
        <f t="shared" si="16"/>
        <v>1657.7000000000007</v>
      </c>
      <c r="AC16" s="59">
        <f t="shared" si="16"/>
        <v>527.59999999999854</v>
      </c>
      <c r="AD16" s="59">
        <f t="shared" si="16"/>
        <v>8626.2000000000007</v>
      </c>
      <c r="AE16" s="59">
        <f t="shared" si="16"/>
        <v>13726.900000000001</v>
      </c>
      <c r="AF16" s="59">
        <f t="shared" si="16"/>
        <v>4222.7000000000007</v>
      </c>
      <c r="AG16" s="59">
        <f t="shared" si="16"/>
        <v>7838.7999999999993</v>
      </c>
      <c r="AH16" s="59">
        <f t="shared" si="16"/>
        <v>2469.9000000000015</v>
      </c>
      <c r="AJ16" s="55">
        <f t="shared" si="19"/>
        <v>0.18159486213321402</v>
      </c>
      <c r="AK16" s="55">
        <f t="shared" si="17"/>
        <v>1.6409846134964125E-2</v>
      </c>
      <c r="AL16" s="55">
        <f t="shared" si="17"/>
        <v>8.858074169071288E-2</v>
      </c>
      <c r="AM16" s="55">
        <f t="shared" si="17"/>
        <v>2.2022331211520339E-2</v>
      </c>
      <c r="AN16" s="55">
        <f t="shared" si="17"/>
        <v>0.28574930435934809</v>
      </c>
      <c r="AO16" s="55">
        <f t="shared" si="17"/>
        <v>0.33361201371690774</v>
      </c>
      <c r="AP16" s="55">
        <f t="shared" si="17"/>
        <v>0.13692105160763157</v>
      </c>
      <c r="AQ16" s="55">
        <f t="shared" si="17"/>
        <v>0.27924407317029726</v>
      </c>
      <c r="AR16" s="55">
        <f t="shared" si="17"/>
        <v>0.11202681495323717</v>
      </c>
    </row>
    <row r="17" spans="1:44" x14ac:dyDescent="0.25">
      <c r="C17">
        <v>2</v>
      </c>
      <c r="D17" s="20">
        <v>40644.11</v>
      </c>
      <c r="E17" s="20">
        <v>39046.1</v>
      </c>
      <c r="F17" s="20">
        <v>35313.1</v>
      </c>
      <c r="G17" s="20">
        <v>44752.5</v>
      </c>
      <c r="H17" s="20">
        <v>47524.3</v>
      </c>
      <c r="I17" s="20">
        <v>54533.599999999999</v>
      </c>
      <c r="J17" s="20">
        <v>49631.5</v>
      </c>
      <c r="K17" s="20">
        <v>45248.6</v>
      </c>
      <c r="L17" s="20">
        <v>40373.4</v>
      </c>
      <c r="M17" s="20">
        <v>38925.699999999997</v>
      </c>
      <c r="N17" s="20">
        <v>37441.1</v>
      </c>
      <c r="O17" s="20">
        <v>37508.400000000001</v>
      </c>
      <c r="P17" s="20">
        <v>37106.800000000003</v>
      </c>
      <c r="Q17" s="20">
        <v>38649.480000000003</v>
      </c>
      <c r="R17" s="20">
        <v>39465.4</v>
      </c>
      <c r="S17" s="20">
        <v>43524.3</v>
      </c>
      <c r="T17" s="20">
        <v>42312.4</v>
      </c>
      <c r="U17" s="20">
        <v>45682</v>
      </c>
      <c r="V17" s="20">
        <v>43343.6</v>
      </c>
      <c r="W17" s="20">
        <v>38737.1</v>
      </c>
      <c r="X17" s="20">
        <v>40374.800000000003</v>
      </c>
      <c r="Z17" s="59">
        <f t="shared" si="18"/>
        <v>3537.3099999999977</v>
      </c>
      <c r="AA17" s="59">
        <f t="shared" si="16"/>
        <v>396.61999999999534</v>
      </c>
      <c r="AB17" s="59">
        <f t="shared" si="16"/>
        <v>-4152.3000000000029</v>
      </c>
      <c r="AC17" s="59">
        <f t="shared" si="16"/>
        <v>1228.1999999999971</v>
      </c>
      <c r="AD17" s="59">
        <f t="shared" si="16"/>
        <v>5211.9000000000015</v>
      </c>
      <c r="AE17" s="59">
        <f t="shared" si="16"/>
        <v>8851.5999999999985</v>
      </c>
      <c r="AF17" s="59">
        <f t="shared" si="16"/>
        <v>6287.9000000000015</v>
      </c>
      <c r="AG17" s="59">
        <f t="shared" si="16"/>
        <v>6511.5</v>
      </c>
      <c r="AH17" s="59">
        <f t="shared" si="16"/>
        <v>-1.4000000000014552</v>
      </c>
      <c r="AJ17" s="55">
        <f t="shared" si="19"/>
        <v>8.7031306627208663E-2</v>
      </c>
      <c r="AK17" s="55">
        <f t="shared" si="17"/>
        <v>1.0157736624144162E-2</v>
      </c>
      <c r="AL17" s="55">
        <f t="shared" si="17"/>
        <v>-0.11758525872834735</v>
      </c>
      <c r="AM17" s="55">
        <f t="shared" si="17"/>
        <v>2.7444276856041498E-2</v>
      </c>
      <c r="AN17" s="55">
        <f t="shared" si="17"/>
        <v>0.10966810663176525</v>
      </c>
      <c r="AO17" s="55">
        <f t="shared" si="17"/>
        <v>0.16231460970850997</v>
      </c>
      <c r="AP17" s="55">
        <f t="shared" si="17"/>
        <v>0.12669171796137538</v>
      </c>
      <c r="AQ17" s="55">
        <f t="shared" si="17"/>
        <v>0.14390500479572849</v>
      </c>
      <c r="AR17" s="55">
        <f t="shared" si="17"/>
        <v>-3.4676296769691312E-5</v>
      </c>
    </row>
    <row r="18" spans="1:44" x14ac:dyDescent="0.25">
      <c r="C18">
        <v>3</v>
      </c>
      <c r="D18" s="20">
        <v>25129</v>
      </c>
      <c r="E18" s="20">
        <v>21282</v>
      </c>
      <c r="F18" s="20">
        <v>29040.5</v>
      </c>
      <c r="G18" s="20">
        <v>25254.5</v>
      </c>
      <c r="H18" s="20">
        <v>31247.4</v>
      </c>
      <c r="I18" s="20">
        <v>41212.6</v>
      </c>
      <c r="J18" s="20">
        <v>37742.1</v>
      </c>
      <c r="K18" s="20">
        <v>33228.300000000003</v>
      </c>
      <c r="L18" s="20">
        <v>30156.400000000001</v>
      </c>
      <c r="M18" s="20">
        <v>25705.8</v>
      </c>
      <c r="N18" s="20">
        <v>22158.2</v>
      </c>
      <c r="O18" s="20">
        <v>26183.599999999999</v>
      </c>
      <c r="P18" s="20">
        <v>18790.8</v>
      </c>
      <c r="Q18" s="20">
        <v>23608.37</v>
      </c>
      <c r="R18" s="20">
        <v>26504.12</v>
      </c>
      <c r="S18" s="20">
        <v>30248.18</v>
      </c>
      <c r="T18" s="20">
        <v>28719.9</v>
      </c>
      <c r="U18" s="20">
        <v>23803.1</v>
      </c>
      <c r="V18" s="20">
        <v>35725.800000000003</v>
      </c>
      <c r="W18" s="20">
        <v>33481.800000000003</v>
      </c>
      <c r="X18" s="20">
        <v>28179.200000000001</v>
      </c>
      <c r="Z18" s="59">
        <f t="shared" si="18"/>
        <v>6338.2000000000007</v>
      </c>
      <c r="AA18" s="59">
        <f t="shared" si="16"/>
        <v>-2326.369999999999</v>
      </c>
      <c r="AB18" s="59">
        <f t="shared" si="16"/>
        <v>2536.380000000001</v>
      </c>
      <c r="AC18" s="59">
        <f t="shared" si="16"/>
        <v>-4993.68</v>
      </c>
      <c r="AD18" s="59">
        <f t="shared" si="16"/>
        <v>2527.5</v>
      </c>
      <c r="AE18" s="59">
        <f t="shared" si="16"/>
        <v>17409.5</v>
      </c>
      <c r="AF18" s="59">
        <f t="shared" si="16"/>
        <v>2016.2999999999956</v>
      </c>
      <c r="AG18" s="59">
        <f t="shared" si="16"/>
        <v>-253.5</v>
      </c>
      <c r="AH18" s="59">
        <f t="shared" si="16"/>
        <v>1977.2000000000007</v>
      </c>
      <c r="AJ18" s="55">
        <f t="shared" si="19"/>
        <v>0.25222651120219669</v>
      </c>
      <c r="AK18" s="55">
        <f t="shared" si="17"/>
        <v>-0.10931162484728874</v>
      </c>
      <c r="AL18" s="55">
        <f t="shared" si="17"/>
        <v>8.7339405313269433E-2</v>
      </c>
      <c r="AM18" s="55">
        <f t="shared" si="17"/>
        <v>-0.19773426518046289</v>
      </c>
      <c r="AN18" s="55">
        <f t="shared" si="17"/>
        <v>8.0886729775917349E-2</v>
      </c>
      <c r="AO18" s="55">
        <f t="shared" si="17"/>
        <v>0.42243148939887315</v>
      </c>
      <c r="AP18" s="55">
        <f t="shared" si="17"/>
        <v>5.3423100463408126E-2</v>
      </c>
      <c r="AQ18" s="55">
        <f t="shared" si="17"/>
        <v>-7.6290391022110667E-3</v>
      </c>
      <c r="AR18" s="55">
        <f t="shared" si="17"/>
        <v>6.5564855221445548E-2</v>
      </c>
    </row>
    <row r="19" spans="1:44" x14ac:dyDescent="0.25">
      <c r="C19">
        <v>4</v>
      </c>
      <c r="D19" s="20">
        <v>13989.7</v>
      </c>
      <c r="E19" s="20">
        <v>12630.2</v>
      </c>
      <c r="F19" s="20">
        <v>11406.8</v>
      </c>
      <c r="G19" s="20">
        <v>14069.8</v>
      </c>
      <c r="H19" s="20">
        <v>13169</v>
      </c>
      <c r="I19" s="20">
        <v>20093.2</v>
      </c>
      <c r="J19" s="20">
        <v>15666.2</v>
      </c>
      <c r="K19" s="20">
        <v>14459.3</v>
      </c>
      <c r="L19" s="20">
        <v>13541.5</v>
      </c>
      <c r="M19" s="20">
        <v>12997</v>
      </c>
      <c r="N19" s="20">
        <v>11524.1</v>
      </c>
      <c r="O19" s="20">
        <v>10326.200000000001</v>
      </c>
      <c r="P19" s="20">
        <v>9807</v>
      </c>
      <c r="Q19" s="20">
        <v>10263.1</v>
      </c>
      <c r="R19" s="20">
        <v>7124.8</v>
      </c>
      <c r="S19" s="20">
        <v>11094.9</v>
      </c>
      <c r="T19" s="20">
        <v>10896.7</v>
      </c>
      <c r="U19" s="20">
        <v>16209.8</v>
      </c>
      <c r="V19" s="20">
        <v>15240.23</v>
      </c>
      <c r="W19" s="20">
        <v>17111.57</v>
      </c>
      <c r="X19" s="20">
        <v>12467.9</v>
      </c>
      <c r="Z19" s="59">
        <f t="shared" si="18"/>
        <v>4182.7000000000007</v>
      </c>
      <c r="AA19" s="59">
        <f t="shared" ref="AA19:AA82" si="20">E19-Q19</f>
        <v>2367.1000000000004</v>
      </c>
      <c r="AB19" s="59">
        <f t="shared" ref="AB19:AB82" si="21">F19-R19</f>
        <v>4281.9999999999991</v>
      </c>
      <c r="AC19" s="59">
        <f t="shared" ref="AC19:AC82" si="22">G19-S19</f>
        <v>2974.8999999999996</v>
      </c>
      <c r="AD19" s="59">
        <f t="shared" ref="AD19:AD82" si="23">H19-T19</f>
        <v>2272.2999999999993</v>
      </c>
      <c r="AE19" s="59">
        <f t="shared" ref="AE19:AE82" si="24">I19-U19</f>
        <v>3883.4000000000015</v>
      </c>
      <c r="AF19" s="59">
        <f t="shared" ref="AF19:AF82" si="25">J19-V19</f>
        <v>425.97000000000116</v>
      </c>
      <c r="AG19" s="59">
        <f t="shared" ref="AG19:AG82" si="26">K19-W19</f>
        <v>-2652.2700000000004</v>
      </c>
      <c r="AH19" s="59">
        <f t="shared" ref="AH19:AH82" si="27">L19-X19</f>
        <v>1073.6000000000004</v>
      </c>
      <c r="AJ19" s="55">
        <f t="shared" si="19"/>
        <v>0.2989842527002009</v>
      </c>
      <c r="AK19" s="55">
        <f t="shared" ref="AK19:AK82" si="28">IF(AA19=0,0,AA19/E19)</f>
        <v>0.18741587623315548</v>
      </c>
      <c r="AL19" s="55">
        <f t="shared" ref="AL19:AL82" si="29">IF(AB19=0,0,AB19/F19)</f>
        <v>0.37539011817512358</v>
      </c>
      <c r="AM19" s="55">
        <f t="shared" ref="AM19:AM82" si="30">IF(AC19=0,0,AC19/G19)</f>
        <v>0.21143868427411902</v>
      </c>
      <c r="AN19" s="55">
        <f t="shared" ref="AN19:AN82" si="31">IF(AD19=0,0,AD19/H19)</f>
        <v>0.17254916850178445</v>
      </c>
      <c r="AO19" s="55">
        <f t="shared" ref="AO19:AO82" si="32">IF(AE19=0,0,AE19/I19)</f>
        <v>0.19326936476021744</v>
      </c>
      <c r="AP19" s="55">
        <f t="shared" ref="AP19:AP82" si="33">IF(AF19=0,0,AF19/J19)</f>
        <v>2.7190384394428842E-2</v>
      </c>
      <c r="AQ19" s="55">
        <f t="shared" ref="AQ19:AQ82" si="34">IF(AG19=0,0,AG19/K19)</f>
        <v>-0.18343004156494441</v>
      </c>
      <c r="AR19" s="55">
        <f t="shared" ref="AR19:AR82" si="35">IF(AH19=0,0,AH19/L19)</f>
        <v>7.9282206550234491E-2</v>
      </c>
    </row>
    <row r="20" spans="1:44" x14ac:dyDescent="0.25">
      <c r="C20">
        <v>6</v>
      </c>
      <c r="D20" s="20">
        <v>1507.9</v>
      </c>
      <c r="E20" s="20">
        <v>72.2</v>
      </c>
      <c r="F20" s="20">
        <v>155.19999999999999</v>
      </c>
      <c r="G20" s="20">
        <v>136.5</v>
      </c>
      <c r="H20" s="20">
        <v>112.8</v>
      </c>
      <c r="I20" s="20">
        <v>132.69999999999999</v>
      </c>
      <c r="J20" s="20">
        <v>116.2</v>
      </c>
      <c r="K20" s="20">
        <v>92</v>
      </c>
      <c r="L20" s="20">
        <v>110.3</v>
      </c>
      <c r="M20" s="20">
        <v>106.05</v>
      </c>
      <c r="N20" s="20">
        <v>97.7</v>
      </c>
      <c r="O20" s="20">
        <v>111.9</v>
      </c>
      <c r="P20" s="20">
        <v>423.4</v>
      </c>
      <c r="Q20" s="20">
        <v>357.72</v>
      </c>
      <c r="R20" s="20">
        <v>59.8</v>
      </c>
      <c r="S20" s="20">
        <v>133</v>
      </c>
      <c r="T20" s="20">
        <v>134</v>
      </c>
      <c r="U20" s="20">
        <v>121.9</v>
      </c>
      <c r="V20" s="20">
        <v>94.8</v>
      </c>
      <c r="W20" s="20">
        <v>101.55</v>
      </c>
      <c r="X20" s="20">
        <v>119.4</v>
      </c>
      <c r="Z20" s="59">
        <f t="shared" si="18"/>
        <v>1084.5</v>
      </c>
      <c r="AA20" s="59">
        <f t="shared" si="20"/>
        <v>-285.52000000000004</v>
      </c>
      <c r="AB20" s="59">
        <f t="shared" si="21"/>
        <v>95.399999999999991</v>
      </c>
      <c r="AC20" s="59">
        <f t="shared" si="22"/>
        <v>3.5</v>
      </c>
      <c r="AD20" s="59">
        <f t="shared" si="23"/>
        <v>-21.200000000000003</v>
      </c>
      <c r="AE20" s="59">
        <f t="shared" si="24"/>
        <v>10.799999999999983</v>
      </c>
      <c r="AF20" s="59">
        <f t="shared" si="25"/>
        <v>21.400000000000006</v>
      </c>
      <c r="AG20" s="59">
        <f t="shared" si="26"/>
        <v>-9.5499999999999972</v>
      </c>
      <c r="AH20" s="59">
        <f t="shared" si="27"/>
        <v>-9.1000000000000085</v>
      </c>
      <c r="AJ20" s="55">
        <f t="shared" si="19"/>
        <v>0.71921214934677358</v>
      </c>
      <c r="AK20" s="55">
        <f t="shared" si="28"/>
        <v>-3.9545706371191138</v>
      </c>
      <c r="AL20" s="55">
        <f t="shared" si="29"/>
        <v>0.61469072164948457</v>
      </c>
      <c r="AM20" s="55">
        <f t="shared" si="30"/>
        <v>2.564102564102564E-2</v>
      </c>
      <c r="AN20" s="55">
        <f t="shared" si="31"/>
        <v>-0.18794326241134754</v>
      </c>
      <c r="AO20" s="55">
        <f t="shared" si="32"/>
        <v>8.138658628485293E-2</v>
      </c>
      <c r="AP20" s="55">
        <f t="shared" si="33"/>
        <v>0.1841652323580035</v>
      </c>
      <c r="AQ20" s="55">
        <f t="shared" si="34"/>
        <v>-0.10380434782608693</v>
      </c>
      <c r="AR20" s="55">
        <f t="shared" si="35"/>
        <v>-8.2502266545784297E-2</v>
      </c>
    </row>
    <row r="21" spans="1:44" x14ac:dyDescent="0.25">
      <c r="C21">
        <v>8</v>
      </c>
      <c r="D21" s="20">
        <v>3643.9</v>
      </c>
      <c r="E21" s="20">
        <v>2972.2</v>
      </c>
      <c r="F21" s="20">
        <v>2962.2</v>
      </c>
      <c r="G21" s="20">
        <v>3749.3</v>
      </c>
      <c r="H21" s="20">
        <v>3463.5</v>
      </c>
      <c r="I21" s="20">
        <v>3933.8</v>
      </c>
      <c r="J21" s="20">
        <v>3488.9</v>
      </c>
      <c r="K21" s="20">
        <v>3080.8</v>
      </c>
      <c r="L21" s="20">
        <v>3229.4</v>
      </c>
      <c r="M21" s="20">
        <v>3007.6</v>
      </c>
      <c r="N21" s="20">
        <v>2829.3</v>
      </c>
      <c r="O21" s="20">
        <v>5814.1</v>
      </c>
      <c r="P21" s="20">
        <v>5234.2</v>
      </c>
      <c r="Q21" s="20">
        <v>613.79</v>
      </c>
      <c r="R21" s="20">
        <v>1640.5</v>
      </c>
      <c r="S21" s="20">
        <v>2939.2</v>
      </c>
      <c r="T21" s="20">
        <v>3518</v>
      </c>
      <c r="U21" s="20">
        <v>3238.6</v>
      </c>
      <c r="V21" s="20">
        <v>3172.4</v>
      </c>
      <c r="W21" s="20">
        <v>2900.1</v>
      </c>
      <c r="X21" s="20">
        <v>3335.5</v>
      </c>
      <c r="Z21" s="59">
        <f t="shared" si="18"/>
        <v>-1590.2999999999997</v>
      </c>
      <c r="AA21" s="59">
        <f t="shared" si="20"/>
        <v>2358.41</v>
      </c>
      <c r="AB21" s="59">
        <f t="shared" si="21"/>
        <v>1321.6999999999998</v>
      </c>
      <c r="AC21" s="59">
        <f t="shared" si="22"/>
        <v>810.10000000000036</v>
      </c>
      <c r="AD21" s="59">
        <f t="shared" si="23"/>
        <v>-54.5</v>
      </c>
      <c r="AE21" s="59">
        <f t="shared" si="24"/>
        <v>695.20000000000027</v>
      </c>
      <c r="AF21" s="59">
        <f t="shared" si="25"/>
        <v>316.5</v>
      </c>
      <c r="AG21" s="59">
        <f t="shared" si="26"/>
        <v>180.70000000000027</v>
      </c>
      <c r="AH21" s="59">
        <f t="shared" si="27"/>
        <v>-106.09999999999991</v>
      </c>
      <c r="AJ21" s="55">
        <f t="shared" si="19"/>
        <v>-0.43642800296385731</v>
      </c>
      <c r="AK21" s="55">
        <f t="shared" si="28"/>
        <v>0.7934896709508108</v>
      </c>
      <c r="AL21" s="55">
        <f t="shared" si="29"/>
        <v>0.44618864357572069</v>
      </c>
      <c r="AM21" s="55">
        <f t="shared" si="30"/>
        <v>0.21606699917317909</v>
      </c>
      <c r="AN21" s="55">
        <f t="shared" si="31"/>
        <v>-1.573552764544536E-2</v>
      </c>
      <c r="AO21" s="55">
        <f t="shared" si="32"/>
        <v>0.17672479536326205</v>
      </c>
      <c r="AP21" s="55">
        <f t="shared" si="33"/>
        <v>9.0716271604230556E-2</v>
      </c>
      <c r="AQ21" s="55">
        <f t="shared" si="34"/>
        <v>5.8653596468449837E-2</v>
      </c>
      <c r="AR21" s="55">
        <f t="shared" si="35"/>
        <v>-3.2854400198179201E-2</v>
      </c>
    </row>
    <row r="22" spans="1:44" x14ac:dyDescent="0.25">
      <c r="C22">
        <v>10</v>
      </c>
      <c r="D22" s="20">
        <v>46</v>
      </c>
      <c r="E22" s="20">
        <v>51</v>
      </c>
      <c r="F22" s="20">
        <v>22</v>
      </c>
      <c r="G22" s="20">
        <v>42</v>
      </c>
      <c r="H22" s="20">
        <v>47</v>
      </c>
      <c r="I22" s="20">
        <v>50</v>
      </c>
      <c r="J22" s="20">
        <v>29</v>
      </c>
      <c r="K22" s="20">
        <v>54</v>
      </c>
      <c r="L22" s="20">
        <v>20</v>
      </c>
      <c r="M22" s="20">
        <v>50</v>
      </c>
      <c r="N22" s="20">
        <v>32</v>
      </c>
      <c r="O22" s="20">
        <v>45.3</v>
      </c>
      <c r="P22" s="20">
        <v>35</v>
      </c>
      <c r="Q22" s="20">
        <v>28.6</v>
      </c>
      <c r="R22" s="20">
        <v>0</v>
      </c>
      <c r="S22" s="20">
        <v>9</v>
      </c>
      <c r="T22" s="20">
        <v>11</v>
      </c>
      <c r="U22" s="20">
        <v>85</v>
      </c>
      <c r="V22" s="20">
        <v>11</v>
      </c>
      <c r="W22" s="20">
        <v>38</v>
      </c>
      <c r="X22" s="20">
        <v>26</v>
      </c>
      <c r="Z22" s="59">
        <f t="shared" si="18"/>
        <v>11</v>
      </c>
      <c r="AA22" s="59">
        <f t="shared" si="20"/>
        <v>22.4</v>
      </c>
      <c r="AB22" s="59">
        <f t="shared" si="21"/>
        <v>22</v>
      </c>
      <c r="AC22" s="59">
        <f t="shared" si="22"/>
        <v>33</v>
      </c>
      <c r="AD22" s="59">
        <f t="shared" si="23"/>
        <v>36</v>
      </c>
      <c r="AE22" s="59">
        <f t="shared" si="24"/>
        <v>-35</v>
      </c>
      <c r="AF22" s="59">
        <f t="shared" si="25"/>
        <v>18</v>
      </c>
      <c r="AG22" s="59">
        <f t="shared" si="26"/>
        <v>16</v>
      </c>
      <c r="AH22" s="59">
        <f t="shared" si="27"/>
        <v>-6</v>
      </c>
      <c r="AJ22" s="55">
        <f t="shared" si="19"/>
        <v>0.2391304347826087</v>
      </c>
      <c r="AK22" s="55">
        <f t="shared" si="28"/>
        <v>0.4392156862745098</v>
      </c>
      <c r="AL22" s="55">
        <f t="shared" si="29"/>
        <v>1</v>
      </c>
      <c r="AM22" s="55">
        <f t="shared" si="30"/>
        <v>0.7857142857142857</v>
      </c>
      <c r="AN22" s="55">
        <f t="shared" si="31"/>
        <v>0.76595744680851063</v>
      </c>
      <c r="AO22" s="55">
        <f t="shared" si="32"/>
        <v>-0.7</v>
      </c>
      <c r="AP22" s="55">
        <f t="shared" si="33"/>
        <v>0.62068965517241381</v>
      </c>
      <c r="AQ22" s="55">
        <f t="shared" si="34"/>
        <v>0.29629629629629628</v>
      </c>
      <c r="AR22" s="55">
        <f t="shared" si="35"/>
        <v>-0.3</v>
      </c>
    </row>
    <row r="23" spans="1:44" x14ac:dyDescent="0.25"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346.7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430.8</v>
      </c>
      <c r="Z23" s="59">
        <f t="shared" si="18"/>
        <v>0</v>
      </c>
      <c r="AA23" s="59">
        <f t="shared" si="20"/>
        <v>0</v>
      </c>
      <c r="AB23" s="59">
        <f t="shared" si="21"/>
        <v>0</v>
      </c>
      <c r="AC23" s="59">
        <f t="shared" si="22"/>
        <v>0</v>
      </c>
      <c r="AD23" s="59">
        <f t="shared" si="23"/>
        <v>0</v>
      </c>
      <c r="AE23" s="59">
        <f t="shared" si="24"/>
        <v>0</v>
      </c>
      <c r="AF23" s="59">
        <f t="shared" si="25"/>
        <v>0</v>
      </c>
      <c r="AG23" s="59">
        <f t="shared" si="26"/>
        <v>0</v>
      </c>
      <c r="AH23" s="59">
        <f t="shared" si="27"/>
        <v>-430.8</v>
      </c>
      <c r="AJ23" s="55">
        <f t="shared" si="19"/>
        <v>0</v>
      </c>
      <c r="AK23" s="55">
        <f t="shared" si="28"/>
        <v>0</v>
      </c>
      <c r="AL23" s="55">
        <f t="shared" si="29"/>
        <v>0</v>
      </c>
      <c r="AM23" s="55">
        <f t="shared" si="30"/>
        <v>0</v>
      </c>
      <c r="AN23" s="55">
        <f t="shared" si="31"/>
        <v>0</v>
      </c>
      <c r="AO23" s="55">
        <f t="shared" si="32"/>
        <v>0</v>
      </c>
      <c r="AP23" s="55">
        <f t="shared" si="33"/>
        <v>0</v>
      </c>
      <c r="AQ23" s="55">
        <f t="shared" si="34"/>
        <v>0</v>
      </c>
      <c r="AR23" s="55" t="e">
        <f t="shared" si="35"/>
        <v>#DIV/0!</v>
      </c>
    </row>
    <row r="24" spans="1:44" x14ac:dyDescent="0.25">
      <c r="A24" t="s">
        <v>121</v>
      </c>
      <c r="D24" s="20">
        <v>119850.51</v>
      </c>
      <c r="E24" s="20">
        <v>108705.29</v>
      </c>
      <c r="F24" s="20">
        <v>110837.59999999999</v>
      </c>
      <c r="G24" s="20">
        <v>127541</v>
      </c>
      <c r="H24" s="20">
        <v>141823.5</v>
      </c>
      <c r="I24" s="20">
        <v>179474.2</v>
      </c>
      <c r="J24" s="20">
        <v>155732.90000000002</v>
      </c>
      <c r="K24" s="20">
        <v>141172.43</v>
      </c>
      <c r="L24" s="20">
        <v>125336.59999999999</v>
      </c>
      <c r="M24" s="20">
        <v>116975.85</v>
      </c>
      <c r="N24" s="20">
        <v>105478.5</v>
      </c>
      <c r="O24" s="20">
        <v>108160.76999999999</v>
      </c>
      <c r="P24" s="20">
        <v>99586.2</v>
      </c>
      <c r="Q24" s="20">
        <v>103525.11</v>
      </c>
      <c r="R24" s="20">
        <v>105249.81</v>
      </c>
      <c r="S24" s="20">
        <v>126456.58</v>
      </c>
      <c r="T24" s="20">
        <v>120995.52999999998</v>
      </c>
      <c r="U24" s="20">
        <v>131500.41</v>
      </c>
      <c r="V24" s="20">
        <v>139760.76999999999</v>
      </c>
      <c r="W24" s="20">
        <v>126989.59999999999</v>
      </c>
      <c r="X24" s="20">
        <v>119868.04999999999</v>
      </c>
      <c r="Z24" s="59">
        <f t="shared" si="18"/>
        <v>20264.309999999998</v>
      </c>
      <c r="AA24" s="59">
        <f t="shared" si="20"/>
        <v>5180.179999999993</v>
      </c>
      <c r="AB24" s="59">
        <f t="shared" si="21"/>
        <v>5587.7899999999936</v>
      </c>
      <c r="AC24" s="59">
        <f t="shared" si="22"/>
        <v>1084.4199999999983</v>
      </c>
      <c r="AD24" s="59">
        <f t="shared" si="23"/>
        <v>20827.970000000016</v>
      </c>
      <c r="AE24" s="59">
        <f t="shared" si="24"/>
        <v>47973.790000000008</v>
      </c>
      <c r="AF24" s="59">
        <f t="shared" si="25"/>
        <v>15972.130000000034</v>
      </c>
      <c r="AG24" s="59">
        <f t="shared" si="26"/>
        <v>14182.830000000002</v>
      </c>
      <c r="AH24" s="59">
        <f t="shared" si="27"/>
        <v>5468.5500000000029</v>
      </c>
      <c r="AJ24" s="55">
        <f t="shared" si="19"/>
        <v>0.16907988126208223</v>
      </c>
      <c r="AK24" s="55">
        <f t="shared" si="28"/>
        <v>4.7653430665609682E-2</v>
      </c>
      <c r="AL24" s="55">
        <f t="shared" si="29"/>
        <v>5.0414209618396592E-2</v>
      </c>
      <c r="AM24" s="55">
        <f t="shared" si="30"/>
        <v>8.5025207580307367E-3</v>
      </c>
      <c r="AN24" s="55">
        <f t="shared" si="31"/>
        <v>0.14685838383624727</v>
      </c>
      <c r="AO24" s="55">
        <f t="shared" si="32"/>
        <v>0.26730187402980488</v>
      </c>
      <c r="AP24" s="55">
        <f t="shared" si="33"/>
        <v>0.10256105164676206</v>
      </c>
      <c r="AQ24" s="55">
        <f t="shared" si="34"/>
        <v>0.10046458788022564</v>
      </c>
      <c r="AR24" s="55">
        <f t="shared" si="35"/>
        <v>4.363091068371093E-2</v>
      </c>
    </row>
    <row r="25" spans="1:44" x14ac:dyDescent="0.25">
      <c r="A25" t="s">
        <v>17</v>
      </c>
      <c r="B25" t="s">
        <v>45</v>
      </c>
      <c r="C25">
        <v>2</v>
      </c>
      <c r="D25" s="20">
        <v>997</v>
      </c>
      <c r="E25" s="20">
        <v>761.1</v>
      </c>
      <c r="F25" s="20">
        <v>837.3</v>
      </c>
      <c r="G25" s="20">
        <v>864.7</v>
      </c>
      <c r="H25" s="20">
        <v>868.3</v>
      </c>
      <c r="I25" s="20">
        <v>949.1</v>
      </c>
      <c r="J25" s="20">
        <v>945.2</v>
      </c>
      <c r="K25" s="20">
        <v>786.4</v>
      </c>
      <c r="L25" s="20">
        <v>844.2</v>
      </c>
      <c r="M25" s="20">
        <v>970.6</v>
      </c>
      <c r="N25" s="20">
        <v>914.9</v>
      </c>
      <c r="O25" s="20">
        <v>928</v>
      </c>
      <c r="P25" s="20">
        <v>995.6</v>
      </c>
      <c r="Q25" s="20">
        <v>1119</v>
      </c>
      <c r="R25" s="20">
        <v>978.9</v>
      </c>
      <c r="S25" s="20">
        <v>1055</v>
      </c>
      <c r="T25" s="20">
        <v>719.6</v>
      </c>
      <c r="U25" s="20">
        <v>949.1</v>
      </c>
      <c r="V25" s="20">
        <v>896.3</v>
      </c>
      <c r="W25" s="20">
        <v>928.1</v>
      </c>
      <c r="X25" s="20">
        <v>835.7</v>
      </c>
      <c r="Z25" s="59">
        <f t="shared" si="18"/>
        <v>1.3999999999999773</v>
      </c>
      <c r="AA25" s="59">
        <f t="shared" si="20"/>
        <v>-357.9</v>
      </c>
      <c r="AB25" s="59">
        <f t="shared" si="21"/>
        <v>-141.60000000000002</v>
      </c>
      <c r="AC25" s="59">
        <f t="shared" si="22"/>
        <v>-190.29999999999995</v>
      </c>
      <c r="AD25" s="59">
        <f t="shared" si="23"/>
        <v>148.69999999999993</v>
      </c>
      <c r="AE25" s="59">
        <f t="shared" si="24"/>
        <v>0</v>
      </c>
      <c r="AF25" s="59">
        <f t="shared" si="25"/>
        <v>48.900000000000091</v>
      </c>
      <c r="AG25" s="59">
        <f t="shared" si="26"/>
        <v>-141.70000000000005</v>
      </c>
      <c r="AH25" s="59">
        <f t="shared" si="27"/>
        <v>8.5</v>
      </c>
      <c r="AJ25" s="55">
        <f t="shared" si="19"/>
        <v>1.4042126379137183E-3</v>
      </c>
      <c r="AK25" s="55">
        <f t="shared" si="28"/>
        <v>-0.47024044146629873</v>
      </c>
      <c r="AL25" s="55">
        <f t="shared" si="29"/>
        <v>-0.16911501254030817</v>
      </c>
      <c r="AM25" s="55">
        <f t="shared" si="30"/>
        <v>-0.22007632704984381</v>
      </c>
      <c r="AN25" s="55">
        <f t="shared" si="31"/>
        <v>0.17125417482436939</v>
      </c>
      <c r="AO25" s="55">
        <f t="shared" si="32"/>
        <v>0</v>
      </c>
      <c r="AP25" s="55">
        <f t="shared" si="33"/>
        <v>5.1735082522217611E-2</v>
      </c>
      <c r="AQ25" s="55">
        <f t="shared" si="34"/>
        <v>-0.18018819938962366</v>
      </c>
      <c r="AR25" s="55">
        <f t="shared" si="35"/>
        <v>1.0068704098554844E-2</v>
      </c>
    </row>
    <row r="26" spans="1:44" x14ac:dyDescent="0.25">
      <c r="C26">
        <v>4</v>
      </c>
      <c r="D26" s="20">
        <v>1277</v>
      </c>
      <c r="E26" s="20">
        <v>1254</v>
      </c>
      <c r="F26" s="20">
        <v>1245</v>
      </c>
      <c r="G26" s="20">
        <v>1292</v>
      </c>
      <c r="H26" s="20">
        <v>1188</v>
      </c>
      <c r="I26" s="20">
        <v>1679</v>
      </c>
      <c r="J26" s="20">
        <v>1100</v>
      </c>
      <c r="K26" s="20">
        <v>1148</v>
      </c>
      <c r="L26" s="20">
        <v>1265</v>
      </c>
      <c r="M26" s="20">
        <v>1126</v>
      </c>
      <c r="N26" s="20">
        <v>1066</v>
      </c>
      <c r="O26" s="20">
        <v>1364</v>
      </c>
      <c r="P26" s="20">
        <v>1203</v>
      </c>
      <c r="Q26" s="20">
        <v>1429</v>
      </c>
      <c r="R26" s="20"/>
      <c r="S26" s="20">
        <v>1334</v>
      </c>
      <c r="T26" s="20">
        <v>1221</v>
      </c>
      <c r="U26" s="20">
        <v>1190</v>
      </c>
      <c r="V26" s="20">
        <v>954</v>
      </c>
      <c r="W26" s="20">
        <v>1174</v>
      </c>
      <c r="X26" s="20">
        <v>1056</v>
      </c>
      <c r="Z26" s="59">
        <f t="shared" si="18"/>
        <v>74</v>
      </c>
      <c r="AA26" s="59">
        <f t="shared" si="20"/>
        <v>-175</v>
      </c>
      <c r="AB26" s="59">
        <f t="shared" si="21"/>
        <v>1245</v>
      </c>
      <c r="AC26" s="59">
        <f t="shared" si="22"/>
        <v>-42</v>
      </c>
      <c r="AD26" s="59">
        <f t="shared" si="23"/>
        <v>-33</v>
      </c>
      <c r="AE26" s="59">
        <f t="shared" si="24"/>
        <v>489</v>
      </c>
      <c r="AF26" s="59">
        <f t="shared" si="25"/>
        <v>146</v>
      </c>
      <c r="AG26" s="59">
        <f t="shared" si="26"/>
        <v>-26</v>
      </c>
      <c r="AH26" s="59">
        <f t="shared" si="27"/>
        <v>209</v>
      </c>
      <c r="AJ26" s="55">
        <f t="shared" si="19"/>
        <v>5.7948316366483947E-2</v>
      </c>
      <c r="AK26" s="55">
        <f t="shared" si="28"/>
        <v>-0.13955342902711323</v>
      </c>
      <c r="AL26" s="55">
        <f t="shared" si="29"/>
        <v>1</v>
      </c>
      <c r="AM26" s="55">
        <f t="shared" si="30"/>
        <v>-3.2507739938080496E-2</v>
      </c>
      <c r="AN26" s="55">
        <f t="shared" si="31"/>
        <v>-2.7777777777777776E-2</v>
      </c>
      <c r="AO26" s="55">
        <f t="shared" si="32"/>
        <v>0.29124478856462183</v>
      </c>
      <c r="AP26" s="55">
        <f t="shared" si="33"/>
        <v>0.13272727272727272</v>
      </c>
      <c r="AQ26" s="55">
        <f t="shared" si="34"/>
        <v>-2.2648083623693381E-2</v>
      </c>
      <c r="AR26" s="55">
        <f t="shared" si="35"/>
        <v>0.16521739130434782</v>
      </c>
    </row>
    <row r="27" spans="1:44" x14ac:dyDescent="0.25">
      <c r="C27">
        <v>6</v>
      </c>
      <c r="D27" s="20">
        <v>1159</v>
      </c>
      <c r="E27" s="20">
        <v>894</v>
      </c>
      <c r="F27" s="20">
        <v>830</v>
      </c>
      <c r="G27" s="20">
        <v>1018</v>
      </c>
      <c r="H27" s="20">
        <v>43</v>
      </c>
      <c r="I27" s="20">
        <v>36</v>
      </c>
      <c r="J27" s="20">
        <v>915</v>
      </c>
      <c r="K27" s="20">
        <v>802</v>
      </c>
      <c r="L27" s="20">
        <v>532</v>
      </c>
      <c r="M27" s="20">
        <v>345</v>
      </c>
      <c r="N27" s="20">
        <v>450</v>
      </c>
      <c r="O27" s="20">
        <v>521</v>
      </c>
      <c r="P27" s="20">
        <v>463</v>
      </c>
      <c r="Q27" s="20">
        <v>747</v>
      </c>
      <c r="R27" s="20"/>
      <c r="S27" s="20">
        <v>453</v>
      </c>
      <c r="T27" s="20">
        <v>284</v>
      </c>
      <c r="U27" s="20">
        <v>441</v>
      </c>
      <c r="V27" s="20">
        <v>554</v>
      </c>
      <c r="W27" s="20">
        <v>654</v>
      </c>
      <c r="X27" s="20">
        <v>266</v>
      </c>
      <c r="Z27" s="59">
        <f t="shared" si="18"/>
        <v>696</v>
      </c>
      <c r="AA27" s="59">
        <f t="shared" si="20"/>
        <v>147</v>
      </c>
      <c r="AB27" s="59">
        <f t="shared" si="21"/>
        <v>830</v>
      </c>
      <c r="AC27" s="59">
        <f t="shared" si="22"/>
        <v>565</v>
      </c>
      <c r="AD27" s="59">
        <f t="shared" si="23"/>
        <v>-241</v>
      </c>
      <c r="AE27" s="59">
        <f t="shared" si="24"/>
        <v>-405</v>
      </c>
      <c r="AF27" s="59">
        <f t="shared" si="25"/>
        <v>361</v>
      </c>
      <c r="AG27" s="59">
        <f t="shared" si="26"/>
        <v>148</v>
      </c>
      <c r="AH27" s="59">
        <f t="shared" si="27"/>
        <v>266</v>
      </c>
      <c r="AJ27" s="55">
        <f t="shared" si="19"/>
        <v>0.60051768766177738</v>
      </c>
      <c r="AK27" s="55">
        <f t="shared" si="28"/>
        <v>0.16442953020134229</v>
      </c>
      <c r="AL27" s="55">
        <f t="shared" si="29"/>
        <v>1</v>
      </c>
      <c r="AM27" s="55">
        <f t="shared" si="30"/>
        <v>0.55500982318271119</v>
      </c>
      <c r="AN27" s="55">
        <f t="shared" si="31"/>
        <v>-5.6046511627906979</v>
      </c>
      <c r="AO27" s="55">
        <f t="shared" si="32"/>
        <v>-11.25</v>
      </c>
      <c r="AP27" s="55">
        <f t="shared" si="33"/>
        <v>0.39453551912568308</v>
      </c>
      <c r="AQ27" s="55">
        <f t="shared" si="34"/>
        <v>0.18453865336658354</v>
      </c>
      <c r="AR27" s="55">
        <f t="shared" si="35"/>
        <v>0.5</v>
      </c>
    </row>
    <row r="28" spans="1:44" x14ac:dyDescent="0.25">
      <c r="C28">
        <v>8</v>
      </c>
      <c r="D28" s="20">
        <v>5343.8</v>
      </c>
      <c r="E28" s="20">
        <v>6055.3</v>
      </c>
      <c r="F28" s="20">
        <v>1338.7</v>
      </c>
      <c r="G28" s="20">
        <v>1942.2</v>
      </c>
      <c r="H28" s="20">
        <v>2819.1</v>
      </c>
      <c r="I28" s="20">
        <v>4033.2</v>
      </c>
      <c r="J28" s="20">
        <v>1234.7</v>
      </c>
      <c r="K28" s="20">
        <v>2432</v>
      </c>
      <c r="L28" s="20">
        <v>929</v>
      </c>
      <c r="M28" s="20">
        <v>3427</v>
      </c>
      <c r="N28" s="20">
        <v>3199.1</v>
      </c>
      <c r="O28" s="20">
        <v>589.9</v>
      </c>
      <c r="P28" s="20">
        <v>1185</v>
      </c>
      <c r="Q28" s="20">
        <v>391</v>
      </c>
      <c r="R28" s="20">
        <v>398</v>
      </c>
      <c r="S28" s="20">
        <v>1627</v>
      </c>
      <c r="T28" s="20">
        <v>1727</v>
      </c>
      <c r="U28" s="20">
        <v>529.9</v>
      </c>
      <c r="V28" s="20">
        <v>6723.9</v>
      </c>
      <c r="W28" s="20">
        <v>7712.3</v>
      </c>
      <c r="X28" s="20">
        <v>9793.9</v>
      </c>
      <c r="Z28" s="59">
        <f t="shared" si="18"/>
        <v>4158.8</v>
      </c>
      <c r="AA28" s="59">
        <f t="shared" si="20"/>
        <v>5664.3</v>
      </c>
      <c r="AB28" s="59">
        <f t="shared" si="21"/>
        <v>940.7</v>
      </c>
      <c r="AC28" s="59">
        <f t="shared" si="22"/>
        <v>315.20000000000005</v>
      </c>
      <c r="AD28" s="59">
        <f t="shared" si="23"/>
        <v>1092.0999999999999</v>
      </c>
      <c r="AE28" s="59">
        <f t="shared" si="24"/>
        <v>3503.2999999999997</v>
      </c>
      <c r="AF28" s="59">
        <f t="shared" si="25"/>
        <v>-5489.2</v>
      </c>
      <c r="AG28" s="59">
        <f t="shared" si="26"/>
        <v>-5280.3</v>
      </c>
      <c r="AH28" s="59">
        <f t="shared" si="27"/>
        <v>-8864.9</v>
      </c>
      <c r="AJ28" s="55">
        <f t="shared" si="19"/>
        <v>0.7782476889105131</v>
      </c>
      <c r="AK28" s="55">
        <f t="shared" si="28"/>
        <v>0.93542846762340426</v>
      </c>
      <c r="AL28" s="55">
        <f t="shared" si="29"/>
        <v>0.7026966459998506</v>
      </c>
      <c r="AM28" s="55">
        <f t="shared" si="30"/>
        <v>0.16229018638657194</v>
      </c>
      <c r="AN28" s="55">
        <f t="shared" si="31"/>
        <v>0.38739313965449962</v>
      </c>
      <c r="AO28" s="55">
        <f t="shared" si="32"/>
        <v>0.86861549142120398</v>
      </c>
      <c r="AP28" s="55">
        <f t="shared" si="33"/>
        <v>-4.4457763019356928</v>
      </c>
      <c r="AQ28" s="55">
        <f t="shared" si="34"/>
        <v>-2.1711759868421052</v>
      </c>
      <c r="AR28" s="55">
        <f t="shared" si="35"/>
        <v>-9.5424111948331536</v>
      </c>
    </row>
    <row r="29" spans="1:44" x14ac:dyDescent="0.25">
      <c r="A29" t="s">
        <v>122</v>
      </c>
      <c r="D29" s="20">
        <v>8776.7999999999993</v>
      </c>
      <c r="E29" s="20">
        <v>8964.4</v>
      </c>
      <c r="F29" s="20">
        <v>4251</v>
      </c>
      <c r="G29" s="20">
        <v>5116.8999999999996</v>
      </c>
      <c r="H29" s="20">
        <v>4918.3999999999996</v>
      </c>
      <c r="I29" s="20">
        <v>6697.2999999999993</v>
      </c>
      <c r="J29" s="20">
        <v>4194.8999999999996</v>
      </c>
      <c r="K29" s="20">
        <v>5168.3999999999996</v>
      </c>
      <c r="L29" s="20">
        <v>3570.2</v>
      </c>
      <c r="M29" s="20">
        <v>5868.6</v>
      </c>
      <c r="N29" s="20">
        <v>5630</v>
      </c>
      <c r="O29" s="20">
        <v>3402.9</v>
      </c>
      <c r="P29" s="20">
        <v>3846.6</v>
      </c>
      <c r="Q29" s="20">
        <v>3686</v>
      </c>
      <c r="R29" s="20">
        <v>1376.9</v>
      </c>
      <c r="S29" s="20">
        <v>4469</v>
      </c>
      <c r="T29" s="20">
        <v>3951.6</v>
      </c>
      <c r="U29" s="20">
        <v>3110</v>
      </c>
      <c r="V29" s="20">
        <v>9128.2000000000007</v>
      </c>
      <c r="W29" s="20">
        <v>10468.4</v>
      </c>
      <c r="X29" s="20">
        <v>11951.599999999999</v>
      </c>
      <c r="Z29" s="59">
        <f t="shared" si="18"/>
        <v>4930.1999999999989</v>
      </c>
      <c r="AA29" s="59">
        <f t="shared" si="20"/>
        <v>5278.4</v>
      </c>
      <c r="AB29" s="59">
        <f t="shared" si="21"/>
        <v>2874.1</v>
      </c>
      <c r="AC29" s="59">
        <f t="shared" si="22"/>
        <v>647.89999999999964</v>
      </c>
      <c r="AD29" s="59">
        <f t="shared" si="23"/>
        <v>966.79999999999973</v>
      </c>
      <c r="AE29" s="59">
        <f t="shared" si="24"/>
        <v>3587.2999999999993</v>
      </c>
      <c r="AF29" s="59">
        <f t="shared" si="25"/>
        <v>-4933.3000000000011</v>
      </c>
      <c r="AG29" s="59">
        <f t="shared" si="26"/>
        <v>-5300</v>
      </c>
      <c r="AH29" s="59">
        <f t="shared" si="27"/>
        <v>-8381.3999999999978</v>
      </c>
      <c r="AJ29" s="55">
        <f t="shared" si="19"/>
        <v>0.56173092698933547</v>
      </c>
      <c r="AK29" s="55">
        <f t="shared" si="28"/>
        <v>0.58881799116505285</v>
      </c>
      <c r="AL29" s="55">
        <f t="shared" si="29"/>
        <v>0.67609974123735594</v>
      </c>
      <c r="AM29" s="55">
        <f t="shared" si="30"/>
        <v>0.12661963298090634</v>
      </c>
      <c r="AN29" s="55">
        <f t="shared" si="31"/>
        <v>0.19656798959011057</v>
      </c>
      <c r="AO29" s="55">
        <f t="shared" si="32"/>
        <v>0.5356337628596598</v>
      </c>
      <c r="AP29" s="55">
        <f t="shared" si="33"/>
        <v>-1.1760232663472314</v>
      </c>
      <c r="AQ29" s="55">
        <f t="shared" si="34"/>
        <v>-1.0254624255088616</v>
      </c>
      <c r="AR29" s="55">
        <f t="shared" si="35"/>
        <v>-2.3475995742535427</v>
      </c>
    </row>
    <row r="30" spans="1:44" x14ac:dyDescent="0.25">
      <c r="A30" t="s">
        <v>18</v>
      </c>
      <c r="B30" t="s">
        <v>46</v>
      </c>
      <c r="C30">
        <v>0.75</v>
      </c>
      <c r="D30" s="20">
        <v>1581.4</v>
      </c>
      <c r="E30" s="20">
        <v>1346.4</v>
      </c>
      <c r="F30" s="20">
        <v>1302.9000000000001</v>
      </c>
      <c r="G30" s="20">
        <v>1584.7</v>
      </c>
      <c r="H30" s="20">
        <v>1595.1</v>
      </c>
      <c r="I30" s="20">
        <v>1675.5</v>
      </c>
      <c r="J30" s="20">
        <v>1714.4</v>
      </c>
      <c r="K30" s="20">
        <v>1457.5</v>
      </c>
      <c r="L30" s="20">
        <v>1497</v>
      </c>
      <c r="M30" s="20">
        <v>1484.1</v>
      </c>
      <c r="N30" s="20">
        <v>1348.3</v>
      </c>
      <c r="O30" s="20">
        <v>1387.9</v>
      </c>
      <c r="P30" s="20">
        <v>1567.8</v>
      </c>
      <c r="Q30" s="20">
        <v>1357.9</v>
      </c>
      <c r="R30" s="20">
        <v>1350.7</v>
      </c>
      <c r="S30" s="20">
        <v>1338.8</v>
      </c>
      <c r="T30" s="20">
        <v>1378.6</v>
      </c>
      <c r="U30" s="20">
        <v>1516.8</v>
      </c>
      <c r="V30" s="20">
        <v>1538.6</v>
      </c>
      <c r="W30" s="20">
        <v>1358.8</v>
      </c>
      <c r="X30" s="20">
        <v>1181</v>
      </c>
      <c r="Z30" s="59">
        <f t="shared" si="18"/>
        <v>13.600000000000136</v>
      </c>
      <c r="AA30" s="59">
        <f t="shared" si="20"/>
        <v>-11.5</v>
      </c>
      <c r="AB30" s="59">
        <f t="shared" si="21"/>
        <v>-47.799999999999955</v>
      </c>
      <c r="AC30" s="59">
        <f t="shared" si="22"/>
        <v>245.90000000000009</v>
      </c>
      <c r="AD30" s="59">
        <f t="shared" si="23"/>
        <v>216.5</v>
      </c>
      <c r="AE30" s="59">
        <f t="shared" si="24"/>
        <v>158.70000000000005</v>
      </c>
      <c r="AF30" s="59">
        <f t="shared" si="25"/>
        <v>175.80000000000018</v>
      </c>
      <c r="AG30" s="59">
        <f t="shared" si="26"/>
        <v>98.700000000000045</v>
      </c>
      <c r="AH30" s="59">
        <f t="shared" si="27"/>
        <v>316</v>
      </c>
      <c r="AJ30" s="55">
        <f t="shared" si="19"/>
        <v>8.5999747059568327E-3</v>
      </c>
      <c r="AK30" s="55">
        <f t="shared" si="28"/>
        <v>-8.541295306001187E-3</v>
      </c>
      <c r="AL30" s="55">
        <f t="shared" si="29"/>
        <v>-3.668738966919944E-2</v>
      </c>
      <c r="AM30" s="55">
        <f t="shared" si="30"/>
        <v>0.15517132580299114</v>
      </c>
      <c r="AN30" s="55">
        <f t="shared" si="31"/>
        <v>0.13572816751300859</v>
      </c>
      <c r="AO30" s="55">
        <f t="shared" si="32"/>
        <v>9.4717994628469138E-2</v>
      </c>
      <c r="AP30" s="55">
        <f t="shared" si="33"/>
        <v>0.10254316378908084</v>
      </c>
      <c r="AQ30" s="55">
        <f t="shared" si="34"/>
        <v>6.7718696397941716E-2</v>
      </c>
      <c r="AR30" s="55">
        <f t="shared" si="35"/>
        <v>0.21108884435537742</v>
      </c>
    </row>
    <row r="31" spans="1:44" x14ac:dyDescent="0.25">
      <c r="C31">
        <v>1</v>
      </c>
      <c r="D31" s="20">
        <v>1301.2</v>
      </c>
      <c r="E31" s="20">
        <v>1168</v>
      </c>
      <c r="F31" s="20">
        <v>1115.7</v>
      </c>
      <c r="G31" s="20">
        <v>1277.3</v>
      </c>
      <c r="H31" s="20">
        <v>1202.2</v>
      </c>
      <c r="I31" s="20">
        <v>1384.3</v>
      </c>
      <c r="J31" s="20">
        <v>1289.5999999999999</v>
      </c>
      <c r="K31" s="20">
        <v>1146.4000000000001</v>
      </c>
      <c r="L31" s="20">
        <v>1173.8</v>
      </c>
      <c r="M31" s="20">
        <v>1142.3</v>
      </c>
      <c r="N31" s="20">
        <v>1095.4000000000001</v>
      </c>
      <c r="O31" s="20">
        <v>1311.7</v>
      </c>
      <c r="P31" s="20">
        <v>1267.4000000000001</v>
      </c>
      <c r="Q31" s="20">
        <v>1130.5</v>
      </c>
      <c r="R31" s="20">
        <v>1247.2</v>
      </c>
      <c r="S31" s="20">
        <v>1261.0999999999999</v>
      </c>
      <c r="T31" s="20">
        <v>1071.5</v>
      </c>
      <c r="U31" s="20">
        <v>1101.4000000000001</v>
      </c>
      <c r="V31" s="20">
        <v>1184</v>
      </c>
      <c r="W31" s="20">
        <v>1009.4</v>
      </c>
      <c r="X31" s="20">
        <v>1180.32</v>
      </c>
      <c r="Z31" s="59">
        <f t="shared" si="18"/>
        <v>33.799999999999955</v>
      </c>
      <c r="AA31" s="59">
        <f t="shared" si="20"/>
        <v>37.5</v>
      </c>
      <c r="AB31" s="59">
        <f t="shared" si="21"/>
        <v>-131.5</v>
      </c>
      <c r="AC31" s="59">
        <f t="shared" si="22"/>
        <v>16.200000000000045</v>
      </c>
      <c r="AD31" s="59">
        <f t="shared" si="23"/>
        <v>130.70000000000005</v>
      </c>
      <c r="AE31" s="59">
        <f t="shared" si="24"/>
        <v>282.89999999999986</v>
      </c>
      <c r="AF31" s="59">
        <f t="shared" si="25"/>
        <v>105.59999999999991</v>
      </c>
      <c r="AG31" s="59">
        <f t="shared" si="26"/>
        <v>137.00000000000011</v>
      </c>
      <c r="AH31" s="59">
        <f t="shared" si="27"/>
        <v>-6.5199999999999818</v>
      </c>
      <c r="AJ31" s="55">
        <f t="shared" si="19"/>
        <v>2.5976022133415273E-2</v>
      </c>
      <c r="AK31" s="55">
        <f t="shared" si="28"/>
        <v>3.2106164383561647E-2</v>
      </c>
      <c r="AL31" s="55">
        <f t="shared" si="29"/>
        <v>-0.11786322488124047</v>
      </c>
      <c r="AM31" s="55">
        <f t="shared" si="30"/>
        <v>1.268300320989591E-2</v>
      </c>
      <c r="AN31" s="55">
        <f t="shared" si="31"/>
        <v>0.10871735152220932</v>
      </c>
      <c r="AO31" s="55">
        <f t="shared" si="32"/>
        <v>0.20436321606588159</v>
      </c>
      <c r="AP31" s="55">
        <f t="shared" si="33"/>
        <v>8.1885856079404407E-2</v>
      </c>
      <c r="AQ31" s="55">
        <f t="shared" si="34"/>
        <v>0.11950453593859046</v>
      </c>
      <c r="AR31" s="55">
        <f t="shared" si="35"/>
        <v>-5.554608962344507E-3</v>
      </c>
    </row>
    <row r="32" spans="1:44" x14ac:dyDescent="0.25">
      <c r="C32">
        <v>1.5</v>
      </c>
      <c r="D32" s="20">
        <v>1841.1</v>
      </c>
      <c r="E32" s="20">
        <v>1649.9</v>
      </c>
      <c r="F32" s="20">
        <v>1628.9</v>
      </c>
      <c r="G32" s="20">
        <v>1923.1</v>
      </c>
      <c r="H32" s="20">
        <v>1785.7</v>
      </c>
      <c r="I32" s="20">
        <v>1994.9</v>
      </c>
      <c r="J32" s="20">
        <v>1835.8</v>
      </c>
      <c r="K32" s="20">
        <v>1639.7</v>
      </c>
      <c r="L32" s="20">
        <v>1665.8</v>
      </c>
      <c r="M32" s="20">
        <v>1596.9</v>
      </c>
      <c r="N32" s="20">
        <v>1486.1</v>
      </c>
      <c r="O32" s="20">
        <v>1543.2</v>
      </c>
      <c r="P32" s="20">
        <v>1356</v>
      </c>
      <c r="Q32" s="20">
        <v>1419.5</v>
      </c>
      <c r="R32" s="20">
        <v>1429</v>
      </c>
      <c r="S32" s="20">
        <v>1739</v>
      </c>
      <c r="T32" s="20">
        <v>1646.1</v>
      </c>
      <c r="U32" s="20">
        <v>1637.5</v>
      </c>
      <c r="V32" s="20">
        <v>1785.8</v>
      </c>
      <c r="W32" s="20">
        <v>1754.8</v>
      </c>
      <c r="X32" s="20">
        <v>1872.5</v>
      </c>
      <c r="Z32" s="59">
        <f t="shared" si="18"/>
        <v>485.09999999999991</v>
      </c>
      <c r="AA32" s="59">
        <f t="shared" si="20"/>
        <v>230.40000000000009</v>
      </c>
      <c r="AB32" s="59">
        <f t="shared" si="21"/>
        <v>199.90000000000009</v>
      </c>
      <c r="AC32" s="59">
        <f t="shared" si="22"/>
        <v>184.09999999999991</v>
      </c>
      <c r="AD32" s="59">
        <f t="shared" si="23"/>
        <v>139.60000000000014</v>
      </c>
      <c r="AE32" s="59">
        <f t="shared" si="24"/>
        <v>357.40000000000009</v>
      </c>
      <c r="AF32" s="59">
        <f t="shared" si="25"/>
        <v>50</v>
      </c>
      <c r="AG32" s="59">
        <f t="shared" si="26"/>
        <v>-115.09999999999991</v>
      </c>
      <c r="AH32" s="59">
        <f t="shared" si="27"/>
        <v>-206.70000000000005</v>
      </c>
      <c r="AJ32" s="55">
        <f t="shared" si="19"/>
        <v>0.26348378686654711</v>
      </c>
      <c r="AK32" s="55">
        <f t="shared" si="28"/>
        <v>0.13964482695920968</v>
      </c>
      <c r="AL32" s="55">
        <f t="shared" si="29"/>
        <v>0.12272085456443003</v>
      </c>
      <c r="AM32" s="55">
        <f t="shared" si="30"/>
        <v>9.5730851229785197E-2</v>
      </c>
      <c r="AN32" s="55">
        <f t="shared" si="31"/>
        <v>7.8176625413003381E-2</v>
      </c>
      <c r="AO32" s="55">
        <f t="shared" si="32"/>
        <v>0.17915684996741696</v>
      </c>
      <c r="AP32" s="55">
        <f t="shared" si="33"/>
        <v>2.7236082361913064E-2</v>
      </c>
      <c r="AQ32" s="55">
        <f t="shared" si="34"/>
        <v>-7.0195767518448443E-2</v>
      </c>
      <c r="AR32" s="55">
        <f t="shared" si="35"/>
        <v>-0.12408452395245531</v>
      </c>
    </row>
    <row r="33" spans="1:44" x14ac:dyDescent="0.25">
      <c r="C33">
        <v>2</v>
      </c>
      <c r="D33" s="20">
        <v>2481.5</v>
      </c>
      <c r="E33" s="20">
        <v>2073.4</v>
      </c>
      <c r="F33" s="20">
        <v>2084.5</v>
      </c>
      <c r="G33" s="20">
        <v>2110.1999999999998</v>
      </c>
      <c r="H33" s="20">
        <v>2134.1</v>
      </c>
      <c r="I33" s="20">
        <v>2456.8000000000002</v>
      </c>
      <c r="J33" s="20">
        <v>2277.6</v>
      </c>
      <c r="K33" s="20">
        <v>1988</v>
      </c>
      <c r="L33" s="20">
        <v>1887.6</v>
      </c>
      <c r="M33" s="20">
        <v>1929</v>
      </c>
      <c r="N33" s="20">
        <v>1742.6</v>
      </c>
      <c r="O33" s="20">
        <v>1933.6</v>
      </c>
      <c r="P33" s="20">
        <v>1938.7</v>
      </c>
      <c r="Q33" s="20">
        <v>2057.6999999999998</v>
      </c>
      <c r="R33" s="20">
        <v>1989.2</v>
      </c>
      <c r="S33" s="20">
        <v>2022.6</v>
      </c>
      <c r="T33" s="20">
        <v>1749.7</v>
      </c>
      <c r="U33" s="20">
        <v>2023.1</v>
      </c>
      <c r="V33" s="20">
        <v>2195.6999999999998</v>
      </c>
      <c r="W33" s="20">
        <v>1888.7</v>
      </c>
      <c r="X33" s="20">
        <v>1870.7</v>
      </c>
      <c r="Z33" s="59">
        <f t="shared" si="18"/>
        <v>542.79999999999995</v>
      </c>
      <c r="AA33" s="59">
        <f t="shared" si="20"/>
        <v>15.700000000000273</v>
      </c>
      <c r="AB33" s="59">
        <f t="shared" si="21"/>
        <v>95.299999999999955</v>
      </c>
      <c r="AC33" s="59">
        <f t="shared" si="22"/>
        <v>87.599999999999909</v>
      </c>
      <c r="AD33" s="59">
        <f t="shared" si="23"/>
        <v>384.39999999999986</v>
      </c>
      <c r="AE33" s="59">
        <f t="shared" si="24"/>
        <v>433.70000000000027</v>
      </c>
      <c r="AF33" s="59">
        <f t="shared" si="25"/>
        <v>81.900000000000091</v>
      </c>
      <c r="AG33" s="59">
        <f t="shared" si="26"/>
        <v>99.299999999999955</v>
      </c>
      <c r="AH33" s="59">
        <f t="shared" si="27"/>
        <v>16.899999999999864</v>
      </c>
      <c r="AJ33" s="55">
        <f t="shared" si="19"/>
        <v>0.21873866612935722</v>
      </c>
      <c r="AK33" s="55">
        <f t="shared" si="28"/>
        <v>7.5721037908750228E-3</v>
      </c>
      <c r="AL33" s="55">
        <f t="shared" si="29"/>
        <v>4.5718397697289498E-2</v>
      </c>
      <c r="AM33" s="55">
        <f t="shared" si="30"/>
        <v>4.1512652829115683E-2</v>
      </c>
      <c r="AN33" s="55">
        <f t="shared" si="31"/>
        <v>0.18012276838011335</v>
      </c>
      <c r="AO33" s="55">
        <f t="shared" si="32"/>
        <v>0.17653044610875945</v>
      </c>
      <c r="AP33" s="55">
        <f t="shared" si="33"/>
        <v>3.5958904109589081E-2</v>
      </c>
      <c r="AQ33" s="55">
        <f t="shared" si="34"/>
        <v>4.9949698189134785E-2</v>
      </c>
      <c r="AR33" s="55">
        <f t="shared" si="35"/>
        <v>8.9531680440770624E-3</v>
      </c>
    </row>
    <row r="34" spans="1:44" x14ac:dyDescent="0.25">
      <c r="C34">
        <v>3</v>
      </c>
      <c r="D34" s="20">
        <v>208.2</v>
      </c>
      <c r="E34" s="20">
        <v>197.6</v>
      </c>
      <c r="F34" s="20">
        <v>186.3</v>
      </c>
      <c r="G34" s="20">
        <v>203.8</v>
      </c>
      <c r="H34" s="20">
        <v>209.7</v>
      </c>
      <c r="I34" s="20">
        <v>189.2</v>
      </c>
      <c r="J34" s="20">
        <v>196.6</v>
      </c>
      <c r="K34" s="20">
        <v>172.3</v>
      </c>
      <c r="L34" s="20">
        <v>159.5</v>
      </c>
      <c r="M34" s="20">
        <v>189.8</v>
      </c>
      <c r="N34" s="20">
        <v>162.6</v>
      </c>
      <c r="O34" s="20">
        <v>149.5</v>
      </c>
      <c r="P34" s="20">
        <v>139.9</v>
      </c>
      <c r="Q34" s="20">
        <v>181.6</v>
      </c>
      <c r="R34" s="20">
        <v>174.9</v>
      </c>
      <c r="S34" s="20">
        <v>177</v>
      </c>
      <c r="T34" s="20">
        <v>167.9</v>
      </c>
      <c r="U34" s="20">
        <v>233.1</v>
      </c>
      <c r="V34" s="20">
        <v>190.4</v>
      </c>
      <c r="W34" s="20">
        <v>154.4</v>
      </c>
      <c r="X34" s="20">
        <v>164.8</v>
      </c>
      <c r="Z34" s="59">
        <f t="shared" si="18"/>
        <v>68.299999999999983</v>
      </c>
      <c r="AA34" s="59">
        <f t="shared" si="20"/>
        <v>16</v>
      </c>
      <c r="AB34" s="59">
        <f t="shared" si="21"/>
        <v>11.400000000000006</v>
      </c>
      <c r="AC34" s="59">
        <f t="shared" si="22"/>
        <v>26.800000000000011</v>
      </c>
      <c r="AD34" s="59">
        <f t="shared" si="23"/>
        <v>41.799999999999983</v>
      </c>
      <c r="AE34" s="59">
        <f t="shared" si="24"/>
        <v>-43.900000000000006</v>
      </c>
      <c r="AF34" s="59">
        <f t="shared" si="25"/>
        <v>6.1999999999999886</v>
      </c>
      <c r="AG34" s="59">
        <f t="shared" si="26"/>
        <v>17.900000000000006</v>
      </c>
      <c r="AH34" s="59">
        <f t="shared" si="27"/>
        <v>-5.3000000000000114</v>
      </c>
      <c r="AJ34" s="55">
        <f t="shared" si="19"/>
        <v>0.32804995196926029</v>
      </c>
      <c r="AK34" s="55">
        <f t="shared" si="28"/>
        <v>8.0971659919028341E-2</v>
      </c>
      <c r="AL34" s="55">
        <f t="shared" si="29"/>
        <v>6.1191626409017742E-2</v>
      </c>
      <c r="AM34" s="55">
        <f t="shared" si="30"/>
        <v>0.13150147203140339</v>
      </c>
      <c r="AN34" s="55">
        <f t="shared" si="31"/>
        <v>0.19933237958989025</v>
      </c>
      <c r="AO34" s="55">
        <f t="shared" si="32"/>
        <v>-0.23202959830866812</v>
      </c>
      <c r="AP34" s="55">
        <f t="shared" si="33"/>
        <v>3.1536113936927714E-2</v>
      </c>
      <c r="AQ34" s="55">
        <f t="shared" si="34"/>
        <v>0.10388856645385958</v>
      </c>
      <c r="AR34" s="55">
        <f t="shared" si="35"/>
        <v>-3.3228840125391922E-2</v>
      </c>
    </row>
    <row r="35" spans="1:44" x14ac:dyDescent="0.25">
      <c r="C35">
        <v>4</v>
      </c>
      <c r="D35" s="20">
        <v>213.5</v>
      </c>
      <c r="E35" s="20">
        <v>252.7</v>
      </c>
      <c r="F35" s="20">
        <v>219.7</v>
      </c>
      <c r="G35" s="20">
        <v>262.3</v>
      </c>
      <c r="H35" s="20">
        <v>274.3</v>
      </c>
      <c r="I35" s="20">
        <v>315.60000000000002</v>
      </c>
      <c r="J35" s="20">
        <v>283.60000000000002</v>
      </c>
      <c r="K35" s="20">
        <v>393.3</v>
      </c>
      <c r="L35" s="20">
        <v>338.7</v>
      </c>
      <c r="M35" s="20">
        <v>327</v>
      </c>
      <c r="N35" s="20">
        <v>357.1</v>
      </c>
      <c r="O35" s="20">
        <v>305.10000000000002</v>
      </c>
      <c r="P35" s="20">
        <v>295.3</v>
      </c>
      <c r="Q35" s="20">
        <v>282.89999999999998</v>
      </c>
      <c r="R35" s="20">
        <v>250.8</v>
      </c>
      <c r="S35" s="20">
        <v>257.10000000000002</v>
      </c>
      <c r="T35" s="20">
        <v>317.7</v>
      </c>
      <c r="U35" s="20">
        <v>250.5</v>
      </c>
      <c r="V35" s="20">
        <v>317.7</v>
      </c>
      <c r="W35" s="20">
        <v>320.10000000000002</v>
      </c>
      <c r="X35" s="20">
        <v>279.5</v>
      </c>
      <c r="Z35" s="59">
        <f t="shared" si="18"/>
        <v>-81.800000000000011</v>
      </c>
      <c r="AA35" s="59">
        <f t="shared" si="20"/>
        <v>-30.199999999999989</v>
      </c>
      <c r="AB35" s="59">
        <f t="shared" si="21"/>
        <v>-31.100000000000023</v>
      </c>
      <c r="AC35" s="59">
        <f t="shared" si="22"/>
        <v>5.1999999999999886</v>
      </c>
      <c r="AD35" s="59">
        <f t="shared" si="23"/>
        <v>-43.399999999999977</v>
      </c>
      <c r="AE35" s="59">
        <f t="shared" si="24"/>
        <v>65.100000000000023</v>
      </c>
      <c r="AF35" s="59">
        <f t="shared" si="25"/>
        <v>-34.099999999999966</v>
      </c>
      <c r="AG35" s="59">
        <f t="shared" si="26"/>
        <v>73.199999999999989</v>
      </c>
      <c r="AH35" s="59">
        <f t="shared" si="27"/>
        <v>59.199999999999989</v>
      </c>
      <c r="AJ35" s="55">
        <f t="shared" si="19"/>
        <v>-0.38313817330210775</v>
      </c>
      <c r="AK35" s="55">
        <f t="shared" si="28"/>
        <v>-0.11950929956470119</v>
      </c>
      <c r="AL35" s="55">
        <f t="shared" si="29"/>
        <v>-0.14155666818388724</v>
      </c>
      <c r="AM35" s="55">
        <f t="shared" si="30"/>
        <v>1.9824628288219553E-2</v>
      </c>
      <c r="AN35" s="55">
        <f t="shared" si="31"/>
        <v>-0.15822092599343776</v>
      </c>
      <c r="AO35" s="55">
        <f t="shared" si="32"/>
        <v>0.2062737642585552</v>
      </c>
      <c r="AP35" s="55">
        <f t="shared" si="33"/>
        <v>-0.12023977433004218</v>
      </c>
      <c r="AQ35" s="55">
        <f t="shared" si="34"/>
        <v>0.18611746758199843</v>
      </c>
      <c r="AR35" s="55">
        <f t="shared" si="35"/>
        <v>0.17478594626513136</v>
      </c>
    </row>
    <row r="36" spans="1:44" x14ac:dyDescent="0.25">
      <c r="D36" s="20">
        <v>0</v>
      </c>
      <c r="E36" s="20"/>
      <c r="F36" s="20">
        <v>0</v>
      </c>
      <c r="G36" s="20">
        <v>0</v>
      </c>
      <c r="H36" s="20"/>
      <c r="I36" s="20"/>
      <c r="J36" s="20">
        <v>0</v>
      </c>
      <c r="K36" s="20"/>
      <c r="L36" s="20"/>
      <c r="M36" s="20"/>
      <c r="N36" s="20">
        <v>0</v>
      </c>
      <c r="O36" s="20"/>
      <c r="P36" s="20"/>
      <c r="Q36" s="20">
        <v>0</v>
      </c>
      <c r="R36" s="20">
        <v>0</v>
      </c>
      <c r="S36" s="20">
        <v>0</v>
      </c>
      <c r="T36" s="20"/>
      <c r="U36" s="20">
        <v>0</v>
      </c>
      <c r="V36" s="20"/>
      <c r="W36" s="20">
        <v>0</v>
      </c>
      <c r="X36" s="20">
        <v>0</v>
      </c>
      <c r="Z36" s="59">
        <f t="shared" si="18"/>
        <v>0</v>
      </c>
      <c r="AA36" s="59">
        <f t="shared" si="20"/>
        <v>0</v>
      </c>
      <c r="AB36" s="59">
        <f t="shared" si="21"/>
        <v>0</v>
      </c>
      <c r="AC36" s="59">
        <f t="shared" si="22"/>
        <v>0</v>
      </c>
      <c r="AD36" s="59">
        <f t="shared" si="23"/>
        <v>0</v>
      </c>
      <c r="AE36" s="59">
        <f t="shared" si="24"/>
        <v>0</v>
      </c>
      <c r="AF36" s="59">
        <f t="shared" si="25"/>
        <v>0</v>
      </c>
      <c r="AG36" s="59">
        <f t="shared" si="26"/>
        <v>0</v>
      </c>
      <c r="AH36" s="59">
        <f t="shared" si="27"/>
        <v>0</v>
      </c>
      <c r="AJ36" s="55">
        <f t="shared" si="19"/>
        <v>0</v>
      </c>
      <c r="AK36" s="55">
        <f t="shared" si="28"/>
        <v>0</v>
      </c>
      <c r="AL36" s="55">
        <f t="shared" si="29"/>
        <v>0</v>
      </c>
      <c r="AM36" s="55">
        <f t="shared" si="30"/>
        <v>0</v>
      </c>
      <c r="AN36" s="55">
        <f t="shared" si="31"/>
        <v>0</v>
      </c>
      <c r="AO36" s="55">
        <f t="shared" si="32"/>
        <v>0</v>
      </c>
      <c r="AP36" s="55">
        <f t="shared" si="33"/>
        <v>0</v>
      </c>
      <c r="AQ36" s="55">
        <f t="shared" si="34"/>
        <v>0</v>
      </c>
      <c r="AR36" s="55">
        <f t="shared" si="35"/>
        <v>0</v>
      </c>
    </row>
    <row r="37" spans="1:44" x14ac:dyDescent="0.25">
      <c r="A37" t="s">
        <v>123</v>
      </c>
      <c r="D37" s="20">
        <v>7626.9000000000005</v>
      </c>
      <c r="E37" s="20">
        <v>6688.0000000000009</v>
      </c>
      <c r="F37" s="20">
        <v>6538</v>
      </c>
      <c r="G37" s="20">
        <v>7361.4000000000005</v>
      </c>
      <c r="H37" s="20">
        <v>7201.1</v>
      </c>
      <c r="I37" s="20">
        <v>8016.3000000000011</v>
      </c>
      <c r="J37" s="20">
        <v>7597.6</v>
      </c>
      <c r="K37" s="20">
        <v>6797.2000000000007</v>
      </c>
      <c r="L37" s="20">
        <v>6722.4000000000005</v>
      </c>
      <c r="M37" s="20">
        <v>6669.0999999999995</v>
      </c>
      <c r="N37" s="20">
        <v>6192.1</v>
      </c>
      <c r="O37" s="20">
        <v>6631</v>
      </c>
      <c r="P37" s="20">
        <v>6565.0999999999995</v>
      </c>
      <c r="Q37" s="20">
        <v>6430.1</v>
      </c>
      <c r="R37" s="20">
        <v>6441.8</v>
      </c>
      <c r="S37" s="20">
        <v>6795.6</v>
      </c>
      <c r="T37" s="20">
        <v>6331.4999999999991</v>
      </c>
      <c r="U37" s="20">
        <v>6762.4</v>
      </c>
      <c r="V37" s="20">
        <v>7212.1999999999989</v>
      </c>
      <c r="W37" s="20">
        <v>6486.2</v>
      </c>
      <c r="X37" s="20">
        <v>6548.82</v>
      </c>
      <c r="Z37" s="59">
        <f t="shared" si="18"/>
        <v>1061.8000000000011</v>
      </c>
      <c r="AA37" s="59">
        <f t="shared" si="20"/>
        <v>257.90000000000055</v>
      </c>
      <c r="AB37" s="59">
        <f t="shared" si="21"/>
        <v>96.199999999999818</v>
      </c>
      <c r="AC37" s="59">
        <f t="shared" si="22"/>
        <v>565.80000000000018</v>
      </c>
      <c r="AD37" s="59">
        <f t="shared" si="23"/>
        <v>869.60000000000127</v>
      </c>
      <c r="AE37" s="59">
        <f t="shared" si="24"/>
        <v>1253.9000000000015</v>
      </c>
      <c r="AF37" s="59">
        <f t="shared" si="25"/>
        <v>385.40000000000146</v>
      </c>
      <c r="AG37" s="59">
        <f t="shared" si="26"/>
        <v>311.00000000000091</v>
      </c>
      <c r="AH37" s="59">
        <f t="shared" si="27"/>
        <v>173.58000000000084</v>
      </c>
      <c r="AJ37" s="55">
        <f t="shared" si="19"/>
        <v>0.13921776868714694</v>
      </c>
      <c r="AK37" s="55">
        <f t="shared" si="28"/>
        <v>3.856160287081347E-2</v>
      </c>
      <c r="AL37" s="55">
        <f t="shared" si="29"/>
        <v>1.4713979810339525E-2</v>
      </c>
      <c r="AM37" s="55">
        <f t="shared" si="30"/>
        <v>7.6860379819056177E-2</v>
      </c>
      <c r="AN37" s="55">
        <f t="shared" si="31"/>
        <v>0.12075932843593357</v>
      </c>
      <c r="AO37" s="55">
        <f t="shared" si="32"/>
        <v>0.1564187967017204</v>
      </c>
      <c r="AP37" s="55">
        <f t="shared" si="33"/>
        <v>5.0726545224808024E-2</v>
      </c>
      <c r="AQ37" s="55">
        <f t="shared" si="34"/>
        <v>4.5754134055199326E-2</v>
      </c>
      <c r="AR37" s="55">
        <f t="shared" si="35"/>
        <v>2.58211353088184E-2</v>
      </c>
    </row>
    <row r="38" spans="1:44" x14ac:dyDescent="0.25">
      <c r="A38" t="s">
        <v>19</v>
      </c>
      <c r="B38" t="s">
        <v>47</v>
      </c>
      <c r="C38">
        <v>0.75</v>
      </c>
      <c r="D38" s="20">
        <v>1050.9000000000001</v>
      </c>
      <c r="E38" s="20">
        <v>931</v>
      </c>
      <c r="F38" s="20">
        <v>717.3</v>
      </c>
      <c r="G38" s="20">
        <v>918.3</v>
      </c>
      <c r="H38" s="20">
        <v>1093.0999999999999</v>
      </c>
      <c r="I38" s="20">
        <v>1260.5999999999999</v>
      </c>
      <c r="J38" s="20">
        <v>1249.0999999999999</v>
      </c>
      <c r="K38" s="20">
        <v>1177.3</v>
      </c>
      <c r="L38" s="20">
        <v>1007.5</v>
      </c>
      <c r="M38" s="20">
        <v>923.2</v>
      </c>
      <c r="N38" s="20">
        <v>767.1</v>
      </c>
      <c r="O38" s="20">
        <v>710.5</v>
      </c>
      <c r="P38" s="20">
        <v>513.9</v>
      </c>
      <c r="Q38" s="20">
        <v>522.28</v>
      </c>
      <c r="R38" s="20">
        <v>533.1</v>
      </c>
      <c r="S38" s="20">
        <v>786.3</v>
      </c>
      <c r="T38" s="20">
        <v>767.8</v>
      </c>
      <c r="U38" s="20">
        <v>790.1</v>
      </c>
      <c r="V38" s="20">
        <v>871.9</v>
      </c>
      <c r="W38" s="20">
        <v>863.6</v>
      </c>
      <c r="X38" s="20">
        <v>892.4</v>
      </c>
      <c r="Z38" s="59">
        <f t="shared" si="18"/>
        <v>537.00000000000011</v>
      </c>
      <c r="AA38" s="59">
        <f t="shared" si="20"/>
        <v>408.72</v>
      </c>
      <c r="AB38" s="59">
        <f t="shared" si="21"/>
        <v>184.19999999999993</v>
      </c>
      <c r="AC38" s="59">
        <f t="shared" si="22"/>
        <v>132</v>
      </c>
      <c r="AD38" s="59">
        <f t="shared" si="23"/>
        <v>325.29999999999995</v>
      </c>
      <c r="AE38" s="59">
        <f t="shared" si="24"/>
        <v>470.49999999999989</v>
      </c>
      <c r="AF38" s="59">
        <f t="shared" si="25"/>
        <v>377.19999999999993</v>
      </c>
      <c r="AG38" s="59">
        <f t="shared" si="26"/>
        <v>313.69999999999993</v>
      </c>
      <c r="AH38" s="59">
        <f t="shared" si="27"/>
        <v>115.10000000000002</v>
      </c>
      <c r="AJ38" s="55">
        <f t="shared" si="19"/>
        <v>0.51099057950328297</v>
      </c>
      <c r="AK38" s="55">
        <f t="shared" si="28"/>
        <v>0.43901181525241678</v>
      </c>
      <c r="AL38" s="55">
        <f t="shared" si="29"/>
        <v>0.25679631953157667</v>
      </c>
      <c r="AM38" s="55">
        <f t="shared" si="30"/>
        <v>0.1437438745508004</v>
      </c>
      <c r="AN38" s="55">
        <f t="shared" si="31"/>
        <v>0.29759399871923886</v>
      </c>
      <c r="AO38" s="55">
        <f t="shared" si="32"/>
        <v>0.37323496747580509</v>
      </c>
      <c r="AP38" s="55">
        <f t="shared" si="33"/>
        <v>0.30197742374509645</v>
      </c>
      <c r="AQ38" s="55">
        <f t="shared" si="34"/>
        <v>0.26645714771086382</v>
      </c>
      <c r="AR38" s="55">
        <f t="shared" si="35"/>
        <v>0.11424317617866007</v>
      </c>
    </row>
    <row r="39" spans="1:44" x14ac:dyDescent="0.25">
      <c r="C39">
        <v>1</v>
      </c>
      <c r="D39" s="20">
        <v>5929.9</v>
      </c>
      <c r="E39" s="20">
        <v>5286.3</v>
      </c>
      <c r="F39" s="20">
        <v>3453.5</v>
      </c>
      <c r="G39" s="20">
        <v>4895.3999999999996</v>
      </c>
      <c r="H39" s="20">
        <v>5856.8</v>
      </c>
      <c r="I39" s="20">
        <v>6800.9</v>
      </c>
      <c r="J39" s="20">
        <v>7363.8</v>
      </c>
      <c r="K39" s="20">
        <v>6502.1</v>
      </c>
      <c r="L39" s="20">
        <v>6297.7</v>
      </c>
      <c r="M39" s="20">
        <v>5831.9</v>
      </c>
      <c r="N39" s="20">
        <v>4689.32</v>
      </c>
      <c r="O39" s="20">
        <v>3534.78</v>
      </c>
      <c r="P39" s="20">
        <v>2764.8</v>
      </c>
      <c r="Q39" s="20">
        <v>3467.89</v>
      </c>
      <c r="R39" s="20">
        <v>3729.7</v>
      </c>
      <c r="S39" s="20">
        <v>4467.1000000000004</v>
      </c>
      <c r="T39" s="20">
        <v>4551.1000000000004</v>
      </c>
      <c r="U39" s="20">
        <v>4847.1000000000004</v>
      </c>
      <c r="V39" s="20">
        <v>4703.3</v>
      </c>
      <c r="W39" s="20">
        <v>4654.5</v>
      </c>
      <c r="X39" s="20">
        <v>4682.2</v>
      </c>
      <c r="Z39" s="59">
        <f t="shared" si="18"/>
        <v>3165.0999999999995</v>
      </c>
      <c r="AA39" s="59">
        <f t="shared" si="20"/>
        <v>1818.4100000000003</v>
      </c>
      <c r="AB39" s="59">
        <f t="shared" si="21"/>
        <v>-276.19999999999982</v>
      </c>
      <c r="AC39" s="59">
        <f t="shared" si="22"/>
        <v>428.29999999999927</v>
      </c>
      <c r="AD39" s="59">
        <f t="shared" si="23"/>
        <v>1305.6999999999998</v>
      </c>
      <c r="AE39" s="59">
        <f t="shared" si="24"/>
        <v>1953.7999999999993</v>
      </c>
      <c r="AF39" s="59">
        <f t="shared" si="25"/>
        <v>2660.5</v>
      </c>
      <c r="AG39" s="59">
        <f t="shared" si="26"/>
        <v>1847.6000000000004</v>
      </c>
      <c r="AH39" s="59">
        <f t="shared" si="27"/>
        <v>1615.5</v>
      </c>
      <c r="AJ39" s="55">
        <f t="shared" si="19"/>
        <v>0.53375267711091245</v>
      </c>
      <c r="AK39" s="55">
        <f t="shared" si="28"/>
        <v>0.34398539621285212</v>
      </c>
      <c r="AL39" s="55">
        <f t="shared" si="29"/>
        <v>-7.9976835094831278E-2</v>
      </c>
      <c r="AM39" s="55">
        <f t="shared" si="30"/>
        <v>8.7490297013522761E-2</v>
      </c>
      <c r="AN39" s="55">
        <f t="shared" si="31"/>
        <v>0.22293744024040427</v>
      </c>
      <c r="AO39" s="55">
        <f t="shared" si="32"/>
        <v>0.28728550633004446</v>
      </c>
      <c r="AP39" s="55">
        <f t="shared" si="33"/>
        <v>0.36129444037046088</v>
      </c>
      <c r="AQ39" s="55">
        <f t="shared" si="34"/>
        <v>0.28415435013303397</v>
      </c>
      <c r="AR39" s="55">
        <f t="shared" si="35"/>
        <v>0.25652222239865347</v>
      </c>
    </row>
    <row r="40" spans="1:44" x14ac:dyDescent="0.25">
      <c r="C40">
        <v>1.5</v>
      </c>
      <c r="D40" s="20">
        <v>17368.599999999999</v>
      </c>
      <c r="E40" s="20">
        <v>14915.8</v>
      </c>
      <c r="F40" s="20">
        <v>9399.4</v>
      </c>
      <c r="G40" s="20">
        <v>15226.2</v>
      </c>
      <c r="H40" s="20">
        <v>19567.62</v>
      </c>
      <c r="I40" s="20">
        <v>24473.68</v>
      </c>
      <c r="J40" s="20">
        <v>24407.200000000001</v>
      </c>
      <c r="K40" s="20">
        <v>20963.3</v>
      </c>
      <c r="L40" s="20">
        <v>18397.400000000001</v>
      </c>
      <c r="M40" s="20">
        <v>17223.5</v>
      </c>
      <c r="N40" s="20">
        <v>14095.6</v>
      </c>
      <c r="O40" s="20">
        <v>9851.9</v>
      </c>
      <c r="P40" s="20">
        <v>6727.9</v>
      </c>
      <c r="Q40" s="20">
        <v>9810.4</v>
      </c>
      <c r="R40" s="20">
        <v>11150.9</v>
      </c>
      <c r="S40" s="20">
        <v>14405.99</v>
      </c>
      <c r="T40" s="20">
        <v>14271.01</v>
      </c>
      <c r="U40" s="20">
        <v>15425.3</v>
      </c>
      <c r="V40" s="20">
        <v>16664.7</v>
      </c>
      <c r="W40" s="20">
        <v>15057.4</v>
      </c>
      <c r="X40" s="20">
        <v>15527.5</v>
      </c>
      <c r="Z40" s="59">
        <f t="shared" si="18"/>
        <v>10640.699999999999</v>
      </c>
      <c r="AA40" s="59">
        <f t="shared" si="20"/>
        <v>5105.3999999999996</v>
      </c>
      <c r="AB40" s="59">
        <f t="shared" si="21"/>
        <v>-1751.5</v>
      </c>
      <c r="AC40" s="59">
        <f t="shared" si="22"/>
        <v>820.21000000000095</v>
      </c>
      <c r="AD40" s="59">
        <f t="shared" si="23"/>
        <v>5296.6099999999988</v>
      </c>
      <c r="AE40" s="59">
        <f t="shared" si="24"/>
        <v>9048.380000000001</v>
      </c>
      <c r="AF40" s="59">
        <f t="shared" si="25"/>
        <v>7742.5</v>
      </c>
      <c r="AG40" s="59">
        <f t="shared" si="26"/>
        <v>5905.9</v>
      </c>
      <c r="AH40" s="59">
        <f t="shared" si="27"/>
        <v>2869.9000000000015</v>
      </c>
      <c r="AJ40" s="55">
        <f t="shared" si="19"/>
        <v>0.61264005158734725</v>
      </c>
      <c r="AK40" s="55">
        <f t="shared" si="28"/>
        <v>0.34228133925099558</v>
      </c>
      <c r="AL40" s="55">
        <f t="shared" si="29"/>
        <v>-0.18634168138391813</v>
      </c>
      <c r="AM40" s="55">
        <f t="shared" si="30"/>
        <v>5.3868332216836831E-2</v>
      </c>
      <c r="AN40" s="55">
        <f t="shared" si="31"/>
        <v>0.27068238242566028</v>
      </c>
      <c r="AO40" s="55">
        <f t="shared" si="32"/>
        <v>0.36971881629571035</v>
      </c>
      <c r="AP40" s="55">
        <f t="shared" si="33"/>
        <v>0.31722196728834112</v>
      </c>
      <c r="AQ40" s="55">
        <f t="shared" si="34"/>
        <v>0.28172568250227781</v>
      </c>
      <c r="AR40" s="55">
        <f t="shared" si="35"/>
        <v>0.15599486884016225</v>
      </c>
    </row>
    <row r="41" spans="1:44" x14ac:dyDescent="0.25">
      <c r="C41">
        <v>2</v>
      </c>
      <c r="D41" s="20">
        <v>34257.5</v>
      </c>
      <c r="E41" s="20">
        <v>26429.1</v>
      </c>
      <c r="F41" s="20">
        <v>17867</v>
      </c>
      <c r="G41" s="20">
        <v>31091</v>
      </c>
      <c r="H41" s="20">
        <v>39367</v>
      </c>
      <c r="I41" s="20">
        <v>53840.1</v>
      </c>
      <c r="J41" s="20">
        <v>50982</v>
      </c>
      <c r="K41" s="20">
        <v>42173.9</v>
      </c>
      <c r="L41" s="20">
        <v>36776.6</v>
      </c>
      <c r="M41" s="20">
        <v>33580</v>
      </c>
      <c r="N41" s="20">
        <v>25949.1</v>
      </c>
      <c r="O41" s="20">
        <v>15987</v>
      </c>
      <c r="P41" s="20">
        <v>13809.98</v>
      </c>
      <c r="Q41" s="20">
        <v>19442.990000000002</v>
      </c>
      <c r="R41" s="20">
        <v>23412.1</v>
      </c>
      <c r="S41" s="20">
        <v>28618.400000000001</v>
      </c>
      <c r="T41" s="20">
        <v>26985.7</v>
      </c>
      <c r="U41" s="20">
        <v>29157</v>
      </c>
      <c r="V41" s="20">
        <v>32421.4</v>
      </c>
      <c r="W41" s="20">
        <v>29586.5</v>
      </c>
      <c r="X41" s="20">
        <v>31576.3</v>
      </c>
      <c r="Z41" s="59">
        <f t="shared" si="18"/>
        <v>20447.52</v>
      </c>
      <c r="AA41" s="59">
        <f t="shared" si="20"/>
        <v>6986.1099999999969</v>
      </c>
      <c r="AB41" s="59">
        <f t="shared" si="21"/>
        <v>-5545.0999999999985</v>
      </c>
      <c r="AC41" s="59">
        <f t="shared" si="22"/>
        <v>2472.5999999999985</v>
      </c>
      <c r="AD41" s="59">
        <f t="shared" si="23"/>
        <v>12381.3</v>
      </c>
      <c r="AE41" s="59">
        <f t="shared" si="24"/>
        <v>24683.1</v>
      </c>
      <c r="AF41" s="59">
        <f t="shared" si="25"/>
        <v>18560.599999999999</v>
      </c>
      <c r="AG41" s="59">
        <f t="shared" si="26"/>
        <v>12587.400000000001</v>
      </c>
      <c r="AH41" s="59">
        <f t="shared" si="27"/>
        <v>5200.2999999999993</v>
      </c>
      <c r="AJ41" s="55">
        <f t="shared" si="19"/>
        <v>0.59687718017952274</v>
      </c>
      <c r="AK41" s="55">
        <f t="shared" si="28"/>
        <v>0.26433401061708484</v>
      </c>
      <c r="AL41" s="55">
        <f t="shared" si="29"/>
        <v>-0.3103542844349918</v>
      </c>
      <c r="AM41" s="55">
        <f t="shared" si="30"/>
        <v>7.9527837637901597E-2</v>
      </c>
      <c r="AN41" s="55">
        <f t="shared" si="31"/>
        <v>0.31450961465186578</v>
      </c>
      <c r="AO41" s="55">
        <f t="shared" si="32"/>
        <v>0.45845197167167223</v>
      </c>
      <c r="AP41" s="55">
        <f t="shared" si="33"/>
        <v>0.36406182574241885</v>
      </c>
      <c r="AQ41" s="55">
        <f t="shared" si="34"/>
        <v>0.29846421601986067</v>
      </c>
      <c r="AR41" s="55">
        <f t="shared" si="35"/>
        <v>0.14140241349118732</v>
      </c>
    </row>
    <row r="42" spans="1:44" x14ac:dyDescent="0.25">
      <c r="C42">
        <v>3</v>
      </c>
      <c r="D42" s="20">
        <v>9054.4</v>
      </c>
      <c r="E42" s="20">
        <v>8877.2000000000007</v>
      </c>
      <c r="F42" s="20">
        <v>4382.8999999999996</v>
      </c>
      <c r="G42" s="20">
        <v>8050.4</v>
      </c>
      <c r="H42" s="20">
        <v>12709.6</v>
      </c>
      <c r="I42" s="20">
        <v>16304.1</v>
      </c>
      <c r="J42" s="20">
        <v>17388.900000000001</v>
      </c>
      <c r="K42" s="20">
        <v>16180.6</v>
      </c>
      <c r="L42" s="20">
        <v>11980.2</v>
      </c>
      <c r="M42" s="20">
        <v>8780.2999999999993</v>
      </c>
      <c r="N42" s="20">
        <v>8269.7000000000007</v>
      </c>
      <c r="O42" s="20">
        <v>4825.1000000000004</v>
      </c>
      <c r="P42" s="20">
        <v>1617.4</v>
      </c>
      <c r="Q42" s="20">
        <v>4797.7</v>
      </c>
      <c r="R42" s="20">
        <v>4766.3</v>
      </c>
      <c r="S42" s="20">
        <v>8094.6</v>
      </c>
      <c r="T42" s="20">
        <v>6940.7</v>
      </c>
      <c r="U42" s="20">
        <v>11429.4</v>
      </c>
      <c r="V42" s="20">
        <v>9504.9</v>
      </c>
      <c r="W42" s="20">
        <v>8818.4</v>
      </c>
      <c r="X42" s="20">
        <v>10773.6</v>
      </c>
      <c r="Z42" s="59">
        <f t="shared" si="18"/>
        <v>7437</v>
      </c>
      <c r="AA42" s="59">
        <f t="shared" si="20"/>
        <v>4079.5000000000009</v>
      </c>
      <c r="AB42" s="59">
        <f t="shared" si="21"/>
        <v>-383.40000000000055</v>
      </c>
      <c r="AC42" s="59">
        <f t="shared" si="22"/>
        <v>-44.200000000000728</v>
      </c>
      <c r="AD42" s="59">
        <f t="shared" si="23"/>
        <v>5768.9000000000005</v>
      </c>
      <c r="AE42" s="59">
        <f t="shared" si="24"/>
        <v>4874.7000000000007</v>
      </c>
      <c r="AF42" s="59">
        <f t="shared" si="25"/>
        <v>7884.0000000000018</v>
      </c>
      <c r="AG42" s="59">
        <f t="shared" si="26"/>
        <v>7362.2000000000007</v>
      </c>
      <c r="AH42" s="59">
        <f t="shared" si="27"/>
        <v>1206.6000000000004</v>
      </c>
      <c r="AJ42" s="55">
        <f t="shared" si="19"/>
        <v>0.82136861636331515</v>
      </c>
      <c r="AK42" s="55">
        <f t="shared" si="28"/>
        <v>0.45954805569323665</v>
      </c>
      <c r="AL42" s="55">
        <f t="shared" si="29"/>
        <v>-8.7476328458326813E-2</v>
      </c>
      <c r="AM42" s="55">
        <f t="shared" si="30"/>
        <v>-5.490410414389438E-3</v>
      </c>
      <c r="AN42" s="55">
        <f t="shared" si="31"/>
        <v>0.45390098822936997</v>
      </c>
      <c r="AO42" s="55">
        <f t="shared" si="32"/>
        <v>0.29898614458939782</v>
      </c>
      <c r="AP42" s="55">
        <f t="shared" si="33"/>
        <v>0.45339268153822271</v>
      </c>
      <c r="AQ42" s="55">
        <f t="shared" si="34"/>
        <v>0.45500166866494446</v>
      </c>
      <c r="AR42" s="55">
        <f t="shared" si="35"/>
        <v>0.1007161816998047</v>
      </c>
    </row>
    <row r="43" spans="1:44" x14ac:dyDescent="0.25">
      <c r="C43">
        <v>4</v>
      </c>
      <c r="D43" s="20">
        <v>10595.1</v>
      </c>
      <c r="E43" s="20">
        <v>8688.2000000000007</v>
      </c>
      <c r="F43" s="20">
        <v>5306.7</v>
      </c>
      <c r="G43" s="20">
        <v>10241.799999999999</v>
      </c>
      <c r="H43" s="20">
        <v>14572.7</v>
      </c>
      <c r="I43" s="20">
        <v>16170.9</v>
      </c>
      <c r="J43" s="20">
        <v>15426.4</v>
      </c>
      <c r="K43" s="20">
        <v>14772.4</v>
      </c>
      <c r="L43" s="20">
        <v>12425.4</v>
      </c>
      <c r="M43" s="20">
        <v>9412.7000000000007</v>
      </c>
      <c r="N43" s="20">
        <v>7872.5</v>
      </c>
      <c r="O43" s="20">
        <v>4352.1000000000004</v>
      </c>
      <c r="P43" s="20">
        <v>2742.7</v>
      </c>
      <c r="Q43" s="20">
        <v>4188.1000000000004</v>
      </c>
      <c r="R43" s="20">
        <v>4678.2</v>
      </c>
      <c r="S43" s="20">
        <v>8052.8</v>
      </c>
      <c r="T43" s="20">
        <v>9074.1</v>
      </c>
      <c r="U43" s="20">
        <v>7689.8</v>
      </c>
      <c r="V43" s="20">
        <v>10088.5</v>
      </c>
      <c r="W43" s="20">
        <v>10207.1</v>
      </c>
      <c r="X43" s="20">
        <v>11224.8</v>
      </c>
      <c r="Z43" s="59">
        <f t="shared" si="18"/>
        <v>7852.4000000000005</v>
      </c>
      <c r="AA43" s="59">
        <f t="shared" si="20"/>
        <v>4500.1000000000004</v>
      </c>
      <c r="AB43" s="59">
        <f t="shared" si="21"/>
        <v>628.5</v>
      </c>
      <c r="AC43" s="59">
        <f t="shared" si="22"/>
        <v>2188.9999999999991</v>
      </c>
      <c r="AD43" s="59">
        <f t="shared" si="23"/>
        <v>5498.6</v>
      </c>
      <c r="AE43" s="59">
        <f t="shared" si="24"/>
        <v>8481.0999999999985</v>
      </c>
      <c r="AF43" s="59">
        <f t="shared" si="25"/>
        <v>5337.9</v>
      </c>
      <c r="AG43" s="59">
        <f t="shared" si="26"/>
        <v>4565.2999999999993</v>
      </c>
      <c r="AH43" s="59">
        <f t="shared" si="27"/>
        <v>1200.6000000000004</v>
      </c>
      <c r="AJ43" s="55">
        <f t="shared" si="19"/>
        <v>0.74113505299619642</v>
      </c>
      <c r="AK43" s="55">
        <f t="shared" si="28"/>
        <v>0.51795538776731664</v>
      </c>
      <c r="AL43" s="55">
        <f t="shared" si="29"/>
        <v>0.11843518570863248</v>
      </c>
      <c r="AM43" s="55">
        <f t="shared" si="30"/>
        <v>0.21373196117869897</v>
      </c>
      <c r="AN43" s="55">
        <f t="shared" si="31"/>
        <v>0.37732197876851925</v>
      </c>
      <c r="AO43" s="55">
        <f t="shared" si="32"/>
        <v>0.52446678910883127</v>
      </c>
      <c r="AP43" s="55">
        <f t="shared" si="33"/>
        <v>0.34602369963180002</v>
      </c>
      <c r="AQ43" s="55">
        <f t="shared" si="34"/>
        <v>0.30904253878855159</v>
      </c>
      <c r="AR43" s="55">
        <f t="shared" si="35"/>
        <v>9.6624655946689883E-2</v>
      </c>
    </row>
    <row r="44" spans="1:44" x14ac:dyDescent="0.25">
      <c r="C44">
        <v>6</v>
      </c>
      <c r="D44" s="20">
        <v>3449.3</v>
      </c>
      <c r="E44" s="20">
        <v>1690.5</v>
      </c>
      <c r="F44" s="20">
        <v>1158.5999999999999</v>
      </c>
      <c r="G44" s="20">
        <v>3230.5</v>
      </c>
      <c r="H44" s="20">
        <v>4277</v>
      </c>
      <c r="I44" s="20">
        <v>4746.7</v>
      </c>
      <c r="J44" s="20">
        <v>4492.3999999999996</v>
      </c>
      <c r="K44" s="20">
        <v>3717.8</v>
      </c>
      <c r="L44" s="20">
        <v>2944</v>
      </c>
      <c r="M44" s="20">
        <v>2457.9</v>
      </c>
      <c r="N44" s="20">
        <v>1877.4</v>
      </c>
      <c r="O44" s="20">
        <v>800.8</v>
      </c>
      <c r="P44" s="20">
        <v>1132.7</v>
      </c>
      <c r="Q44" s="20">
        <v>1899.3</v>
      </c>
      <c r="R44" s="20">
        <v>1445.3</v>
      </c>
      <c r="S44" s="20">
        <v>1936.3</v>
      </c>
      <c r="T44" s="20">
        <v>2004.9</v>
      </c>
      <c r="U44" s="20">
        <v>2500.6</v>
      </c>
      <c r="V44" s="20">
        <v>2797.9</v>
      </c>
      <c r="W44" s="20">
        <v>2182.5</v>
      </c>
      <c r="X44" s="20">
        <v>2728.7</v>
      </c>
      <c r="Z44" s="59">
        <f t="shared" si="18"/>
        <v>2316.6000000000004</v>
      </c>
      <c r="AA44" s="59">
        <f t="shared" si="20"/>
        <v>-208.79999999999995</v>
      </c>
      <c r="AB44" s="59">
        <f t="shared" si="21"/>
        <v>-286.70000000000005</v>
      </c>
      <c r="AC44" s="59">
        <f t="shared" si="22"/>
        <v>1294.2</v>
      </c>
      <c r="AD44" s="59">
        <f t="shared" si="23"/>
        <v>2272.1</v>
      </c>
      <c r="AE44" s="59">
        <f t="shared" si="24"/>
        <v>2246.1</v>
      </c>
      <c r="AF44" s="59">
        <f t="shared" si="25"/>
        <v>1694.4999999999995</v>
      </c>
      <c r="AG44" s="59">
        <f t="shared" si="26"/>
        <v>1535.3000000000002</v>
      </c>
      <c r="AH44" s="59">
        <f t="shared" si="27"/>
        <v>215.30000000000018</v>
      </c>
      <c r="AJ44" s="55">
        <f t="shared" si="19"/>
        <v>0.67161453048444619</v>
      </c>
      <c r="AK44" s="55">
        <f t="shared" si="28"/>
        <v>-0.1235137533274179</v>
      </c>
      <c r="AL44" s="55">
        <f t="shared" si="29"/>
        <v>-0.24745382358018303</v>
      </c>
      <c r="AM44" s="55">
        <f t="shared" si="30"/>
        <v>0.40061909921064853</v>
      </c>
      <c r="AN44" s="55">
        <f t="shared" si="31"/>
        <v>0.53123684825812478</v>
      </c>
      <c r="AO44" s="55">
        <f t="shared" si="32"/>
        <v>0.47319190174226305</v>
      </c>
      <c r="AP44" s="55">
        <f t="shared" si="33"/>
        <v>0.37719259193304239</v>
      </c>
      <c r="AQ44" s="55">
        <f t="shared" si="34"/>
        <v>0.41295927699176938</v>
      </c>
      <c r="AR44" s="55">
        <f t="shared" si="35"/>
        <v>7.3131793478260931E-2</v>
      </c>
    </row>
    <row r="45" spans="1:44" x14ac:dyDescent="0.25">
      <c r="D45" s="20">
        <v>0</v>
      </c>
      <c r="E45" s="20">
        <v>0</v>
      </c>
      <c r="F45" s="20">
        <v>0</v>
      </c>
      <c r="G45" s="20"/>
      <c r="H45" s="20"/>
      <c r="I45" s="20">
        <v>0</v>
      </c>
      <c r="J45" s="20"/>
      <c r="K45" s="20">
        <v>0</v>
      </c>
      <c r="L45" s="20">
        <v>0</v>
      </c>
      <c r="M45" s="20">
        <v>0</v>
      </c>
      <c r="N45" s="20">
        <v>0</v>
      </c>
      <c r="O45" s="20"/>
      <c r="P45" s="20"/>
      <c r="Q45" s="20">
        <v>0</v>
      </c>
      <c r="R45" s="20">
        <v>0</v>
      </c>
      <c r="S45" s="20"/>
      <c r="T45" s="20">
        <v>0</v>
      </c>
      <c r="U45" s="20"/>
      <c r="V45" s="20">
        <v>0</v>
      </c>
      <c r="W45" s="20">
        <v>0</v>
      </c>
      <c r="X45" s="20">
        <v>0</v>
      </c>
      <c r="Z45" s="59">
        <f t="shared" si="18"/>
        <v>0</v>
      </c>
      <c r="AA45" s="59">
        <f t="shared" si="20"/>
        <v>0</v>
      </c>
      <c r="AB45" s="59">
        <f t="shared" si="21"/>
        <v>0</v>
      </c>
      <c r="AC45" s="59">
        <f t="shared" si="22"/>
        <v>0</v>
      </c>
      <c r="AD45" s="59">
        <f t="shared" si="23"/>
        <v>0</v>
      </c>
      <c r="AE45" s="59">
        <f t="shared" si="24"/>
        <v>0</v>
      </c>
      <c r="AF45" s="59">
        <f t="shared" si="25"/>
        <v>0</v>
      </c>
      <c r="AG45" s="59">
        <f t="shared" si="26"/>
        <v>0</v>
      </c>
      <c r="AH45" s="59">
        <f t="shared" si="27"/>
        <v>0</v>
      </c>
      <c r="AJ45" s="55">
        <f t="shared" si="19"/>
        <v>0</v>
      </c>
      <c r="AK45" s="55">
        <f t="shared" si="28"/>
        <v>0</v>
      </c>
      <c r="AL45" s="55">
        <f t="shared" si="29"/>
        <v>0</v>
      </c>
      <c r="AM45" s="55">
        <f t="shared" si="30"/>
        <v>0</v>
      </c>
      <c r="AN45" s="55">
        <f t="shared" si="31"/>
        <v>0</v>
      </c>
      <c r="AO45" s="55">
        <f t="shared" si="32"/>
        <v>0</v>
      </c>
      <c r="AP45" s="55">
        <f t="shared" si="33"/>
        <v>0</v>
      </c>
      <c r="AQ45" s="55">
        <f t="shared" si="34"/>
        <v>0</v>
      </c>
      <c r="AR45" s="55">
        <f t="shared" si="35"/>
        <v>0</v>
      </c>
    </row>
    <row r="46" spans="1:44" x14ac:dyDescent="0.25">
      <c r="A46" t="s">
        <v>124</v>
      </c>
      <c r="D46" s="20">
        <v>81705.7</v>
      </c>
      <c r="E46" s="20">
        <v>66818.099999999991</v>
      </c>
      <c r="F46" s="20">
        <v>42285.399999999994</v>
      </c>
      <c r="G46" s="20">
        <v>73653.600000000006</v>
      </c>
      <c r="H46" s="20">
        <v>97443.819999999992</v>
      </c>
      <c r="I46" s="20">
        <v>123596.98</v>
      </c>
      <c r="J46" s="20">
        <v>121309.79999999999</v>
      </c>
      <c r="K46" s="20">
        <v>105487.40000000001</v>
      </c>
      <c r="L46" s="20">
        <v>89828.799999999988</v>
      </c>
      <c r="M46" s="20">
        <v>78209.499999999985</v>
      </c>
      <c r="N46" s="20">
        <v>63520.719999999994</v>
      </c>
      <c r="O46" s="20">
        <v>40062.18</v>
      </c>
      <c r="P46" s="20">
        <v>29309.380000000005</v>
      </c>
      <c r="Q46" s="20">
        <v>44128.659999999996</v>
      </c>
      <c r="R46" s="20">
        <v>49715.600000000006</v>
      </c>
      <c r="S46" s="20">
        <v>66361.490000000005</v>
      </c>
      <c r="T46" s="20">
        <v>64595.31</v>
      </c>
      <c r="U46" s="20">
        <v>71839.3</v>
      </c>
      <c r="V46" s="20">
        <v>77052.600000000006</v>
      </c>
      <c r="W46" s="20">
        <v>71370</v>
      </c>
      <c r="X46" s="20">
        <v>77405.499999999985</v>
      </c>
      <c r="Z46" s="59">
        <f t="shared" si="18"/>
        <v>52396.319999999992</v>
      </c>
      <c r="AA46" s="59">
        <f t="shared" si="20"/>
        <v>22689.439999999995</v>
      </c>
      <c r="AB46" s="59">
        <f t="shared" si="21"/>
        <v>-7430.2000000000116</v>
      </c>
      <c r="AC46" s="59">
        <f t="shared" si="22"/>
        <v>7292.1100000000006</v>
      </c>
      <c r="AD46" s="59">
        <f t="shared" si="23"/>
        <v>32848.509999999995</v>
      </c>
      <c r="AE46" s="59">
        <f t="shared" si="24"/>
        <v>51757.679999999993</v>
      </c>
      <c r="AF46" s="59">
        <f t="shared" si="25"/>
        <v>44257.199999999983</v>
      </c>
      <c r="AG46" s="59">
        <f t="shared" si="26"/>
        <v>34117.400000000009</v>
      </c>
      <c r="AH46" s="59">
        <f t="shared" si="27"/>
        <v>12423.300000000003</v>
      </c>
      <c r="AJ46" s="55">
        <f t="shared" si="19"/>
        <v>0.64128108565253095</v>
      </c>
      <c r="AK46" s="55">
        <f t="shared" si="28"/>
        <v>0.33957026614046193</v>
      </c>
      <c r="AL46" s="55">
        <f t="shared" si="29"/>
        <v>-0.17571549518273477</v>
      </c>
      <c r="AM46" s="55">
        <f t="shared" si="30"/>
        <v>9.9005479704997443E-2</v>
      </c>
      <c r="AN46" s="55">
        <f t="shared" si="31"/>
        <v>0.33710203479297096</v>
      </c>
      <c r="AO46" s="55">
        <f t="shared" si="32"/>
        <v>0.41876168819011594</v>
      </c>
      <c r="AP46" s="55">
        <f t="shared" si="33"/>
        <v>0.36482790343401761</v>
      </c>
      <c r="AQ46" s="55">
        <f t="shared" si="34"/>
        <v>0.3234263049425809</v>
      </c>
      <c r="AR46" s="55">
        <f t="shared" si="35"/>
        <v>0.13829974351210308</v>
      </c>
    </row>
    <row r="47" spans="1:44" x14ac:dyDescent="0.25">
      <c r="A47" t="s">
        <v>20</v>
      </c>
      <c r="B47" t="s">
        <v>50</v>
      </c>
      <c r="C47">
        <v>2</v>
      </c>
      <c r="D47" s="20">
        <v>346.9</v>
      </c>
      <c r="E47" s="20">
        <v>287.10000000000002</v>
      </c>
      <c r="F47" s="20">
        <v>297.60000000000002</v>
      </c>
      <c r="G47" s="20">
        <v>329.3</v>
      </c>
      <c r="H47" s="20">
        <v>477</v>
      </c>
      <c r="I47" s="20">
        <v>559</v>
      </c>
      <c r="J47" s="20">
        <v>517.29999999999995</v>
      </c>
      <c r="K47" s="20">
        <v>351.2</v>
      </c>
      <c r="L47" s="20">
        <v>352.1</v>
      </c>
      <c r="M47" s="20">
        <v>363.8</v>
      </c>
      <c r="N47" s="20">
        <v>332.5</v>
      </c>
      <c r="O47" s="20">
        <v>316.5</v>
      </c>
      <c r="P47" s="20">
        <v>362.3</v>
      </c>
      <c r="Q47" s="20">
        <v>299.89999999999998</v>
      </c>
      <c r="R47" s="20">
        <v>358.3</v>
      </c>
      <c r="S47" s="20">
        <v>375.7</v>
      </c>
      <c r="T47" s="20">
        <v>316</v>
      </c>
      <c r="U47" s="20">
        <v>321.3</v>
      </c>
      <c r="V47" s="20">
        <v>379</v>
      </c>
      <c r="W47" s="20">
        <v>364.7</v>
      </c>
      <c r="X47" s="20">
        <v>412.2</v>
      </c>
      <c r="Z47" s="59">
        <f t="shared" si="18"/>
        <v>-15.400000000000034</v>
      </c>
      <c r="AA47" s="59">
        <f t="shared" si="20"/>
        <v>-12.799999999999955</v>
      </c>
      <c r="AB47" s="59">
        <f t="shared" si="21"/>
        <v>-60.699999999999989</v>
      </c>
      <c r="AC47" s="59">
        <f t="shared" si="22"/>
        <v>-46.399999999999977</v>
      </c>
      <c r="AD47" s="59">
        <f t="shared" si="23"/>
        <v>161</v>
      </c>
      <c r="AE47" s="59">
        <f t="shared" si="24"/>
        <v>237.7</v>
      </c>
      <c r="AF47" s="59">
        <f t="shared" si="25"/>
        <v>138.29999999999995</v>
      </c>
      <c r="AG47" s="59">
        <f t="shared" si="26"/>
        <v>-13.5</v>
      </c>
      <c r="AH47" s="59">
        <f t="shared" si="27"/>
        <v>-60.099999999999966</v>
      </c>
      <c r="AJ47" s="55">
        <f t="shared" si="19"/>
        <v>-4.4393196886710971E-2</v>
      </c>
      <c r="AK47" s="55">
        <f t="shared" si="28"/>
        <v>-4.4583768721699592E-2</v>
      </c>
      <c r="AL47" s="55">
        <f t="shared" si="29"/>
        <v>-0.20396505376344082</v>
      </c>
      <c r="AM47" s="55">
        <f t="shared" si="30"/>
        <v>-0.14090494989371385</v>
      </c>
      <c r="AN47" s="55">
        <f t="shared" si="31"/>
        <v>0.33752620545073375</v>
      </c>
      <c r="AO47" s="55">
        <f t="shared" si="32"/>
        <v>0.4252236135957066</v>
      </c>
      <c r="AP47" s="55">
        <f t="shared" si="33"/>
        <v>0.26734970036729166</v>
      </c>
      <c r="AQ47" s="55">
        <f t="shared" si="34"/>
        <v>-3.843963553530752E-2</v>
      </c>
      <c r="AR47" s="55">
        <f t="shared" si="35"/>
        <v>-0.17069014484521433</v>
      </c>
    </row>
    <row r="48" spans="1:44" x14ac:dyDescent="0.25">
      <c r="A48" t="s">
        <v>125</v>
      </c>
      <c r="D48" s="20">
        <v>346.9</v>
      </c>
      <c r="E48" s="20">
        <v>287.10000000000002</v>
      </c>
      <c r="F48" s="20">
        <v>297.60000000000002</v>
      </c>
      <c r="G48" s="20">
        <v>329.3</v>
      </c>
      <c r="H48" s="20">
        <v>477</v>
      </c>
      <c r="I48" s="20">
        <v>559</v>
      </c>
      <c r="J48" s="20">
        <v>517.29999999999995</v>
      </c>
      <c r="K48" s="20">
        <v>351.2</v>
      </c>
      <c r="L48" s="20">
        <v>352.1</v>
      </c>
      <c r="M48" s="20">
        <v>363.8</v>
      </c>
      <c r="N48" s="20">
        <v>332.5</v>
      </c>
      <c r="O48" s="20">
        <v>316.5</v>
      </c>
      <c r="P48" s="20">
        <v>362.3</v>
      </c>
      <c r="Q48" s="20">
        <v>299.89999999999998</v>
      </c>
      <c r="R48" s="20">
        <v>358.3</v>
      </c>
      <c r="S48" s="20">
        <v>375.7</v>
      </c>
      <c r="T48" s="20">
        <v>316</v>
      </c>
      <c r="U48" s="20">
        <v>321.3</v>
      </c>
      <c r="V48" s="20">
        <v>379</v>
      </c>
      <c r="W48" s="20">
        <v>364.7</v>
      </c>
      <c r="X48" s="20">
        <v>412.2</v>
      </c>
      <c r="Z48" s="59">
        <f t="shared" si="18"/>
        <v>-15.400000000000034</v>
      </c>
      <c r="AA48" s="59">
        <f t="shared" si="20"/>
        <v>-12.799999999999955</v>
      </c>
      <c r="AB48" s="59">
        <f t="shared" si="21"/>
        <v>-60.699999999999989</v>
      </c>
      <c r="AC48" s="59">
        <f t="shared" si="22"/>
        <v>-46.399999999999977</v>
      </c>
      <c r="AD48" s="59">
        <f t="shared" si="23"/>
        <v>161</v>
      </c>
      <c r="AE48" s="59">
        <f t="shared" si="24"/>
        <v>237.7</v>
      </c>
      <c r="AF48" s="59">
        <f t="shared" si="25"/>
        <v>138.29999999999995</v>
      </c>
      <c r="AG48" s="59">
        <f t="shared" si="26"/>
        <v>-13.5</v>
      </c>
      <c r="AH48" s="59">
        <f t="shared" si="27"/>
        <v>-60.099999999999966</v>
      </c>
      <c r="AJ48" s="55">
        <f t="shared" si="19"/>
        <v>-4.4393196886710971E-2</v>
      </c>
      <c r="AK48" s="55">
        <f t="shared" si="28"/>
        <v>-4.4583768721699592E-2</v>
      </c>
      <c r="AL48" s="55">
        <f t="shared" si="29"/>
        <v>-0.20396505376344082</v>
      </c>
      <c r="AM48" s="55">
        <f t="shared" si="30"/>
        <v>-0.14090494989371385</v>
      </c>
      <c r="AN48" s="55">
        <f t="shared" si="31"/>
        <v>0.33752620545073375</v>
      </c>
      <c r="AO48" s="55">
        <f t="shared" si="32"/>
        <v>0.4252236135957066</v>
      </c>
      <c r="AP48" s="55">
        <f t="shared" si="33"/>
        <v>0.26734970036729166</v>
      </c>
      <c r="AQ48" s="55">
        <f t="shared" si="34"/>
        <v>-3.843963553530752E-2</v>
      </c>
      <c r="AR48" s="55">
        <f t="shared" si="35"/>
        <v>-0.17069014484521433</v>
      </c>
    </row>
    <row r="49" spans="1:44" x14ac:dyDescent="0.25">
      <c r="A49" t="s">
        <v>21</v>
      </c>
      <c r="B49" t="s">
        <v>51</v>
      </c>
      <c r="C49">
        <v>3</v>
      </c>
      <c r="D49" s="20">
        <v>464.8</v>
      </c>
      <c r="E49" s="20">
        <v>315.7</v>
      </c>
      <c r="F49" s="20">
        <v>299.2</v>
      </c>
      <c r="G49" s="20">
        <v>437.6</v>
      </c>
      <c r="H49" s="20">
        <v>870.3</v>
      </c>
      <c r="I49" s="20">
        <v>841.3</v>
      </c>
      <c r="J49" s="20">
        <v>855.7</v>
      </c>
      <c r="K49" s="20">
        <v>589.4</v>
      </c>
      <c r="L49" s="20">
        <v>421.9</v>
      </c>
      <c r="M49" s="20">
        <v>427.3</v>
      </c>
      <c r="N49" s="20">
        <v>255.8</v>
      </c>
      <c r="O49" s="20">
        <v>120.8</v>
      </c>
      <c r="P49" s="20">
        <v>64.900000000000006</v>
      </c>
      <c r="Q49" s="20">
        <v>251.8</v>
      </c>
      <c r="R49" s="20">
        <v>284.60000000000002</v>
      </c>
      <c r="S49" s="20">
        <v>628.5</v>
      </c>
      <c r="T49" s="20">
        <v>455</v>
      </c>
      <c r="U49" s="20">
        <v>387</v>
      </c>
      <c r="V49" s="20">
        <v>340.7</v>
      </c>
      <c r="W49" s="20">
        <v>269.89999999999998</v>
      </c>
      <c r="X49" s="20">
        <v>269.7</v>
      </c>
      <c r="Z49" s="59">
        <f t="shared" si="18"/>
        <v>399.9</v>
      </c>
      <c r="AA49" s="59">
        <f t="shared" si="20"/>
        <v>63.899999999999977</v>
      </c>
      <c r="AB49" s="59">
        <f t="shared" si="21"/>
        <v>14.599999999999966</v>
      </c>
      <c r="AC49" s="59">
        <f t="shared" si="22"/>
        <v>-190.89999999999998</v>
      </c>
      <c r="AD49" s="59">
        <f t="shared" si="23"/>
        <v>415.29999999999995</v>
      </c>
      <c r="AE49" s="59">
        <f t="shared" si="24"/>
        <v>454.29999999999995</v>
      </c>
      <c r="AF49" s="59">
        <f t="shared" si="25"/>
        <v>515</v>
      </c>
      <c r="AG49" s="59">
        <f t="shared" si="26"/>
        <v>319.5</v>
      </c>
      <c r="AH49" s="59">
        <f t="shared" si="27"/>
        <v>152.19999999999999</v>
      </c>
      <c r="AJ49" s="55">
        <f t="shared" si="19"/>
        <v>0.86037005163511182</v>
      </c>
      <c r="AK49" s="55">
        <f t="shared" si="28"/>
        <v>0.20240734874881211</v>
      </c>
      <c r="AL49" s="55">
        <f t="shared" si="29"/>
        <v>4.8796791443850157E-2</v>
      </c>
      <c r="AM49" s="55">
        <f t="shared" si="30"/>
        <v>-0.43624314442413153</v>
      </c>
      <c r="AN49" s="55">
        <f t="shared" si="31"/>
        <v>0.47719177295185566</v>
      </c>
      <c r="AO49" s="55">
        <f t="shared" si="32"/>
        <v>0.53999762272673246</v>
      </c>
      <c r="AP49" s="55">
        <f t="shared" si="33"/>
        <v>0.60184644150987487</v>
      </c>
      <c r="AQ49" s="55">
        <f t="shared" si="34"/>
        <v>0.54207668815744825</v>
      </c>
      <c r="AR49" s="55">
        <f t="shared" si="35"/>
        <v>0.36074899265228727</v>
      </c>
    </row>
    <row r="50" spans="1:44" x14ac:dyDescent="0.25">
      <c r="A50" t="s">
        <v>126</v>
      </c>
      <c r="D50" s="20">
        <v>464.8</v>
      </c>
      <c r="E50" s="20">
        <v>315.7</v>
      </c>
      <c r="F50" s="20">
        <v>299.2</v>
      </c>
      <c r="G50" s="20">
        <v>437.6</v>
      </c>
      <c r="H50" s="20">
        <v>870.3</v>
      </c>
      <c r="I50" s="20">
        <v>841.3</v>
      </c>
      <c r="J50" s="20">
        <v>855.7</v>
      </c>
      <c r="K50" s="20">
        <v>589.4</v>
      </c>
      <c r="L50" s="20">
        <v>421.9</v>
      </c>
      <c r="M50" s="20">
        <v>427.3</v>
      </c>
      <c r="N50" s="20">
        <v>255.8</v>
      </c>
      <c r="O50" s="20">
        <v>120.8</v>
      </c>
      <c r="P50" s="20">
        <v>64.900000000000006</v>
      </c>
      <c r="Q50" s="20">
        <v>251.8</v>
      </c>
      <c r="R50" s="20">
        <v>284.60000000000002</v>
      </c>
      <c r="S50" s="20">
        <v>628.5</v>
      </c>
      <c r="T50" s="20">
        <v>455</v>
      </c>
      <c r="U50" s="20">
        <v>387</v>
      </c>
      <c r="V50" s="20">
        <v>340.7</v>
      </c>
      <c r="W50" s="20">
        <v>269.89999999999998</v>
      </c>
      <c r="X50" s="20">
        <v>269.7</v>
      </c>
      <c r="Z50" s="59">
        <f t="shared" si="18"/>
        <v>399.9</v>
      </c>
      <c r="AA50" s="59">
        <f t="shared" si="20"/>
        <v>63.899999999999977</v>
      </c>
      <c r="AB50" s="59">
        <f t="shared" si="21"/>
        <v>14.599999999999966</v>
      </c>
      <c r="AC50" s="59">
        <f t="shared" si="22"/>
        <v>-190.89999999999998</v>
      </c>
      <c r="AD50" s="59">
        <f t="shared" si="23"/>
        <v>415.29999999999995</v>
      </c>
      <c r="AE50" s="59">
        <f t="shared" si="24"/>
        <v>454.29999999999995</v>
      </c>
      <c r="AF50" s="59">
        <f t="shared" si="25"/>
        <v>515</v>
      </c>
      <c r="AG50" s="59">
        <f t="shared" si="26"/>
        <v>319.5</v>
      </c>
      <c r="AH50" s="59">
        <f t="shared" si="27"/>
        <v>152.19999999999999</v>
      </c>
      <c r="AJ50" s="55">
        <f t="shared" si="19"/>
        <v>0.86037005163511182</v>
      </c>
      <c r="AK50" s="55">
        <f t="shared" si="28"/>
        <v>0.20240734874881211</v>
      </c>
      <c r="AL50" s="55">
        <f t="shared" si="29"/>
        <v>4.8796791443850157E-2</v>
      </c>
      <c r="AM50" s="55">
        <f t="shared" si="30"/>
        <v>-0.43624314442413153</v>
      </c>
      <c r="AN50" s="55">
        <f t="shared" si="31"/>
        <v>0.47719177295185566</v>
      </c>
      <c r="AO50" s="55">
        <f t="shared" si="32"/>
        <v>0.53999762272673246</v>
      </c>
      <c r="AP50" s="55">
        <f t="shared" si="33"/>
        <v>0.60184644150987487</v>
      </c>
      <c r="AQ50" s="55">
        <f t="shared" si="34"/>
        <v>0.54207668815744825</v>
      </c>
      <c r="AR50" s="55">
        <f t="shared" si="35"/>
        <v>0.36074899265228727</v>
      </c>
    </row>
    <row r="51" spans="1:44" x14ac:dyDescent="0.25">
      <c r="A51" t="s">
        <v>22</v>
      </c>
      <c r="B51" t="s">
        <v>58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Z51" s="59">
        <f t="shared" si="18"/>
        <v>0</v>
      </c>
      <c r="AA51" s="59">
        <f t="shared" si="20"/>
        <v>0</v>
      </c>
      <c r="AB51" s="59">
        <f t="shared" si="21"/>
        <v>0</v>
      </c>
      <c r="AC51" s="59">
        <f t="shared" si="22"/>
        <v>0</v>
      </c>
      <c r="AD51" s="59">
        <f t="shared" si="23"/>
        <v>0</v>
      </c>
      <c r="AE51" s="59">
        <f t="shared" si="24"/>
        <v>0</v>
      </c>
      <c r="AF51" s="59">
        <f t="shared" si="25"/>
        <v>0</v>
      </c>
      <c r="AG51" s="59">
        <f t="shared" si="26"/>
        <v>0</v>
      </c>
      <c r="AH51" s="59">
        <f t="shared" si="27"/>
        <v>0</v>
      </c>
      <c r="AJ51" s="55">
        <f t="shared" si="19"/>
        <v>0</v>
      </c>
      <c r="AK51" s="55">
        <f t="shared" si="28"/>
        <v>0</v>
      </c>
      <c r="AL51" s="55">
        <f t="shared" si="29"/>
        <v>0</v>
      </c>
      <c r="AM51" s="55">
        <f t="shared" si="30"/>
        <v>0</v>
      </c>
      <c r="AN51" s="55">
        <f t="shared" si="31"/>
        <v>0</v>
      </c>
      <c r="AO51" s="55">
        <f t="shared" si="32"/>
        <v>0</v>
      </c>
      <c r="AP51" s="55">
        <f t="shared" si="33"/>
        <v>0</v>
      </c>
      <c r="AQ51" s="55">
        <f t="shared" si="34"/>
        <v>0</v>
      </c>
      <c r="AR51" s="55">
        <f t="shared" si="35"/>
        <v>0</v>
      </c>
    </row>
    <row r="52" spans="1:44" x14ac:dyDescent="0.25">
      <c r="A52" t="s">
        <v>127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Z52" s="59">
        <f t="shared" si="18"/>
        <v>0</v>
      </c>
      <c r="AA52" s="59">
        <f t="shared" si="20"/>
        <v>0</v>
      </c>
      <c r="AB52" s="59">
        <f t="shared" si="21"/>
        <v>0</v>
      </c>
      <c r="AC52" s="59">
        <f t="shared" si="22"/>
        <v>0</v>
      </c>
      <c r="AD52" s="59">
        <f t="shared" si="23"/>
        <v>0</v>
      </c>
      <c r="AE52" s="59">
        <f t="shared" si="24"/>
        <v>0</v>
      </c>
      <c r="AF52" s="59">
        <f t="shared" si="25"/>
        <v>0</v>
      </c>
      <c r="AG52" s="59">
        <f t="shared" si="26"/>
        <v>0</v>
      </c>
      <c r="AH52" s="59">
        <f t="shared" si="27"/>
        <v>0</v>
      </c>
      <c r="AJ52" s="55">
        <f t="shared" si="19"/>
        <v>0</v>
      </c>
      <c r="AK52" s="55">
        <f t="shared" si="28"/>
        <v>0</v>
      </c>
      <c r="AL52" s="55">
        <f t="shared" si="29"/>
        <v>0</v>
      </c>
      <c r="AM52" s="55">
        <f t="shared" si="30"/>
        <v>0</v>
      </c>
      <c r="AN52" s="55">
        <f t="shared" si="31"/>
        <v>0</v>
      </c>
      <c r="AO52" s="55">
        <f t="shared" si="32"/>
        <v>0</v>
      </c>
      <c r="AP52" s="55">
        <f t="shared" si="33"/>
        <v>0</v>
      </c>
      <c r="AQ52" s="55">
        <f t="shared" si="34"/>
        <v>0</v>
      </c>
      <c r="AR52" s="55">
        <f t="shared" si="35"/>
        <v>0</v>
      </c>
    </row>
    <row r="53" spans="1:44" x14ac:dyDescent="0.25">
      <c r="A53" t="s">
        <v>23</v>
      </c>
      <c r="B53" t="s">
        <v>73</v>
      </c>
      <c r="C53">
        <v>0.75</v>
      </c>
      <c r="D53" s="20">
        <v>77</v>
      </c>
      <c r="E53" s="20">
        <v>38.4</v>
      </c>
      <c r="F53" s="20">
        <v>43.9</v>
      </c>
      <c r="G53" s="20">
        <v>59</v>
      </c>
      <c r="H53" s="20">
        <v>113.5</v>
      </c>
      <c r="I53" s="20">
        <v>55.8</v>
      </c>
      <c r="J53" s="20">
        <v>86.2</v>
      </c>
      <c r="K53" s="20">
        <v>87.4</v>
      </c>
      <c r="L53" s="20">
        <v>76.8</v>
      </c>
      <c r="M53" s="20">
        <v>58.2</v>
      </c>
      <c r="N53" s="20">
        <v>59.3</v>
      </c>
      <c r="O53" s="20">
        <v>43.6</v>
      </c>
      <c r="P53" s="20">
        <v>50.3</v>
      </c>
      <c r="Q53" s="20">
        <v>44.79</v>
      </c>
      <c r="R53" s="20">
        <v>47</v>
      </c>
      <c r="S53" s="20">
        <v>70.099999999999994</v>
      </c>
      <c r="T53" s="20">
        <v>54</v>
      </c>
      <c r="U53" s="20">
        <v>59.4</v>
      </c>
      <c r="V53" s="20">
        <v>61.8</v>
      </c>
      <c r="W53" s="20">
        <v>56.3</v>
      </c>
      <c r="X53" s="20">
        <v>60.3</v>
      </c>
      <c r="Z53" s="59">
        <f t="shared" si="18"/>
        <v>26.700000000000003</v>
      </c>
      <c r="AA53" s="59">
        <f t="shared" si="20"/>
        <v>-6.3900000000000006</v>
      </c>
      <c r="AB53" s="59">
        <f t="shared" si="21"/>
        <v>-3.1000000000000014</v>
      </c>
      <c r="AC53" s="59">
        <f t="shared" si="22"/>
        <v>-11.099999999999994</v>
      </c>
      <c r="AD53" s="59">
        <f t="shared" si="23"/>
        <v>59.5</v>
      </c>
      <c r="AE53" s="59">
        <f t="shared" si="24"/>
        <v>-3.6000000000000014</v>
      </c>
      <c r="AF53" s="59">
        <f t="shared" si="25"/>
        <v>24.400000000000006</v>
      </c>
      <c r="AG53" s="59">
        <f t="shared" si="26"/>
        <v>31.100000000000009</v>
      </c>
      <c r="AH53" s="59">
        <f t="shared" si="27"/>
        <v>16.5</v>
      </c>
      <c r="AJ53" s="55">
        <f t="shared" si="19"/>
        <v>0.34675324675324681</v>
      </c>
      <c r="AK53" s="55">
        <f t="shared" si="28"/>
        <v>-0.16640625000000003</v>
      </c>
      <c r="AL53" s="55">
        <f t="shared" si="29"/>
        <v>-7.0615034168564961E-2</v>
      </c>
      <c r="AM53" s="55">
        <f t="shared" si="30"/>
        <v>-0.18813559322033888</v>
      </c>
      <c r="AN53" s="55">
        <f t="shared" si="31"/>
        <v>0.52422907488986781</v>
      </c>
      <c r="AO53" s="55">
        <f t="shared" si="32"/>
        <v>-6.451612903225809E-2</v>
      </c>
      <c r="AP53" s="55">
        <f t="shared" si="33"/>
        <v>0.283062645011601</v>
      </c>
      <c r="AQ53" s="55">
        <f t="shared" si="34"/>
        <v>0.35583524027459962</v>
      </c>
      <c r="AR53" s="55">
        <f t="shared" si="35"/>
        <v>0.21484375</v>
      </c>
    </row>
    <row r="54" spans="1:44" x14ac:dyDescent="0.25">
      <c r="C54">
        <v>1</v>
      </c>
      <c r="D54" s="20">
        <v>384</v>
      </c>
      <c r="E54" s="20">
        <v>365.4</v>
      </c>
      <c r="F54" s="20">
        <v>411.9</v>
      </c>
      <c r="G54" s="20">
        <v>390</v>
      </c>
      <c r="H54" s="20">
        <v>85</v>
      </c>
      <c r="I54" s="20">
        <v>101.6</v>
      </c>
      <c r="J54" s="20">
        <v>85.4</v>
      </c>
      <c r="K54" s="20">
        <v>62.8</v>
      </c>
      <c r="L54" s="20">
        <v>73.099999999999994</v>
      </c>
      <c r="M54" s="20">
        <v>105</v>
      </c>
      <c r="N54" s="20">
        <v>94.7</v>
      </c>
      <c r="O54" s="20">
        <v>93.1</v>
      </c>
      <c r="P54" s="20">
        <v>86.4</v>
      </c>
      <c r="Q54" s="20">
        <v>101</v>
      </c>
      <c r="R54" s="20">
        <v>78.2</v>
      </c>
      <c r="S54" s="20">
        <v>110.8</v>
      </c>
      <c r="T54" s="20">
        <v>134.9</v>
      </c>
      <c r="U54" s="20">
        <v>87.4</v>
      </c>
      <c r="V54" s="20">
        <v>105.1</v>
      </c>
      <c r="W54" s="20">
        <v>94.1</v>
      </c>
      <c r="X54" s="20">
        <v>73.8</v>
      </c>
      <c r="Z54" s="59">
        <f t="shared" si="18"/>
        <v>297.60000000000002</v>
      </c>
      <c r="AA54" s="59">
        <f t="shared" si="20"/>
        <v>264.39999999999998</v>
      </c>
      <c r="AB54" s="59">
        <f t="shared" si="21"/>
        <v>333.7</v>
      </c>
      <c r="AC54" s="59">
        <f t="shared" si="22"/>
        <v>279.2</v>
      </c>
      <c r="AD54" s="59">
        <f t="shared" si="23"/>
        <v>-49.900000000000006</v>
      </c>
      <c r="AE54" s="59">
        <f t="shared" si="24"/>
        <v>14.199999999999989</v>
      </c>
      <c r="AF54" s="59">
        <f t="shared" si="25"/>
        <v>-19.699999999999989</v>
      </c>
      <c r="AG54" s="59">
        <f t="shared" si="26"/>
        <v>-31.299999999999997</v>
      </c>
      <c r="AH54" s="59">
        <f t="shared" si="27"/>
        <v>-0.70000000000000284</v>
      </c>
      <c r="AJ54" s="55">
        <f t="shared" si="19"/>
        <v>0.77500000000000002</v>
      </c>
      <c r="AK54" s="55">
        <f t="shared" si="28"/>
        <v>0.72359058565955114</v>
      </c>
      <c r="AL54" s="55">
        <f t="shared" si="29"/>
        <v>0.81014809419762079</v>
      </c>
      <c r="AM54" s="55">
        <f t="shared" si="30"/>
        <v>0.71589743589743582</v>
      </c>
      <c r="AN54" s="55">
        <f t="shared" si="31"/>
        <v>-0.58705882352941186</v>
      </c>
      <c r="AO54" s="55">
        <f t="shared" si="32"/>
        <v>0.13976377952755895</v>
      </c>
      <c r="AP54" s="55">
        <f t="shared" si="33"/>
        <v>-0.23067915690866495</v>
      </c>
      <c r="AQ54" s="55">
        <f t="shared" si="34"/>
        <v>-0.49840764331210191</v>
      </c>
      <c r="AR54" s="55">
        <f t="shared" si="35"/>
        <v>-9.5759233926128989E-3</v>
      </c>
    </row>
    <row r="55" spans="1:44" x14ac:dyDescent="0.25">
      <c r="C55">
        <v>1.5</v>
      </c>
      <c r="D55" s="20">
        <v>229.8</v>
      </c>
      <c r="E55" s="20">
        <v>202.8</v>
      </c>
      <c r="F55" s="20">
        <v>188.4</v>
      </c>
      <c r="G55" s="20">
        <v>226.4</v>
      </c>
      <c r="H55" s="20">
        <v>226.5</v>
      </c>
      <c r="I55" s="20">
        <v>265.10000000000002</v>
      </c>
      <c r="J55" s="20">
        <v>365.7</v>
      </c>
      <c r="K55" s="20">
        <v>251.6</v>
      </c>
      <c r="L55" s="20">
        <v>254.4</v>
      </c>
      <c r="M55" s="20">
        <v>243.1</v>
      </c>
      <c r="N55" s="20">
        <v>215.6</v>
      </c>
      <c r="O55" s="20">
        <v>160.9</v>
      </c>
      <c r="P55" s="20">
        <v>166.6</v>
      </c>
      <c r="Q55" s="20">
        <v>152.88999999999999</v>
      </c>
      <c r="R55" s="20">
        <v>158.9</v>
      </c>
      <c r="S55" s="20">
        <v>178.9</v>
      </c>
      <c r="T55" s="20">
        <v>203.1</v>
      </c>
      <c r="U55" s="20">
        <v>398.2</v>
      </c>
      <c r="V55" s="20">
        <v>245</v>
      </c>
      <c r="W55" s="20">
        <v>201.8</v>
      </c>
      <c r="X55" s="20">
        <v>216.2</v>
      </c>
      <c r="Z55" s="59">
        <f t="shared" si="18"/>
        <v>63.200000000000017</v>
      </c>
      <c r="AA55" s="59">
        <f t="shared" si="20"/>
        <v>49.910000000000025</v>
      </c>
      <c r="AB55" s="59">
        <f t="shared" si="21"/>
        <v>29.5</v>
      </c>
      <c r="AC55" s="59">
        <f t="shared" si="22"/>
        <v>47.5</v>
      </c>
      <c r="AD55" s="59">
        <f t="shared" si="23"/>
        <v>23.400000000000006</v>
      </c>
      <c r="AE55" s="59">
        <f t="shared" si="24"/>
        <v>-133.09999999999997</v>
      </c>
      <c r="AF55" s="59">
        <f t="shared" si="25"/>
        <v>120.69999999999999</v>
      </c>
      <c r="AG55" s="59">
        <f t="shared" si="26"/>
        <v>49.799999999999983</v>
      </c>
      <c r="AH55" s="59">
        <f t="shared" si="27"/>
        <v>38.200000000000017</v>
      </c>
      <c r="AJ55" s="55">
        <f t="shared" si="19"/>
        <v>0.27502175805047874</v>
      </c>
      <c r="AK55" s="55">
        <f t="shared" si="28"/>
        <v>0.24610453648915198</v>
      </c>
      <c r="AL55" s="55">
        <f t="shared" si="29"/>
        <v>0.15658174097664543</v>
      </c>
      <c r="AM55" s="55">
        <f t="shared" si="30"/>
        <v>0.20980565371024734</v>
      </c>
      <c r="AN55" s="55">
        <f t="shared" si="31"/>
        <v>0.10331125827814572</v>
      </c>
      <c r="AO55" s="55">
        <f t="shared" si="32"/>
        <v>-0.50207468879668038</v>
      </c>
      <c r="AP55" s="55">
        <f t="shared" si="33"/>
        <v>0.3300519551544982</v>
      </c>
      <c r="AQ55" s="55">
        <f t="shared" si="34"/>
        <v>0.197933227344992</v>
      </c>
      <c r="AR55" s="55">
        <f t="shared" si="35"/>
        <v>0.15015723270440257</v>
      </c>
    </row>
    <row r="56" spans="1:44" x14ac:dyDescent="0.25">
      <c r="C56">
        <v>2</v>
      </c>
      <c r="D56" s="20">
        <v>858</v>
      </c>
      <c r="E56" s="20">
        <v>724.2</v>
      </c>
      <c r="F56" s="20">
        <v>563</v>
      </c>
      <c r="G56" s="20">
        <v>918.1</v>
      </c>
      <c r="H56" s="20">
        <v>834.6</v>
      </c>
      <c r="I56" s="20">
        <v>1195.2</v>
      </c>
      <c r="J56" s="20">
        <v>2220.1</v>
      </c>
      <c r="K56" s="20">
        <v>1420.8</v>
      </c>
      <c r="L56" s="20">
        <v>1324.8</v>
      </c>
      <c r="M56" s="20">
        <v>1286.5999999999999</v>
      </c>
      <c r="N56" s="20">
        <v>1102.3</v>
      </c>
      <c r="O56" s="20">
        <v>919.8</v>
      </c>
      <c r="P56" s="20">
        <v>829.9</v>
      </c>
      <c r="Q56" s="20">
        <v>870.99</v>
      </c>
      <c r="R56" s="20">
        <v>942</v>
      </c>
      <c r="S56" s="20">
        <v>1158.9000000000001</v>
      </c>
      <c r="T56" s="20">
        <v>1139.3</v>
      </c>
      <c r="U56" s="20">
        <v>1274</v>
      </c>
      <c r="V56" s="20">
        <v>1556.3</v>
      </c>
      <c r="W56" s="20">
        <v>1634.8</v>
      </c>
      <c r="X56" s="20">
        <v>1123.5999999999999</v>
      </c>
      <c r="Z56" s="59">
        <f t="shared" si="18"/>
        <v>28.100000000000023</v>
      </c>
      <c r="AA56" s="59">
        <f t="shared" si="20"/>
        <v>-146.78999999999996</v>
      </c>
      <c r="AB56" s="59">
        <f t="shared" si="21"/>
        <v>-379</v>
      </c>
      <c r="AC56" s="59">
        <f t="shared" si="22"/>
        <v>-240.80000000000007</v>
      </c>
      <c r="AD56" s="59">
        <f t="shared" si="23"/>
        <v>-304.69999999999993</v>
      </c>
      <c r="AE56" s="59">
        <f t="shared" si="24"/>
        <v>-78.799999999999955</v>
      </c>
      <c r="AF56" s="59">
        <f t="shared" si="25"/>
        <v>663.8</v>
      </c>
      <c r="AG56" s="59">
        <f t="shared" si="26"/>
        <v>-214</v>
      </c>
      <c r="AH56" s="59">
        <f t="shared" si="27"/>
        <v>201.20000000000005</v>
      </c>
      <c r="AJ56" s="55">
        <f t="shared" si="19"/>
        <v>3.2750582750582777E-2</v>
      </c>
      <c r="AK56" s="55">
        <f t="shared" si="28"/>
        <v>-0.2026926263463131</v>
      </c>
      <c r="AL56" s="55">
        <f t="shared" si="29"/>
        <v>-0.67317939609236233</v>
      </c>
      <c r="AM56" s="55">
        <f t="shared" si="30"/>
        <v>-0.26228079729876924</v>
      </c>
      <c r="AN56" s="55">
        <f t="shared" si="31"/>
        <v>-0.36508507069254725</v>
      </c>
      <c r="AO56" s="55">
        <f t="shared" si="32"/>
        <v>-6.5930388219544805E-2</v>
      </c>
      <c r="AP56" s="55">
        <f t="shared" si="33"/>
        <v>0.29899554074140805</v>
      </c>
      <c r="AQ56" s="55">
        <f t="shared" si="34"/>
        <v>-0.15061936936936937</v>
      </c>
      <c r="AR56" s="55">
        <f t="shared" si="35"/>
        <v>0.15187198067632854</v>
      </c>
    </row>
    <row r="57" spans="1:44" x14ac:dyDescent="0.25">
      <c r="C57">
        <v>3</v>
      </c>
      <c r="D57" s="20">
        <v>593.79999999999995</v>
      </c>
      <c r="E57" s="20">
        <v>577.29999999999995</v>
      </c>
      <c r="F57" s="20">
        <v>455.7</v>
      </c>
      <c r="G57" s="20">
        <v>496.1</v>
      </c>
      <c r="H57" s="20">
        <v>587.79999999999995</v>
      </c>
      <c r="I57" s="20">
        <v>841.4</v>
      </c>
      <c r="J57" s="20">
        <v>637.6</v>
      </c>
      <c r="K57" s="20">
        <v>671.5</v>
      </c>
      <c r="L57" s="20">
        <v>762.6</v>
      </c>
      <c r="M57" s="20">
        <v>523.70000000000005</v>
      </c>
      <c r="N57" s="20">
        <v>423.3</v>
      </c>
      <c r="O57" s="20">
        <v>374.5</v>
      </c>
      <c r="P57" s="20">
        <v>389.9</v>
      </c>
      <c r="Q57" s="20">
        <v>357.6</v>
      </c>
      <c r="R57" s="20">
        <v>379.5</v>
      </c>
      <c r="S57" s="20">
        <v>520.9</v>
      </c>
      <c r="T57" s="20">
        <v>417.6</v>
      </c>
      <c r="U57" s="20">
        <v>554.9</v>
      </c>
      <c r="V57" s="20">
        <v>759.1</v>
      </c>
      <c r="W57" s="20">
        <v>528.20000000000005</v>
      </c>
      <c r="X57" s="20">
        <v>586.1</v>
      </c>
      <c r="Z57" s="59">
        <f t="shared" si="18"/>
        <v>203.89999999999998</v>
      </c>
      <c r="AA57" s="59">
        <f t="shared" si="20"/>
        <v>219.69999999999993</v>
      </c>
      <c r="AB57" s="59">
        <f t="shared" si="21"/>
        <v>76.199999999999989</v>
      </c>
      <c r="AC57" s="59">
        <f t="shared" si="22"/>
        <v>-24.799999999999955</v>
      </c>
      <c r="AD57" s="59">
        <f t="shared" si="23"/>
        <v>170.19999999999993</v>
      </c>
      <c r="AE57" s="59">
        <f t="shared" si="24"/>
        <v>286.5</v>
      </c>
      <c r="AF57" s="59">
        <f t="shared" si="25"/>
        <v>-121.5</v>
      </c>
      <c r="AG57" s="59">
        <f t="shared" si="26"/>
        <v>143.29999999999995</v>
      </c>
      <c r="AH57" s="59">
        <f t="shared" si="27"/>
        <v>176.5</v>
      </c>
      <c r="AJ57" s="55">
        <f t="shared" si="19"/>
        <v>0.34338160996968675</v>
      </c>
      <c r="AK57" s="55">
        <f t="shared" si="28"/>
        <v>0.3805646977308158</v>
      </c>
      <c r="AL57" s="55">
        <f t="shared" si="29"/>
        <v>0.16721527320605659</v>
      </c>
      <c r="AM57" s="55">
        <f t="shared" si="30"/>
        <v>-4.9989921386817078E-2</v>
      </c>
      <c r="AN57" s="55">
        <f t="shared" si="31"/>
        <v>0.28955427015991825</v>
      </c>
      <c r="AO57" s="55">
        <f t="shared" si="32"/>
        <v>0.34050392203470409</v>
      </c>
      <c r="AP57" s="55">
        <f t="shared" si="33"/>
        <v>-0.19055834378920952</v>
      </c>
      <c r="AQ57" s="55">
        <f t="shared" si="34"/>
        <v>0.2134028294862248</v>
      </c>
      <c r="AR57" s="55">
        <f t="shared" si="35"/>
        <v>0.23144505638604773</v>
      </c>
    </row>
    <row r="58" spans="1:44" x14ac:dyDescent="0.25">
      <c r="C58">
        <v>4</v>
      </c>
      <c r="D58" s="20">
        <v>838.9</v>
      </c>
      <c r="E58" s="20">
        <v>787.3</v>
      </c>
      <c r="F58" s="20">
        <v>728.6</v>
      </c>
      <c r="G58" s="20">
        <v>687.7</v>
      </c>
      <c r="H58" s="20">
        <v>704.4</v>
      </c>
      <c r="I58" s="20">
        <v>890.7</v>
      </c>
      <c r="J58" s="20">
        <v>835.5</v>
      </c>
      <c r="K58" s="20">
        <v>879.7</v>
      </c>
      <c r="L58" s="20">
        <v>844.9</v>
      </c>
      <c r="M58" s="20">
        <v>802.4</v>
      </c>
      <c r="N58" s="20">
        <v>799</v>
      </c>
      <c r="O58" s="20">
        <v>1019.7</v>
      </c>
      <c r="P58" s="20">
        <v>644</v>
      </c>
      <c r="Q58" s="20">
        <v>732.7</v>
      </c>
      <c r="R58" s="20">
        <v>804.9</v>
      </c>
      <c r="S58" s="20">
        <v>862.9</v>
      </c>
      <c r="T58" s="20">
        <v>823.8</v>
      </c>
      <c r="U58" s="20">
        <v>875.1</v>
      </c>
      <c r="V58" s="20">
        <v>947.1</v>
      </c>
      <c r="W58" s="20">
        <v>1215.9000000000001</v>
      </c>
      <c r="X58" s="20">
        <v>796.2</v>
      </c>
      <c r="Z58" s="59">
        <f t="shared" si="18"/>
        <v>194.89999999999998</v>
      </c>
      <c r="AA58" s="59">
        <f t="shared" si="20"/>
        <v>54.599999999999909</v>
      </c>
      <c r="AB58" s="59">
        <f t="shared" si="21"/>
        <v>-76.299999999999955</v>
      </c>
      <c r="AC58" s="59">
        <f t="shared" si="22"/>
        <v>-175.19999999999993</v>
      </c>
      <c r="AD58" s="59">
        <f t="shared" si="23"/>
        <v>-119.39999999999998</v>
      </c>
      <c r="AE58" s="59">
        <f t="shared" si="24"/>
        <v>15.600000000000023</v>
      </c>
      <c r="AF58" s="59">
        <f t="shared" si="25"/>
        <v>-111.60000000000002</v>
      </c>
      <c r="AG58" s="59">
        <f t="shared" si="26"/>
        <v>-336.20000000000005</v>
      </c>
      <c r="AH58" s="59">
        <f t="shared" si="27"/>
        <v>48.699999999999932</v>
      </c>
      <c r="AJ58" s="55">
        <f t="shared" si="19"/>
        <v>0.23232804863511738</v>
      </c>
      <c r="AK58" s="55">
        <f t="shared" si="28"/>
        <v>6.9350946272068989E-2</v>
      </c>
      <c r="AL58" s="55">
        <f t="shared" si="29"/>
        <v>-0.10472138347515778</v>
      </c>
      <c r="AM58" s="55">
        <f t="shared" si="30"/>
        <v>-0.25476225098153255</v>
      </c>
      <c r="AN58" s="55">
        <f t="shared" si="31"/>
        <v>-0.16950596252129468</v>
      </c>
      <c r="AO58" s="55">
        <f t="shared" si="32"/>
        <v>1.7514314584035053E-2</v>
      </c>
      <c r="AP58" s="55">
        <f t="shared" si="33"/>
        <v>-0.13357271095152606</v>
      </c>
      <c r="AQ58" s="55">
        <f t="shared" si="34"/>
        <v>-0.3821757417301353</v>
      </c>
      <c r="AR58" s="55">
        <f t="shared" si="35"/>
        <v>5.763995739140719E-2</v>
      </c>
    </row>
    <row r="59" spans="1:44" x14ac:dyDescent="0.25">
      <c r="C59">
        <v>6</v>
      </c>
      <c r="D59" s="20">
        <v>95</v>
      </c>
      <c r="E59" s="20">
        <v>94</v>
      </c>
      <c r="F59" s="20">
        <v>37</v>
      </c>
      <c r="G59" s="20">
        <v>85</v>
      </c>
      <c r="H59" s="20">
        <v>92</v>
      </c>
      <c r="I59" s="20">
        <v>95</v>
      </c>
      <c r="J59" s="20">
        <v>89</v>
      </c>
      <c r="K59" s="20">
        <v>110</v>
      </c>
      <c r="L59" s="20">
        <v>87</v>
      </c>
      <c r="M59" s="20">
        <v>97</v>
      </c>
      <c r="N59" s="20">
        <v>75</v>
      </c>
      <c r="O59" s="20">
        <v>57</v>
      </c>
      <c r="P59" s="20">
        <v>9</v>
      </c>
      <c r="Q59" s="20">
        <v>57</v>
      </c>
      <c r="R59" s="20">
        <v>33</v>
      </c>
      <c r="S59" s="20">
        <v>57</v>
      </c>
      <c r="T59" s="20">
        <v>56</v>
      </c>
      <c r="U59" s="20">
        <v>70</v>
      </c>
      <c r="V59" s="20">
        <v>59</v>
      </c>
      <c r="W59" s="20">
        <v>70</v>
      </c>
      <c r="X59" s="20">
        <v>58</v>
      </c>
      <c r="Z59" s="59">
        <f t="shared" si="18"/>
        <v>86</v>
      </c>
      <c r="AA59" s="59">
        <f t="shared" si="20"/>
        <v>37</v>
      </c>
      <c r="AB59" s="59">
        <f t="shared" si="21"/>
        <v>4</v>
      </c>
      <c r="AC59" s="59">
        <f t="shared" si="22"/>
        <v>28</v>
      </c>
      <c r="AD59" s="59">
        <f t="shared" si="23"/>
        <v>36</v>
      </c>
      <c r="AE59" s="59">
        <f t="shared" si="24"/>
        <v>25</v>
      </c>
      <c r="AF59" s="59">
        <f t="shared" si="25"/>
        <v>30</v>
      </c>
      <c r="AG59" s="59">
        <f t="shared" si="26"/>
        <v>40</v>
      </c>
      <c r="AH59" s="59">
        <f t="shared" si="27"/>
        <v>29</v>
      </c>
      <c r="AJ59" s="55">
        <f t="shared" si="19"/>
        <v>0.90526315789473688</v>
      </c>
      <c r="AK59" s="55">
        <f t="shared" si="28"/>
        <v>0.39361702127659576</v>
      </c>
      <c r="AL59" s="55">
        <f t="shared" si="29"/>
        <v>0.10810810810810811</v>
      </c>
      <c r="AM59" s="55">
        <f t="shared" si="30"/>
        <v>0.32941176470588235</v>
      </c>
      <c r="AN59" s="55">
        <f t="shared" si="31"/>
        <v>0.39130434782608697</v>
      </c>
      <c r="AO59" s="55">
        <f t="shared" si="32"/>
        <v>0.26315789473684209</v>
      </c>
      <c r="AP59" s="55">
        <f t="shared" si="33"/>
        <v>0.33707865168539325</v>
      </c>
      <c r="AQ59" s="55">
        <f t="shared" si="34"/>
        <v>0.36363636363636365</v>
      </c>
      <c r="AR59" s="55">
        <f t="shared" si="35"/>
        <v>0.33333333333333331</v>
      </c>
    </row>
    <row r="60" spans="1:44" x14ac:dyDescent="0.25">
      <c r="A60" t="s">
        <v>128</v>
      </c>
      <c r="D60" s="20">
        <v>3076.5</v>
      </c>
      <c r="E60" s="20">
        <v>2789.3999999999996</v>
      </c>
      <c r="F60" s="20">
        <v>2428.5</v>
      </c>
      <c r="G60" s="20">
        <v>2862.3</v>
      </c>
      <c r="H60" s="20">
        <v>2643.7999999999997</v>
      </c>
      <c r="I60" s="20">
        <v>3444.8</v>
      </c>
      <c r="J60" s="20">
        <v>4319.5</v>
      </c>
      <c r="K60" s="20">
        <v>3483.8</v>
      </c>
      <c r="L60" s="20">
        <v>3423.6</v>
      </c>
      <c r="M60" s="20">
        <v>3116</v>
      </c>
      <c r="N60" s="20">
        <v>2769.2</v>
      </c>
      <c r="O60" s="20">
        <v>2668.6000000000004</v>
      </c>
      <c r="P60" s="20">
        <v>2176.1</v>
      </c>
      <c r="Q60" s="20">
        <v>2316.9700000000003</v>
      </c>
      <c r="R60" s="20">
        <v>2443.5</v>
      </c>
      <c r="S60" s="20">
        <v>2959.5</v>
      </c>
      <c r="T60" s="20">
        <v>2828.7</v>
      </c>
      <c r="U60" s="20">
        <v>3319</v>
      </c>
      <c r="V60" s="20">
        <v>3733.3999999999996</v>
      </c>
      <c r="W60" s="20">
        <v>3801.1</v>
      </c>
      <c r="X60" s="20">
        <v>2914.2</v>
      </c>
      <c r="Z60" s="59">
        <f t="shared" si="18"/>
        <v>900.40000000000009</v>
      </c>
      <c r="AA60" s="59">
        <f t="shared" si="20"/>
        <v>472.42999999999938</v>
      </c>
      <c r="AB60" s="59">
        <f t="shared" si="21"/>
        <v>-15</v>
      </c>
      <c r="AC60" s="59">
        <f t="shared" si="22"/>
        <v>-97.199999999999818</v>
      </c>
      <c r="AD60" s="59">
        <f t="shared" si="23"/>
        <v>-184.90000000000009</v>
      </c>
      <c r="AE60" s="59">
        <f t="shared" si="24"/>
        <v>125.80000000000018</v>
      </c>
      <c r="AF60" s="59">
        <f t="shared" si="25"/>
        <v>586.10000000000036</v>
      </c>
      <c r="AG60" s="59">
        <f t="shared" si="26"/>
        <v>-317.29999999999973</v>
      </c>
      <c r="AH60" s="59">
        <f t="shared" si="27"/>
        <v>509.40000000000009</v>
      </c>
      <c r="AJ60" s="55">
        <f t="shared" si="19"/>
        <v>0.29267024215829679</v>
      </c>
      <c r="AK60" s="55">
        <f t="shared" si="28"/>
        <v>0.16936617193661699</v>
      </c>
      <c r="AL60" s="55">
        <f t="shared" si="29"/>
        <v>-6.1766522544780727E-3</v>
      </c>
      <c r="AM60" s="55">
        <f t="shared" si="30"/>
        <v>-3.3958704538308286E-2</v>
      </c>
      <c r="AN60" s="55">
        <f t="shared" si="31"/>
        <v>-6.9937211589378961E-2</v>
      </c>
      <c r="AO60" s="55">
        <f t="shared" si="32"/>
        <v>3.651881096144919E-2</v>
      </c>
      <c r="AP60" s="55">
        <f t="shared" si="33"/>
        <v>0.13568700081027904</v>
      </c>
      <c r="AQ60" s="55">
        <f t="shared" si="34"/>
        <v>-9.1078707158849442E-2</v>
      </c>
      <c r="AR60" s="55">
        <f t="shared" si="35"/>
        <v>0.14879074658254471</v>
      </c>
    </row>
    <row r="61" spans="1:44" x14ac:dyDescent="0.25">
      <c r="A61" t="s">
        <v>24</v>
      </c>
      <c r="B61" t="s">
        <v>78</v>
      </c>
      <c r="C61">
        <v>0.75</v>
      </c>
      <c r="D61" s="20">
        <v>398</v>
      </c>
      <c r="E61" s="20">
        <v>297.2</v>
      </c>
      <c r="F61" s="20">
        <v>143.9</v>
      </c>
      <c r="G61" s="20">
        <v>329.9</v>
      </c>
      <c r="H61" s="20">
        <v>349.4</v>
      </c>
      <c r="I61" s="20">
        <v>587.20000000000005</v>
      </c>
      <c r="J61" s="20">
        <v>632.29999999999995</v>
      </c>
      <c r="K61" s="20">
        <v>440.8</v>
      </c>
      <c r="L61" s="20">
        <v>354.9</v>
      </c>
      <c r="M61" s="20">
        <v>333.1</v>
      </c>
      <c r="N61" s="20">
        <v>321.10000000000002</v>
      </c>
      <c r="O61" s="20">
        <v>146.80000000000001</v>
      </c>
      <c r="P61" s="20">
        <v>188</v>
      </c>
      <c r="Q61" s="20">
        <v>343.9</v>
      </c>
      <c r="R61" s="20">
        <v>381.9</v>
      </c>
      <c r="S61" s="20">
        <v>304.3</v>
      </c>
      <c r="T61" s="20">
        <v>369.1</v>
      </c>
      <c r="U61" s="20">
        <v>449.9</v>
      </c>
      <c r="V61" s="20">
        <v>402.9</v>
      </c>
      <c r="W61" s="20">
        <v>400.6</v>
      </c>
      <c r="X61" s="20">
        <v>484.1</v>
      </c>
      <c r="Z61" s="59">
        <f t="shared" si="18"/>
        <v>210</v>
      </c>
      <c r="AA61" s="59">
        <f t="shared" si="20"/>
        <v>-46.699999999999989</v>
      </c>
      <c r="AB61" s="59">
        <f t="shared" si="21"/>
        <v>-237.99999999999997</v>
      </c>
      <c r="AC61" s="59">
        <f t="shared" si="22"/>
        <v>25.599999999999966</v>
      </c>
      <c r="AD61" s="59">
        <f t="shared" si="23"/>
        <v>-19.700000000000045</v>
      </c>
      <c r="AE61" s="59">
        <f t="shared" si="24"/>
        <v>137.30000000000007</v>
      </c>
      <c r="AF61" s="59">
        <f t="shared" si="25"/>
        <v>229.39999999999998</v>
      </c>
      <c r="AG61" s="59">
        <f t="shared" si="26"/>
        <v>40.199999999999989</v>
      </c>
      <c r="AH61" s="59">
        <f t="shared" si="27"/>
        <v>-129.20000000000005</v>
      </c>
      <c r="AJ61" s="55">
        <f t="shared" si="19"/>
        <v>0.52763819095477382</v>
      </c>
      <c r="AK61" s="55">
        <f t="shared" si="28"/>
        <v>-0.15713324360699862</v>
      </c>
      <c r="AL61" s="55">
        <f t="shared" si="29"/>
        <v>-1.6539263377345377</v>
      </c>
      <c r="AM61" s="55">
        <f t="shared" si="30"/>
        <v>7.7599272506820152E-2</v>
      </c>
      <c r="AN61" s="55">
        <f t="shared" si="31"/>
        <v>-5.6382369776760297E-2</v>
      </c>
      <c r="AO61" s="55">
        <f t="shared" si="32"/>
        <v>0.23382152588555868</v>
      </c>
      <c r="AP61" s="55">
        <f t="shared" si="33"/>
        <v>0.36280246718329906</v>
      </c>
      <c r="AQ61" s="55">
        <f t="shared" si="34"/>
        <v>9.1197822141560775E-2</v>
      </c>
      <c r="AR61" s="55">
        <f t="shared" si="35"/>
        <v>-0.36404621020005651</v>
      </c>
    </row>
    <row r="62" spans="1:44" x14ac:dyDescent="0.25">
      <c r="C62">
        <v>1</v>
      </c>
      <c r="D62" s="20">
        <v>1842.5</v>
      </c>
      <c r="E62" s="20">
        <v>1884.4</v>
      </c>
      <c r="F62" s="20">
        <v>750.1</v>
      </c>
      <c r="G62" s="20">
        <v>1802.5</v>
      </c>
      <c r="H62" s="20">
        <v>2061.8000000000002</v>
      </c>
      <c r="I62" s="20">
        <v>2235.1999999999998</v>
      </c>
      <c r="J62" s="20">
        <v>2282.3000000000002</v>
      </c>
      <c r="K62" s="20">
        <v>1727.5</v>
      </c>
      <c r="L62" s="20">
        <v>1348.1</v>
      </c>
      <c r="M62" s="20">
        <v>1133</v>
      </c>
      <c r="N62" s="20">
        <v>1198.8</v>
      </c>
      <c r="O62" s="20">
        <v>513.6</v>
      </c>
      <c r="P62" s="20">
        <v>698.4</v>
      </c>
      <c r="Q62" s="20">
        <v>886.49</v>
      </c>
      <c r="R62" s="20">
        <v>834.3</v>
      </c>
      <c r="S62" s="20">
        <v>1111.5</v>
      </c>
      <c r="T62" s="20">
        <v>1080.5999999999999</v>
      </c>
      <c r="U62" s="20">
        <v>1289.9000000000001</v>
      </c>
      <c r="V62" s="20">
        <v>1366.2</v>
      </c>
      <c r="W62" s="20">
        <v>1084.3</v>
      </c>
      <c r="X62" s="20">
        <v>1142</v>
      </c>
      <c r="Z62" s="59">
        <f t="shared" si="18"/>
        <v>1144.0999999999999</v>
      </c>
      <c r="AA62" s="59">
        <f t="shared" si="20"/>
        <v>997.91000000000008</v>
      </c>
      <c r="AB62" s="59">
        <f t="shared" si="21"/>
        <v>-84.199999999999932</v>
      </c>
      <c r="AC62" s="59">
        <f t="shared" si="22"/>
        <v>691</v>
      </c>
      <c r="AD62" s="59">
        <f t="shared" si="23"/>
        <v>981.20000000000027</v>
      </c>
      <c r="AE62" s="59">
        <f t="shared" si="24"/>
        <v>945.29999999999973</v>
      </c>
      <c r="AF62" s="59">
        <f t="shared" si="25"/>
        <v>916.10000000000014</v>
      </c>
      <c r="AG62" s="59">
        <f t="shared" si="26"/>
        <v>643.20000000000005</v>
      </c>
      <c r="AH62" s="59">
        <f t="shared" si="27"/>
        <v>206.09999999999991</v>
      </c>
      <c r="AJ62" s="55">
        <f t="shared" si="19"/>
        <v>0.62094979647218451</v>
      </c>
      <c r="AK62" s="55">
        <f t="shared" si="28"/>
        <v>0.52956378688176609</v>
      </c>
      <c r="AL62" s="55">
        <f t="shared" si="29"/>
        <v>-0.11225169977336345</v>
      </c>
      <c r="AM62" s="55">
        <f t="shared" si="30"/>
        <v>0.38335644937586683</v>
      </c>
      <c r="AN62" s="55">
        <f t="shared" si="31"/>
        <v>0.47589484916092745</v>
      </c>
      <c r="AO62" s="55">
        <f t="shared" si="32"/>
        <v>0.4229151753758052</v>
      </c>
      <c r="AP62" s="55">
        <f t="shared" si="33"/>
        <v>0.40139333128861238</v>
      </c>
      <c r="AQ62" s="55">
        <f t="shared" si="34"/>
        <v>0.37232995658465995</v>
      </c>
      <c r="AR62" s="55">
        <f t="shared" si="35"/>
        <v>0.15288183369186256</v>
      </c>
    </row>
    <row r="63" spans="1:44" x14ac:dyDescent="0.25">
      <c r="C63">
        <v>1.5</v>
      </c>
      <c r="D63" s="20">
        <v>3725.2</v>
      </c>
      <c r="E63" s="20">
        <v>2816.5</v>
      </c>
      <c r="F63" s="20">
        <v>1468.9</v>
      </c>
      <c r="G63" s="20">
        <v>3202.6</v>
      </c>
      <c r="H63" s="20">
        <v>3569.5</v>
      </c>
      <c r="I63" s="20">
        <v>5060.8</v>
      </c>
      <c r="J63" s="20">
        <v>5221.8999999999996</v>
      </c>
      <c r="K63" s="20">
        <v>3553</v>
      </c>
      <c r="L63" s="20">
        <v>2355.6999999999998</v>
      </c>
      <c r="M63" s="20">
        <v>2350</v>
      </c>
      <c r="N63" s="20">
        <v>2244.9</v>
      </c>
      <c r="O63" s="20">
        <v>880.8</v>
      </c>
      <c r="P63" s="20">
        <v>818.8</v>
      </c>
      <c r="Q63" s="20">
        <v>1690.7</v>
      </c>
      <c r="R63" s="20">
        <v>1408.1</v>
      </c>
      <c r="S63" s="20">
        <v>2321.8000000000002</v>
      </c>
      <c r="T63" s="20">
        <v>2405.7800000000002</v>
      </c>
      <c r="U63" s="20">
        <v>2617.8200000000002</v>
      </c>
      <c r="V63" s="20">
        <v>2299.1</v>
      </c>
      <c r="W63" s="20">
        <v>2020.7</v>
      </c>
      <c r="X63" s="20">
        <v>1873.69</v>
      </c>
      <c r="Z63" s="59">
        <f t="shared" si="18"/>
        <v>2906.3999999999996</v>
      </c>
      <c r="AA63" s="59">
        <f t="shared" si="20"/>
        <v>1125.8</v>
      </c>
      <c r="AB63" s="59">
        <f t="shared" si="21"/>
        <v>60.800000000000182</v>
      </c>
      <c r="AC63" s="59">
        <f t="shared" si="22"/>
        <v>880.79999999999973</v>
      </c>
      <c r="AD63" s="59">
        <f t="shared" si="23"/>
        <v>1163.7199999999998</v>
      </c>
      <c r="AE63" s="59">
        <f t="shared" si="24"/>
        <v>2442.98</v>
      </c>
      <c r="AF63" s="59">
        <f t="shared" si="25"/>
        <v>2922.7999999999997</v>
      </c>
      <c r="AG63" s="59">
        <f t="shared" si="26"/>
        <v>1532.3</v>
      </c>
      <c r="AH63" s="59">
        <f t="shared" si="27"/>
        <v>482.00999999999976</v>
      </c>
      <c r="AJ63" s="55">
        <f t="shared" si="19"/>
        <v>0.7801997208203586</v>
      </c>
      <c r="AK63" s="55">
        <f t="shared" si="28"/>
        <v>0.39971595952423217</v>
      </c>
      <c r="AL63" s="55">
        <f t="shared" si="29"/>
        <v>4.139151746204655E-2</v>
      </c>
      <c r="AM63" s="55">
        <f t="shared" si="30"/>
        <v>0.27502654093548984</v>
      </c>
      <c r="AN63" s="55">
        <f t="shared" si="31"/>
        <v>0.32601764953074652</v>
      </c>
      <c r="AO63" s="55">
        <f t="shared" si="32"/>
        <v>0.48272605121719886</v>
      </c>
      <c r="AP63" s="55">
        <f t="shared" si="33"/>
        <v>0.55971964227579996</v>
      </c>
      <c r="AQ63" s="55">
        <f t="shared" si="34"/>
        <v>0.43126934984520121</v>
      </c>
      <c r="AR63" s="55">
        <f t="shared" si="35"/>
        <v>0.20461433968671724</v>
      </c>
    </row>
    <row r="64" spans="1:44" x14ac:dyDescent="0.25">
      <c r="C64">
        <v>2</v>
      </c>
      <c r="D64" s="20">
        <v>19364</v>
      </c>
      <c r="E64" s="20">
        <v>13093.4</v>
      </c>
      <c r="F64" s="20">
        <v>6699.6</v>
      </c>
      <c r="G64" s="20">
        <v>15358.8</v>
      </c>
      <c r="H64" s="20">
        <v>20251</v>
      </c>
      <c r="I64" s="20">
        <v>25076</v>
      </c>
      <c r="J64" s="20">
        <v>25798.3</v>
      </c>
      <c r="K64" s="20">
        <v>18584</v>
      </c>
      <c r="L64" s="20">
        <v>13163</v>
      </c>
      <c r="M64" s="20">
        <v>14074.7</v>
      </c>
      <c r="N64" s="20">
        <v>9099.9</v>
      </c>
      <c r="O64" s="20">
        <v>5163.7</v>
      </c>
      <c r="P64" s="20">
        <v>3697.5</v>
      </c>
      <c r="Q64" s="20">
        <v>7678.3</v>
      </c>
      <c r="R64" s="20">
        <v>8240.6</v>
      </c>
      <c r="S64" s="20">
        <v>12475</v>
      </c>
      <c r="T64" s="20">
        <v>13322.5</v>
      </c>
      <c r="U64" s="20">
        <v>15430.4</v>
      </c>
      <c r="V64" s="20">
        <v>14617.3</v>
      </c>
      <c r="W64" s="20">
        <v>12563.8</v>
      </c>
      <c r="X64" s="20">
        <v>11310.5</v>
      </c>
      <c r="Z64" s="59">
        <f t="shared" si="18"/>
        <v>15666.5</v>
      </c>
      <c r="AA64" s="59">
        <f t="shared" si="20"/>
        <v>5415.0999999999995</v>
      </c>
      <c r="AB64" s="59">
        <f t="shared" si="21"/>
        <v>-1541</v>
      </c>
      <c r="AC64" s="59">
        <f t="shared" si="22"/>
        <v>2883.7999999999993</v>
      </c>
      <c r="AD64" s="59">
        <f t="shared" si="23"/>
        <v>6928.5</v>
      </c>
      <c r="AE64" s="59">
        <f t="shared" si="24"/>
        <v>9645.6</v>
      </c>
      <c r="AF64" s="59">
        <f t="shared" si="25"/>
        <v>11181</v>
      </c>
      <c r="AG64" s="59">
        <f t="shared" si="26"/>
        <v>6020.2000000000007</v>
      </c>
      <c r="AH64" s="59">
        <f t="shared" si="27"/>
        <v>1852.5</v>
      </c>
      <c r="AJ64" s="55">
        <f t="shared" si="19"/>
        <v>0.80905288163602562</v>
      </c>
      <c r="AK64" s="55">
        <f t="shared" si="28"/>
        <v>0.41357477813249421</v>
      </c>
      <c r="AL64" s="55">
        <f t="shared" si="29"/>
        <v>-0.23001373216311422</v>
      </c>
      <c r="AM64" s="55">
        <f t="shared" si="30"/>
        <v>0.18776206474464147</v>
      </c>
      <c r="AN64" s="55">
        <f t="shared" si="31"/>
        <v>0.34213125277764062</v>
      </c>
      <c r="AO64" s="55">
        <f t="shared" si="32"/>
        <v>0.38465464986441222</v>
      </c>
      <c r="AP64" s="55">
        <f t="shared" si="33"/>
        <v>0.43340065043045473</v>
      </c>
      <c r="AQ64" s="55">
        <f t="shared" si="34"/>
        <v>0.32394532931554026</v>
      </c>
      <c r="AR64" s="55">
        <f t="shared" si="35"/>
        <v>0.14073539466686927</v>
      </c>
    </row>
    <row r="65" spans="1:44" x14ac:dyDescent="0.25">
      <c r="C65">
        <v>3</v>
      </c>
      <c r="D65" s="20">
        <v>12684.8</v>
      </c>
      <c r="E65" s="20">
        <v>10010.799999999999</v>
      </c>
      <c r="F65" s="20">
        <v>4648.7</v>
      </c>
      <c r="G65" s="20">
        <v>8664.6</v>
      </c>
      <c r="H65" s="20">
        <v>20052.3</v>
      </c>
      <c r="I65" s="20">
        <v>27089.3</v>
      </c>
      <c r="J65" s="20">
        <v>24509.200000000001</v>
      </c>
      <c r="K65" s="20">
        <v>19457.099999999999</v>
      </c>
      <c r="L65" s="20">
        <v>13971.9</v>
      </c>
      <c r="M65" s="20">
        <v>17009.3</v>
      </c>
      <c r="N65" s="20">
        <v>16419.599999999999</v>
      </c>
      <c r="O65" s="20">
        <v>7016.6</v>
      </c>
      <c r="P65" s="20">
        <v>1119.0999999999999</v>
      </c>
      <c r="Q65" s="20">
        <v>1732.49</v>
      </c>
      <c r="R65" s="20">
        <v>4507.3</v>
      </c>
      <c r="S65" s="20">
        <v>8370.4</v>
      </c>
      <c r="T65" s="20">
        <v>13491.2</v>
      </c>
      <c r="U65" s="20">
        <v>12849.3</v>
      </c>
      <c r="V65" s="20">
        <v>12913.7</v>
      </c>
      <c r="W65" s="20">
        <v>10735.6</v>
      </c>
      <c r="X65" s="20">
        <v>12006.9</v>
      </c>
      <c r="Z65" s="59">
        <f t="shared" si="18"/>
        <v>11565.699999999999</v>
      </c>
      <c r="AA65" s="59">
        <f t="shared" si="20"/>
        <v>8278.31</v>
      </c>
      <c r="AB65" s="59">
        <f t="shared" si="21"/>
        <v>141.39999999999964</v>
      </c>
      <c r="AC65" s="59">
        <f t="shared" si="22"/>
        <v>294.20000000000073</v>
      </c>
      <c r="AD65" s="59">
        <f t="shared" si="23"/>
        <v>6561.0999999999985</v>
      </c>
      <c r="AE65" s="59">
        <f t="shared" si="24"/>
        <v>14240</v>
      </c>
      <c r="AF65" s="59">
        <f t="shared" si="25"/>
        <v>11595.5</v>
      </c>
      <c r="AG65" s="59">
        <f t="shared" si="26"/>
        <v>8721.4999999999982</v>
      </c>
      <c r="AH65" s="59">
        <f t="shared" si="27"/>
        <v>1965</v>
      </c>
      <c r="AJ65" s="55">
        <f t="shared" si="19"/>
        <v>0.91177629919273462</v>
      </c>
      <c r="AK65" s="55">
        <f t="shared" si="28"/>
        <v>0.82693790706037484</v>
      </c>
      <c r="AL65" s="55">
        <f t="shared" si="29"/>
        <v>3.0417105857551495E-2</v>
      </c>
      <c r="AM65" s="55">
        <f t="shared" si="30"/>
        <v>3.3954250628996228E-2</v>
      </c>
      <c r="AN65" s="55">
        <f t="shared" si="31"/>
        <v>0.32719937363793672</v>
      </c>
      <c r="AO65" s="55">
        <f t="shared" si="32"/>
        <v>0.52566880650293657</v>
      </c>
      <c r="AP65" s="55">
        <f t="shared" si="33"/>
        <v>0.47310805738253386</v>
      </c>
      <c r="AQ65" s="55">
        <f t="shared" si="34"/>
        <v>0.44824254385288653</v>
      </c>
      <c r="AR65" s="55">
        <f t="shared" si="35"/>
        <v>0.14063942627702747</v>
      </c>
    </row>
    <row r="66" spans="1:44" x14ac:dyDescent="0.25">
      <c r="C66">
        <v>4</v>
      </c>
      <c r="D66" s="20">
        <v>3501.7</v>
      </c>
      <c r="E66" s="20">
        <v>2673.7</v>
      </c>
      <c r="F66" s="20">
        <v>1664.3</v>
      </c>
      <c r="G66" s="20">
        <v>4010.3</v>
      </c>
      <c r="H66" s="20">
        <v>6634.2</v>
      </c>
      <c r="I66" s="20">
        <v>7513.3</v>
      </c>
      <c r="J66" s="20">
        <v>7748.8</v>
      </c>
      <c r="K66" s="20">
        <v>5592</v>
      </c>
      <c r="L66" s="20">
        <v>5220.3</v>
      </c>
      <c r="M66" s="20">
        <v>4747.7</v>
      </c>
      <c r="N66" s="20">
        <v>2660.3</v>
      </c>
      <c r="O66" s="20">
        <v>1080.0999999999999</v>
      </c>
      <c r="P66" s="20">
        <v>924.1</v>
      </c>
      <c r="Q66" s="20">
        <v>1016.5</v>
      </c>
      <c r="R66" s="20">
        <v>1645.9</v>
      </c>
      <c r="S66" s="20">
        <v>3113.7</v>
      </c>
      <c r="T66" s="20">
        <v>3437.7</v>
      </c>
      <c r="U66" s="20">
        <v>4918.3</v>
      </c>
      <c r="V66" s="20">
        <v>2910.8</v>
      </c>
      <c r="W66" s="20">
        <v>4478.3999999999996</v>
      </c>
      <c r="X66" s="20">
        <v>4049.8</v>
      </c>
      <c r="Z66" s="59">
        <f t="shared" si="18"/>
        <v>2577.6</v>
      </c>
      <c r="AA66" s="59">
        <f t="shared" si="20"/>
        <v>1657.1999999999998</v>
      </c>
      <c r="AB66" s="59">
        <f t="shared" si="21"/>
        <v>18.399999999999864</v>
      </c>
      <c r="AC66" s="59">
        <f t="shared" si="22"/>
        <v>896.60000000000036</v>
      </c>
      <c r="AD66" s="59">
        <f t="shared" si="23"/>
        <v>3196.5</v>
      </c>
      <c r="AE66" s="59">
        <f t="shared" si="24"/>
        <v>2595</v>
      </c>
      <c r="AF66" s="59">
        <f t="shared" si="25"/>
        <v>4838</v>
      </c>
      <c r="AG66" s="59">
        <f t="shared" si="26"/>
        <v>1113.6000000000004</v>
      </c>
      <c r="AH66" s="59">
        <f t="shared" si="27"/>
        <v>1170.5</v>
      </c>
      <c r="AJ66" s="55">
        <f t="shared" si="19"/>
        <v>0.73609960876145875</v>
      </c>
      <c r="AK66" s="55">
        <f t="shared" si="28"/>
        <v>0.61981523731159061</v>
      </c>
      <c r="AL66" s="55">
        <f t="shared" si="29"/>
        <v>1.1055699092711568E-2</v>
      </c>
      <c r="AM66" s="55">
        <f t="shared" si="30"/>
        <v>0.22357429618731775</v>
      </c>
      <c r="AN66" s="55">
        <f t="shared" si="31"/>
        <v>0.48182147056163516</v>
      </c>
      <c r="AO66" s="55">
        <f t="shared" si="32"/>
        <v>0.34538751281061586</v>
      </c>
      <c r="AP66" s="55">
        <f t="shared" si="33"/>
        <v>0.62435473879826553</v>
      </c>
      <c r="AQ66" s="55">
        <f t="shared" si="34"/>
        <v>0.19914163090128761</v>
      </c>
      <c r="AR66" s="55">
        <f t="shared" si="35"/>
        <v>0.22422083022048542</v>
      </c>
    </row>
    <row r="67" spans="1:44" x14ac:dyDescent="0.25">
      <c r="D67" s="20"/>
      <c r="E67" s="20"/>
      <c r="F67" s="20"/>
      <c r="G67" s="20"/>
      <c r="H67" s="20"/>
      <c r="I67" s="20"/>
      <c r="J67" s="20"/>
      <c r="K67" s="20"/>
      <c r="L67" s="20"/>
      <c r="M67" s="20">
        <v>0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Z67" s="59">
        <f t="shared" si="18"/>
        <v>0</v>
      </c>
      <c r="AA67" s="59">
        <f t="shared" si="20"/>
        <v>0</v>
      </c>
      <c r="AB67" s="59">
        <f t="shared" si="21"/>
        <v>0</v>
      </c>
      <c r="AC67" s="59">
        <f t="shared" si="22"/>
        <v>0</v>
      </c>
      <c r="AD67" s="59">
        <f t="shared" si="23"/>
        <v>0</v>
      </c>
      <c r="AE67" s="59">
        <f t="shared" si="24"/>
        <v>0</v>
      </c>
      <c r="AF67" s="59">
        <f t="shared" si="25"/>
        <v>0</v>
      </c>
      <c r="AG67" s="59">
        <f t="shared" si="26"/>
        <v>0</v>
      </c>
      <c r="AH67" s="59">
        <f t="shared" si="27"/>
        <v>0</v>
      </c>
      <c r="AJ67" s="55">
        <f t="shared" si="19"/>
        <v>0</v>
      </c>
      <c r="AK67" s="55">
        <f t="shared" si="28"/>
        <v>0</v>
      </c>
      <c r="AL67" s="55">
        <f t="shared" si="29"/>
        <v>0</v>
      </c>
      <c r="AM67" s="55">
        <f t="shared" si="30"/>
        <v>0</v>
      </c>
      <c r="AN67" s="55">
        <f t="shared" si="31"/>
        <v>0</v>
      </c>
      <c r="AO67" s="55">
        <f t="shared" si="32"/>
        <v>0</v>
      </c>
      <c r="AP67" s="55">
        <f t="shared" si="33"/>
        <v>0</v>
      </c>
      <c r="AQ67" s="55">
        <f t="shared" si="34"/>
        <v>0</v>
      </c>
      <c r="AR67" s="55">
        <f t="shared" si="35"/>
        <v>0</v>
      </c>
    </row>
    <row r="68" spans="1:44" x14ac:dyDescent="0.25">
      <c r="A68" t="s">
        <v>129</v>
      </c>
      <c r="D68" s="20">
        <v>41516.199999999997</v>
      </c>
      <c r="E68" s="20">
        <v>30776</v>
      </c>
      <c r="F68" s="20">
        <v>15375.5</v>
      </c>
      <c r="G68" s="20">
        <v>33368.700000000004</v>
      </c>
      <c r="H68" s="20">
        <v>52918.2</v>
      </c>
      <c r="I68" s="20">
        <v>67561.8</v>
      </c>
      <c r="J68" s="20">
        <v>66192.800000000003</v>
      </c>
      <c r="K68" s="20">
        <v>49354.399999999994</v>
      </c>
      <c r="L68" s="20">
        <v>36413.9</v>
      </c>
      <c r="M68" s="20">
        <v>39647.799999999996</v>
      </c>
      <c r="N68" s="20">
        <v>31944.6</v>
      </c>
      <c r="O68" s="20">
        <v>14801.6</v>
      </c>
      <c r="P68" s="20">
        <v>7445.9</v>
      </c>
      <c r="Q68" s="20">
        <v>13348.38</v>
      </c>
      <c r="R68" s="20">
        <v>17018.100000000002</v>
      </c>
      <c r="S68" s="20">
        <v>27696.7</v>
      </c>
      <c r="T68" s="20">
        <v>34106.879999999997</v>
      </c>
      <c r="U68" s="20">
        <v>37555.620000000003</v>
      </c>
      <c r="V68" s="20">
        <v>34510</v>
      </c>
      <c r="W68" s="20">
        <v>31283.4</v>
      </c>
      <c r="X68" s="20">
        <v>30866.99</v>
      </c>
      <c r="Z68" s="59">
        <f t="shared" ref="Z68:Z129" si="36">D68-P68</f>
        <v>34070.299999999996</v>
      </c>
      <c r="AA68" s="59">
        <f t="shared" si="20"/>
        <v>17427.620000000003</v>
      </c>
      <c r="AB68" s="59">
        <f t="shared" si="21"/>
        <v>-1642.6000000000022</v>
      </c>
      <c r="AC68" s="59">
        <f t="shared" si="22"/>
        <v>5672.0000000000036</v>
      </c>
      <c r="AD68" s="59">
        <f t="shared" si="23"/>
        <v>18811.32</v>
      </c>
      <c r="AE68" s="59">
        <f t="shared" si="24"/>
        <v>30006.18</v>
      </c>
      <c r="AF68" s="59">
        <f t="shared" si="25"/>
        <v>31682.800000000003</v>
      </c>
      <c r="AG68" s="59">
        <f t="shared" si="26"/>
        <v>18070.999999999993</v>
      </c>
      <c r="AH68" s="59">
        <f t="shared" si="27"/>
        <v>5546.91</v>
      </c>
      <c r="AJ68" s="55">
        <f t="shared" ref="AJ68:AJ129" si="37">IF(Z68=0,0,Z68/D68)</f>
        <v>0.82065073393036925</v>
      </c>
      <c r="AK68" s="55">
        <f t="shared" si="28"/>
        <v>0.56627306992461668</v>
      </c>
      <c r="AL68" s="55">
        <f t="shared" si="29"/>
        <v>-0.1068322981366461</v>
      </c>
      <c r="AM68" s="55">
        <f t="shared" si="30"/>
        <v>0.16997965158966347</v>
      </c>
      <c r="AN68" s="55">
        <f t="shared" si="31"/>
        <v>0.35547921131104232</v>
      </c>
      <c r="AO68" s="55">
        <f t="shared" si="32"/>
        <v>0.44412937488344001</v>
      </c>
      <c r="AP68" s="55">
        <f t="shared" si="33"/>
        <v>0.47864420299488769</v>
      </c>
      <c r="AQ68" s="55">
        <f t="shared" si="34"/>
        <v>0.36614769909065847</v>
      </c>
      <c r="AR68" s="55">
        <f t="shared" si="35"/>
        <v>0.15232946759341898</v>
      </c>
    </row>
    <row r="69" spans="1:44" x14ac:dyDescent="0.25">
      <c r="A69" t="s">
        <v>25</v>
      </c>
      <c r="B69" t="s">
        <v>85</v>
      </c>
      <c r="C69">
        <v>0.75</v>
      </c>
      <c r="D69" s="20">
        <v>664</v>
      </c>
      <c r="E69" s="20">
        <v>594.5</v>
      </c>
      <c r="F69" s="20">
        <v>561.70000000000005</v>
      </c>
      <c r="G69" s="20">
        <v>664.2</v>
      </c>
      <c r="H69" s="20">
        <v>611.70000000000005</v>
      </c>
      <c r="I69" s="20">
        <v>623.70000000000005</v>
      </c>
      <c r="J69" s="20">
        <v>660.1</v>
      </c>
      <c r="K69" s="20">
        <v>536.70000000000005</v>
      </c>
      <c r="L69" s="20">
        <v>595.1</v>
      </c>
      <c r="M69" s="20">
        <v>631.29999999999995</v>
      </c>
      <c r="N69" s="20">
        <v>547.6</v>
      </c>
      <c r="O69" s="20">
        <v>522.20000000000005</v>
      </c>
      <c r="P69" s="20">
        <v>449.7</v>
      </c>
      <c r="Q69" s="20">
        <v>493.5</v>
      </c>
      <c r="R69" s="20">
        <v>504.1</v>
      </c>
      <c r="S69" s="20">
        <v>542.1</v>
      </c>
      <c r="T69" s="20">
        <v>507.5</v>
      </c>
      <c r="U69" s="20">
        <v>432.3</v>
      </c>
      <c r="V69" s="20">
        <v>444.3</v>
      </c>
      <c r="W69" s="20">
        <v>411</v>
      </c>
      <c r="X69" s="20">
        <v>402.8</v>
      </c>
      <c r="Z69" s="59">
        <f t="shared" si="36"/>
        <v>214.3</v>
      </c>
      <c r="AA69" s="59">
        <f t="shared" si="20"/>
        <v>101</v>
      </c>
      <c r="AB69" s="59">
        <f t="shared" si="21"/>
        <v>57.600000000000023</v>
      </c>
      <c r="AC69" s="59">
        <f t="shared" si="22"/>
        <v>122.10000000000002</v>
      </c>
      <c r="AD69" s="59">
        <f t="shared" si="23"/>
        <v>104.20000000000005</v>
      </c>
      <c r="AE69" s="59">
        <f t="shared" si="24"/>
        <v>191.40000000000003</v>
      </c>
      <c r="AF69" s="59">
        <f t="shared" si="25"/>
        <v>215.8</v>
      </c>
      <c r="AG69" s="59">
        <f t="shared" si="26"/>
        <v>125.70000000000005</v>
      </c>
      <c r="AH69" s="59">
        <f t="shared" si="27"/>
        <v>192.3</v>
      </c>
      <c r="AJ69" s="55">
        <f t="shared" si="37"/>
        <v>0.32274096385542173</v>
      </c>
      <c r="AK69" s="55">
        <f t="shared" si="28"/>
        <v>0.16989066442388562</v>
      </c>
      <c r="AL69" s="55">
        <f t="shared" si="29"/>
        <v>0.10254584297667797</v>
      </c>
      <c r="AM69" s="55">
        <f t="shared" si="30"/>
        <v>0.18383017163504969</v>
      </c>
      <c r="AN69" s="55">
        <f t="shared" si="31"/>
        <v>0.17034494033022729</v>
      </c>
      <c r="AO69" s="55">
        <f t="shared" si="32"/>
        <v>0.30687830687830692</v>
      </c>
      <c r="AP69" s="55">
        <f t="shared" si="33"/>
        <v>0.326920163611574</v>
      </c>
      <c r="AQ69" s="55">
        <f t="shared" si="34"/>
        <v>0.23420905533817782</v>
      </c>
      <c r="AR69" s="55">
        <f t="shared" si="35"/>
        <v>0.32313896824063182</v>
      </c>
    </row>
    <row r="70" spans="1:44" x14ac:dyDescent="0.25">
      <c r="C70">
        <v>1</v>
      </c>
      <c r="D70" s="20">
        <v>569.70000000000005</v>
      </c>
      <c r="E70" s="20">
        <v>505.7</v>
      </c>
      <c r="F70" s="20">
        <v>457.6</v>
      </c>
      <c r="G70" s="20">
        <v>623.9</v>
      </c>
      <c r="H70" s="20">
        <v>604.29999999999995</v>
      </c>
      <c r="I70" s="20">
        <v>583.1</v>
      </c>
      <c r="J70" s="20">
        <v>549.29999999999995</v>
      </c>
      <c r="K70" s="20">
        <v>733.6</v>
      </c>
      <c r="L70" s="20">
        <v>784.1</v>
      </c>
      <c r="M70" s="20">
        <v>592.4</v>
      </c>
      <c r="N70" s="20">
        <v>606.29999999999995</v>
      </c>
      <c r="O70" s="20">
        <v>566</v>
      </c>
      <c r="P70" s="20">
        <v>481.7</v>
      </c>
      <c r="Q70" s="20">
        <v>556.4</v>
      </c>
      <c r="R70" s="20">
        <v>567.5</v>
      </c>
      <c r="S70" s="20">
        <v>644.1</v>
      </c>
      <c r="T70" s="20">
        <v>601.5</v>
      </c>
      <c r="U70" s="20">
        <v>530.4</v>
      </c>
      <c r="V70" s="20">
        <v>504</v>
      </c>
      <c r="W70" s="20">
        <v>549.70000000000005</v>
      </c>
      <c r="X70" s="20">
        <v>527.6</v>
      </c>
      <c r="Z70" s="59">
        <f t="shared" si="36"/>
        <v>88.000000000000057</v>
      </c>
      <c r="AA70" s="59">
        <f t="shared" si="20"/>
        <v>-50.699999999999989</v>
      </c>
      <c r="AB70" s="59">
        <f t="shared" si="21"/>
        <v>-109.89999999999998</v>
      </c>
      <c r="AC70" s="59">
        <f t="shared" si="22"/>
        <v>-20.200000000000045</v>
      </c>
      <c r="AD70" s="59">
        <f t="shared" si="23"/>
        <v>2.7999999999999545</v>
      </c>
      <c r="AE70" s="59">
        <f t="shared" si="24"/>
        <v>52.700000000000045</v>
      </c>
      <c r="AF70" s="59">
        <f t="shared" si="25"/>
        <v>45.299999999999955</v>
      </c>
      <c r="AG70" s="59">
        <f t="shared" si="26"/>
        <v>183.89999999999998</v>
      </c>
      <c r="AH70" s="59">
        <f t="shared" si="27"/>
        <v>256.5</v>
      </c>
      <c r="AJ70" s="55">
        <f t="shared" si="37"/>
        <v>0.1544672634720029</v>
      </c>
      <c r="AK70" s="55">
        <f t="shared" si="28"/>
        <v>-0.10025706940874034</v>
      </c>
      <c r="AL70" s="55">
        <f t="shared" si="29"/>
        <v>-0.24016608391608385</v>
      </c>
      <c r="AM70" s="55">
        <f t="shared" si="30"/>
        <v>-3.2376983490944138E-2</v>
      </c>
      <c r="AN70" s="55">
        <f t="shared" si="31"/>
        <v>4.633460201886405E-3</v>
      </c>
      <c r="AO70" s="55">
        <f t="shared" si="32"/>
        <v>9.0379008746355766E-2</v>
      </c>
      <c r="AP70" s="55">
        <f t="shared" si="33"/>
        <v>8.2468596395412264E-2</v>
      </c>
      <c r="AQ70" s="55">
        <f t="shared" si="34"/>
        <v>0.25068157033805882</v>
      </c>
      <c r="AR70" s="55">
        <f t="shared" si="35"/>
        <v>0.32712664200994768</v>
      </c>
    </row>
    <row r="71" spans="1:44" x14ac:dyDescent="0.25">
      <c r="C71">
        <v>1.5</v>
      </c>
      <c r="D71" s="20">
        <v>2380</v>
      </c>
      <c r="E71" s="20">
        <v>1931.3</v>
      </c>
      <c r="F71" s="20">
        <v>2057.8000000000002</v>
      </c>
      <c r="G71" s="20">
        <v>2644.9</v>
      </c>
      <c r="H71" s="20">
        <v>2640.7</v>
      </c>
      <c r="I71" s="20">
        <v>2859.3</v>
      </c>
      <c r="J71" s="20">
        <v>2344.4</v>
      </c>
      <c r="K71" s="20">
        <v>1968.1</v>
      </c>
      <c r="L71" s="20">
        <v>2183.4</v>
      </c>
      <c r="M71" s="20">
        <v>1931.3</v>
      </c>
      <c r="N71" s="20">
        <v>1972.9</v>
      </c>
      <c r="O71" s="20">
        <v>2365.8000000000002</v>
      </c>
      <c r="P71" s="20">
        <v>2141.5</v>
      </c>
      <c r="Q71" s="20">
        <v>2100</v>
      </c>
      <c r="R71" s="20">
        <v>1462.8</v>
      </c>
      <c r="S71" s="20">
        <v>2565.6</v>
      </c>
      <c r="T71" s="20">
        <v>2372.3000000000002</v>
      </c>
      <c r="U71" s="20">
        <v>2354.6999999999998</v>
      </c>
      <c r="V71" s="20">
        <v>1681.7</v>
      </c>
      <c r="W71" s="20">
        <v>1578.1</v>
      </c>
      <c r="X71" s="20">
        <v>1684.5</v>
      </c>
      <c r="Z71" s="59">
        <f t="shared" si="36"/>
        <v>238.5</v>
      </c>
      <c r="AA71" s="59">
        <f t="shared" si="20"/>
        <v>-168.70000000000005</v>
      </c>
      <c r="AB71" s="59">
        <f t="shared" si="21"/>
        <v>595.00000000000023</v>
      </c>
      <c r="AC71" s="59">
        <f t="shared" si="22"/>
        <v>79.300000000000182</v>
      </c>
      <c r="AD71" s="59">
        <f t="shared" si="23"/>
        <v>268.39999999999964</v>
      </c>
      <c r="AE71" s="59">
        <f t="shared" si="24"/>
        <v>504.60000000000036</v>
      </c>
      <c r="AF71" s="59">
        <f t="shared" si="25"/>
        <v>662.7</v>
      </c>
      <c r="AG71" s="59">
        <f t="shared" si="26"/>
        <v>390</v>
      </c>
      <c r="AH71" s="59">
        <f t="shared" si="27"/>
        <v>498.90000000000009</v>
      </c>
      <c r="AJ71" s="55">
        <f t="shared" si="37"/>
        <v>0.10021008403361345</v>
      </c>
      <c r="AK71" s="55">
        <f t="shared" si="28"/>
        <v>-8.7350489307720214E-2</v>
      </c>
      <c r="AL71" s="55">
        <f t="shared" si="29"/>
        <v>0.28914374574788615</v>
      </c>
      <c r="AM71" s="55">
        <f t="shared" si="30"/>
        <v>2.998222995198313E-2</v>
      </c>
      <c r="AN71" s="55">
        <f t="shared" si="31"/>
        <v>0.10163971674177288</v>
      </c>
      <c r="AO71" s="55">
        <f t="shared" si="32"/>
        <v>0.17647676004616525</v>
      </c>
      <c r="AP71" s="55">
        <f t="shared" si="33"/>
        <v>0.28267360518682821</v>
      </c>
      <c r="AQ71" s="55">
        <f t="shared" si="34"/>
        <v>0.19816066256795895</v>
      </c>
      <c r="AR71" s="55">
        <f t="shared" si="35"/>
        <v>0.22849683979115146</v>
      </c>
    </row>
    <row r="72" spans="1:44" x14ac:dyDescent="0.25">
      <c r="C72">
        <v>2</v>
      </c>
      <c r="D72" s="20">
        <v>1672.9</v>
      </c>
      <c r="E72" s="20">
        <v>1564.7</v>
      </c>
      <c r="F72" s="20">
        <v>1577.9</v>
      </c>
      <c r="G72" s="20">
        <v>2246.3000000000002</v>
      </c>
      <c r="H72" s="20">
        <v>2219.6999999999998</v>
      </c>
      <c r="I72" s="20">
        <v>8791.2000000000007</v>
      </c>
      <c r="J72" s="20">
        <v>2291.6999999999998</v>
      </c>
      <c r="K72" s="20">
        <v>1792.2</v>
      </c>
      <c r="L72" s="20">
        <v>1772.9</v>
      </c>
      <c r="M72" s="20">
        <v>1990.5</v>
      </c>
      <c r="N72" s="20">
        <v>2267</v>
      </c>
      <c r="O72" s="20">
        <v>1466.8</v>
      </c>
      <c r="P72" s="20">
        <v>1360.6</v>
      </c>
      <c r="Q72" s="20">
        <v>1577.2</v>
      </c>
      <c r="R72" s="20">
        <v>740.9</v>
      </c>
      <c r="S72" s="20">
        <v>5559.8</v>
      </c>
      <c r="T72" s="20">
        <v>3483.1</v>
      </c>
      <c r="U72" s="20">
        <v>8269.6</v>
      </c>
      <c r="V72" s="20">
        <v>3598.4</v>
      </c>
      <c r="W72" s="20">
        <v>3040.5</v>
      </c>
      <c r="X72" s="20">
        <v>2870.3</v>
      </c>
      <c r="Z72" s="59">
        <f t="shared" si="36"/>
        <v>312.30000000000018</v>
      </c>
      <c r="AA72" s="59">
        <f t="shared" si="20"/>
        <v>-12.5</v>
      </c>
      <c r="AB72" s="59">
        <f t="shared" si="21"/>
        <v>837.00000000000011</v>
      </c>
      <c r="AC72" s="59">
        <f t="shared" si="22"/>
        <v>-3313.5</v>
      </c>
      <c r="AD72" s="59">
        <f t="shared" si="23"/>
        <v>-1263.4000000000001</v>
      </c>
      <c r="AE72" s="59">
        <f t="shared" si="24"/>
        <v>521.60000000000036</v>
      </c>
      <c r="AF72" s="59">
        <f t="shared" si="25"/>
        <v>-1306.7000000000003</v>
      </c>
      <c r="AG72" s="59">
        <f t="shared" si="26"/>
        <v>-1248.3</v>
      </c>
      <c r="AH72" s="59">
        <f t="shared" si="27"/>
        <v>-1097.4000000000001</v>
      </c>
      <c r="AJ72" s="55">
        <f t="shared" si="37"/>
        <v>0.18668181003048609</v>
      </c>
      <c r="AK72" s="55">
        <f t="shared" si="28"/>
        <v>-7.9887518374129225E-3</v>
      </c>
      <c r="AL72" s="55">
        <f t="shared" si="29"/>
        <v>0.5304518664047152</v>
      </c>
      <c r="AM72" s="55">
        <f t="shared" si="30"/>
        <v>-1.4750923741263409</v>
      </c>
      <c r="AN72" s="55">
        <f t="shared" si="31"/>
        <v>-0.56917601477677171</v>
      </c>
      <c r="AO72" s="55">
        <f t="shared" si="32"/>
        <v>5.9332059332059366E-2</v>
      </c>
      <c r="AP72" s="55">
        <f t="shared" si="33"/>
        <v>-0.57018806999170935</v>
      </c>
      <c r="AQ72" s="55">
        <f t="shared" si="34"/>
        <v>-0.69651824573150312</v>
      </c>
      <c r="AR72" s="55">
        <f t="shared" si="35"/>
        <v>-0.61898584240509902</v>
      </c>
    </row>
    <row r="73" spans="1:44" x14ac:dyDescent="0.25">
      <c r="C73">
        <v>3</v>
      </c>
      <c r="D73" s="20">
        <v>4430.8</v>
      </c>
      <c r="E73" s="20">
        <v>4866.8999999999996</v>
      </c>
      <c r="F73" s="20">
        <v>6420.6</v>
      </c>
      <c r="G73" s="20">
        <v>12976.3</v>
      </c>
      <c r="H73" s="20">
        <v>12630.4</v>
      </c>
      <c r="I73" s="20">
        <v>22125.5</v>
      </c>
      <c r="J73" s="20">
        <v>13791.7</v>
      </c>
      <c r="K73" s="20">
        <v>11156.7</v>
      </c>
      <c r="L73" s="20">
        <v>5474.7</v>
      </c>
      <c r="M73" s="20">
        <v>5682.7</v>
      </c>
      <c r="N73" s="20">
        <v>5349.5</v>
      </c>
      <c r="O73" s="20">
        <v>5204.6000000000004</v>
      </c>
      <c r="P73" s="20">
        <v>4961.7</v>
      </c>
      <c r="Q73" s="20">
        <v>7993.1</v>
      </c>
      <c r="R73" s="20">
        <v>816.8</v>
      </c>
      <c r="S73" s="20">
        <v>16490.2</v>
      </c>
      <c r="T73" s="20">
        <v>15377.2</v>
      </c>
      <c r="U73" s="20">
        <v>23081.4</v>
      </c>
      <c r="V73" s="20">
        <v>12206.1</v>
      </c>
      <c r="W73" s="20">
        <v>5811</v>
      </c>
      <c r="X73" s="20">
        <v>5701.9</v>
      </c>
      <c r="Z73" s="59">
        <f t="shared" si="36"/>
        <v>-530.89999999999964</v>
      </c>
      <c r="AA73" s="59">
        <f t="shared" si="20"/>
        <v>-3126.2000000000007</v>
      </c>
      <c r="AB73" s="59">
        <f t="shared" si="21"/>
        <v>5603.8</v>
      </c>
      <c r="AC73" s="59">
        <f t="shared" si="22"/>
        <v>-3513.9000000000015</v>
      </c>
      <c r="AD73" s="59">
        <f t="shared" si="23"/>
        <v>-2746.8000000000011</v>
      </c>
      <c r="AE73" s="59">
        <f t="shared" si="24"/>
        <v>-955.90000000000146</v>
      </c>
      <c r="AF73" s="59">
        <f t="shared" si="25"/>
        <v>1585.6000000000004</v>
      </c>
      <c r="AG73" s="59">
        <f t="shared" si="26"/>
        <v>5345.7000000000007</v>
      </c>
      <c r="AH73" s="59">
        <f t="shared" si="27"/>
        <v>-227.19999999999982</v>
      </c>
      <c r="AJ73" s="55">
        <f t="shared" si="37"/>
        <v>-0.1198203484698022</v>
      </c>
      <c r="AK73" s="55">
        <f t="shared" si="28"/>
        <v>-0.64233906593519507</v>
      </c>
      <c r="AL73" s="55">
        <f t="shared" si="29"/>
        <v>0.8727844749711865</v>
      </c>
      <c r="AM73" s="55">
        <f t="shared" si="30"/>
        <v>-0.27079367770473878</v>
      </c>
      <c r="AN73" s="55">
        <f t="shared" si="31"/>
        <v>-0.21747529769445156</v>
      </c>
      <c r="AO73" s="55">
        <f t="shared" si="32"/>
        <v>-4.3203543422747577E-2</v>
      </c>
      <c r="AP73" s="55">
        <f t="shared" si="33"/>
        <v>0.11496769796326778</v>
      </c>
      <c r="AQ73" s="55">
        <f t="shared" si="34"/>
        <v>0.47914705961440213</v>
      </c>
      <c r="AR73" s="55">
        <f t="shared" si="35"/>
        <v>-4.1499990867079443E-2</v>
      </c>
    </row>
    <row r="74" spans="1:44" x14ac:dyDescent="0.25">
      <c r="C74">
        <v>4</v>
      </c>
      <c r="D74" s="20">
        <v>6941.2</v>
      </c>
      <c r="E74" s="20">
        <v>9229.7999999999993</v>
      </c>
      <c r="F74" s="20">
        <v>4661.2</v>
      </c>
      <c r="G74" s="20">
        <v>9215.7000000000007</v>
      </c>
      <c r="H74" s="20">
        <v>8301.2999999999993</v>
      </c>
      <c r="I74" s="20">
        <v>13509.5</v>
      </c>
      <c r="J74" s="20">
        <v>6705.8</v>
      </c>
      <c r="K74" s="20">
        <v>7144.7</v>
      </c>
      <c r="L74" s="20">
        <v>7218.1</v>
      </c>
      <c r="M74" s="20">
        <v>9318.6</v>
      </c>
      <c r="N74" s="20">
        <v>7328.5</v>
      </c>
      <c r="O74" s="20">
        <v>11657.7</v>
      </c>
      <c r="P74" s="20">
        <v>5484.2</v>
      </c>
      <c r="Q74" s="20">
        <v>11753.3</v>
      </c>
      <c r="R74" s="20">
        <v>563.16999999999996</v>
      </c>
      <c r="S74" s="20">
        <v>5999.03</v>
      </c>
      <c r="T74" s="20">
        <v>4662.7</v>
      </c>
      <c r="U74" s="20">
        <v>10097.4</v>
      </c>
      <c r="V74" s="20">
        <v>7130.9</v>
      </c>
      <c r="W74" s="20">
        <v>8762</v>
      </c>
      <c r="X74" s="20">
        <v>7104.9</v>
      </c>
      <c r="Z74" s="59">
        <f t="shared" si="36"/>
        <v>1457</v>
      </c>
      <c r="AA74" s="59">
        <f t="shared" si="20"/>
        <v>-2523.5</v>
      </c>
      <c r="AB74" s="59">
        <f t="shared" si="21"/>
        <v>4098.03</v>
      </c>
      <c r="AC74" s="59">
        <f t="shared" si="22"/>
        <v>3216.670000000001</v>
      </c>
      <c r="AD74" s="59">
        <f t="shared" si="23"/>
        <v>3638.5999999999995</v>
      </c>
      <c r="AE74" s="59">
        <f t="shared" si="24"/>
        <v>3412.1000000000004</v>
      </c>
      <c r="AF74" s="59">
        <f t="shared" si="25"/>
        <v>-425.09999999999945</v>
      </c>
      <c r="AG74" s="59">
        <f t="shared" si="26"/>
        <v>-1617.3000000000002</v>
      </c>
      <c r="AH74" s="59">
        <f t="shared" si="27"/>
        <v>113.20000000000073</v>
      </c>
      <c r="AJ74" s="55">
        <f t="shared" si="37"/>
        <v>0.20990606811502335</v>
      </c>
      <c r="AK74" s="55">
        <f t="shared" si="28"/>
        <v>-0.27340787449348852</v>
      </c>
      <c r="AL74" s="55">
        <f t="shared" si="29"/>
        <v>0.87917918132669692</v>
      </c>
      <c r="AM74" s="55">
        <f t="shared" si="30"/>
        <v>0.34904239504324153</v>
      </c>
      <c r="AN74" s="55">
        <f t="shared" si="31"/>
        <v>0.43831689012564296</v>
      </c>
      <c r="AO74" s="55">
        <f t="shared" si="32"/>
        <v>0.25257041341278363</v>
      </c>
      <c r="AP74" s="55">
        <f t="shared" si="33"/>
        <v>-6.339288377225677E-2</v>
      </c>
      <c r="AQ74" s="55">
        <f t="shared" si="34"/>
        <v>-0.22636359819166657</v>
      </c>
      <c r="AR74" s="55">
        <f t="shared" si="35"/>
        <v>1.5682797412061446E-2</v>
      </c>
    </row>
    <row r="75" spans="1:44" x14ac:dyDescent="0.25">
      <c r="C75">
        <v>6</v>
      </c>
      <c r="D75" s="20">
        <v>43.4</v>
      </c>
      <c r="E75" s="20">
        <v>45.8</v>
      </c>
      <c r="F75" s="20">
        <v>20.3</v>
      </c>
      <c r="G75" s="20">
        <v>20.2</v>
      </c>
      <c r="H75" s="20">
        <v>19.899999999999999</v>
      </c>
      <c r="I75" s="20">
        <v>66.2</v>
      </c>
      <c r="J75" s="20">
        <v>64.2</v>
      </c>
      <c r="K75" s="20">
        <v>34.9</v>
      </c>
      <c r="L75" s="20">
        <v>35.1</v>
      </c>
      <c r="M75" s="20">
        <v>26.3</v>
      </c>
      <c r="N75" s="20">
        <v>35.299999999999997</v>
      </c>
      <c r="O75" s="20">
        <v>47.2</v>
      </c>
      <c r="P75" s="20">
        <v>13.7</v>
      </c>
      <c r="Q75" s="20">
        <v>7.9</v>
      </c>
      <c r="R75" s="20">
        <v>8.5</v>
      </c>
      <c r="S75" s="20">
        <v>29</v>
      </c>
      <c r="T75" s="20">
        <v>18.5</v>
      </c>
      <c r="U75" s="20">
        <v>75.5</v>
      </c>
      <c r="V75" s="20">
        <v>109.8</v>
      </c>
      <c r="W75" s="20">
        <v>110.2</v>
      </c>
      <c r="X75" s="20">
        <v>116.6</v>
      </c>
      <c r="Z75" s="59">
        <f t="shared" si="36"/>
        <v>29.7</v>
      </c>
      <c r="AA75" s="59">
        <f t="shared" si="20"/>
        <v>37.9</v>
      </c>
      <c r="AB75" s="59">
        <f t="shared" si="21"/>
        <v>11.8</v>
      </c>
      <c r="AC75" s="59">
        <f t="shared" si="22"/>
        <v>-8.8000000000000007</v>
      </c>
      <c r="AD75" s="59">
        <f t="shared" si="23"/>
        <v>1.3999999999999986</v>
      </c>
      <c r="AE75" s="59">
        <f t="shared" si="24"/>
        <v>-9.2999999999999972</v>
      </c>
      <c r="AF75" s="59">
        <f t="shared" si="25"/>
        <v>-45.599999999999994</v>
      </c>
      <c r="AG75" s="59">
        <f t="shared" si="26"/>
        <v>-75.300000000000011</v>
      </c>
      <c r="AH75" s="59">
        <f t="shared" si="27"/>
        <v>-81.5</v>
      </c>
      <c r="AJ75" s="55">
        <f t="shared" si="37"/>
        <v>0.68433179723502302</v>
      </c>
      <c r="AK75" s="55">
        <f t="shared" si="28"/>
        <v>0.82751091703056767</v>
      </c>
      <c r="AL75" s="55">
        <f t="shared" si="29"/>
        <v>0.58128078817733997</v>
      </c>
      <c r="AM75" s="55">
        <f t="shared" si="30"/>
        <v>-0.4356435643564357</v>
      </c>
      <c r="AN75" s="55">
        <f t="shared" si="31"/>
        <v>7.0351758793969779E-2</v>
      </c>
      <c r="AO75" s="55">
        <f t="shared" si="32"/>
        <v>-0.14048338368580054</v>
      </c>
      <c r="AP75" s="55">
        <f t="shared" si="33"/>
        <v>-0.71028037383177556</v>
      </c>
      <c r="AQ75" s="55">
        <f t="shared" si="34"/>
        <v>-2.1575931232091694</v>
      </c>
      <c r="AR75" s="55">
        <f t="shared" si="35"/>
        <v>-2.3219373219373218</v>
      </c>
    </row>
    <row r="76" spans="1:44" x14ac:dyDescent="0.25">
      <c r="C76">
        <v>8</v>
      </c>
      <c r="D76" s="20">
        <v>168</v>
      </c>
      <c r="E76" s="20">
        <v>306</v>
      </c>
      <c r="F76" s="20">
        <v>232</v>
      </c>
      <c r="G76" s="20">
        <v>327</v>
      </c>
      <c r="H76" s="20">
        <v>354</v>
      </c>
      <c r="I76" s="20">
        <v>358</v>
      </c>
      <c r="J76" s="20">
        <v>352</v>
      </c>
      <c r="K76" s="20">
        <v>555</v>
      </c>
      <c r="L76" s="20">
        <v>377</v>
      </c>
      <c r="M76" s="20">
        <v>292</v>
      </c>
      <c r="N76" s="20">
        <v>266</v>
      </c>
      <c r="O76" s="20">
        <v>231</v>
      </c>
      <c r="P76" s="20">
        <v>135</v>
      </c>
      <c r="Q76" s="20">
        <v>270</v>
      </c>
      <c r="R76" s="20">
        <v>250</v>
      </c>
      <c r="S76" s="20">
        <v>431</v>
      </c>
      <c r="T76" s="20">
        <v>393</v>
      </c>
      <c r="U76" s="20">
        <v>393</v>
      </c>
      <c r="V76" s="20">
        <v>775</v>
      </c>
      <c r="W76" s="20">
        <v>238</v>
      </c>
      <c r="X76" s="20">
        <v>351</v>
      </c>
      <c r="Z76" s="59">
        <f t="shared" si="36"/>
        <v>33</v>
      </c>
      <c r="AA76" s="59">
        <f t="shared" si="20"/>
        <v>36</v>
      </c>
      <c r="AB76" s="59">
        <f t="shared" si="21"/>
        <v>-18</v>
      </c>
      <c r="AC76" s="59">
        <f t="shared" si="22"/>
        <v>-104</v>
      </c>
      <c r="AD76" s="59">
        <f t="shared" si="23"/>
        <v>-39</v>
      </c>
      <c r="AE76" s="59">
        <f t="shared" si="24"/>
        <v>-35</v>
      </c>
      <c r="AF76" s="59">
        <f t="shared" si="25"/>
        <v>-423</v>
      </c>
      <c r="AG76" s="59">
        <f t="shared" si="26"/>
        <v>317</v>
      </c>
      <c r="AH76" s="59">
        <f t="shared" si="27"/>
        <v>26</v>
      </c>
      <c r="AJ76" s="55">
        <f t="shared" si="37"/>
        <v>0.19642857142857142</v>
      </c>
      <c r="AK76" s="55">
        <f t="shared" si="28"/>
        <v>0.11764705882352941</v>
      </c>
      <c r="AL76" s="55">
        <f t="shared" si="29"/>
        <v>-7.7586206896551727E-2</v>
      </c>
      <c r="AM76" s="55">
        <f t="shared" si="30"/>
        <v>-0.31804281345565749</v>
      </c>
      <c r="AN76" s="55">
        <f t="shared" si="31"/>
        <v>-0.11016949152542373</v>
      </c>
      <c r="AO76" s="55">
        <f t="shared" si="32"/>
        <v>-9.7765363128491614E-2</v>
      </c>
      <c r="AP76" s="55">
        <f t="shared" si="33"/>
        <v>-1.2017045454545454</v>
      </c>
      <c r="AQ76" s="55">
        <f t="shared" si="34"/>
        <v>0.57117117117117122</v>
      </c>
      <c r="AR76" s="55">
        <f t="shared" si="35"/>
        <v>6.8965517241379309E-2</v>
      </c>
    </row>
    <row r="77" spans="1:44" x14ac:dyDescent="0.25">
      <c r="D77" s="20"/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/>
      <c r="K77" s="20"/>
      <c r="L77" s="20"/>
      <c r="M77" s="20"/>
      <c r="N77" s="20">
        <v>0</v>
      </c>
      <c r="O77" s="20">
        <v>0</v>
      </c>
      <c r="P77" s="20"/>
      <c r="Q77" s="20"/>
      <c r="R77" s="20">
        <v>0</v>
      </c>
      <c r="S77" s="20"/>
      <c r="T77" s="20">
        <v>0</v>
      </c>
      <c r="U77" s="20"/>
      <c r="V77" s="20">
        <v>0</v>
      </c>
      <c r="W77" s="20"/>
      <c r="X77" s="20">
        <v>0</v>
      </c>
      <c r="Z77" s="59">
        <f t="shared" si="36"/>
        <v>0</v>
      </c>
      <c r="AA77" s="59">
        <f t="shared" si="20"/>
        <v>0</v>
      </c>
      <c r="AB77" s="59">
        <f t="shared" si="21"/>
        <v>0</v>
      </c>
      <c r="AC77" s="59">
        <f t="shared" si="22"/>
        <v>0</v>
      </c>
      <c r="AD77" s="59">
        <f t="shared" si="23"/>
        <v>0</v>
      </c>
      <c r="AE77" s="59">
        <f t="shared" si="24"/>
        <v>0</v>
      </c>
      <c r="AF77" s="59">
        <f t="shared" si="25"/>
        <v>0</v>
      </c>
      <c r="AG77" s="59">
        <f t="shared" si="26"/>
        <v>0</v>
      </c>
      <c r="AH77" s="59">
        <f t="shared" si="27"/>
        <v>0</v>
      </c>
      <c r="AJ77" s="55">
        <f t="shared" si="37"/>
        <v>0</v>
      </c>
      <c r="AK77" s="55">
        <f t="shared" si="28"/>
        <v>0</v>
      </c>
      <c r="AL77" s="55">
        <f t="shared" si="29"/>
        <v>0</v>
      </c>
      <c r="AM77" s="55">
        <f t="shared" si="30"/>
        <v>0</v>
      </c>
      <c r="AN77" s="55">
        <f t="shared" si="31"/>
        <v>0</v>
      </c>
      <c r="AO77" s="55">
        <f t="shared" si="32"/>
        <v>0</v>
      </c>
      <c r="AP77" s="55">
        <f t="shared" si="33"/>
        <v>0</v>
      </c>
      <c r="AQ77" s="55">
        <f t="shared" si="34"/>
        <v>0</v>
      </c>
      <c r="AR77" s="55">
        <f t="shared" si="35"/>
        <v>0</v>
      </c>
    </row>
    <row r="78" spans="1:44" x14ac:dyDescent="0.25">
      <c r="A78" t="s">
        <v>130</v>
      </c>
      <c r="D78" s="20">
        <v>16870.000000000004</v>
      </c>
      <c r="E78" s="20">
        <v>19044.699999999997</v>
      </c>
      <c r="F78" s="20">
        <v>15989.099999999999</v>
      </c>
      <c r="G78" s="20">
        <v>28718.5</v>
      </c>
      <c r="H78" s="20">
        <v>27382</v>
      </c>
      <c r="I78" s="20">
        <v>48916.5</v>
      </c>
      <c r="J78" s="20">
        <v>26759.200000000001</v>
      </c>
      <c r="K78" s="20">
        <v>23921.9</v>
      </c>
      <c r="L78" s="20">
        <v>18440.400000000001</v>
      </c>
      <c r="M78" s="20">
        <v>20465.100000000002</v>
      </c>
      <c r="N78" s="20">
        <v>18373.099999999999</v>
      </c>
      <c r="O78" s="20">
        <v>22061.300000000003</v>
      </c>
      <c r="P78" s="20">
        <v>15028.100000000002</v>
      </c>
      <c r="Q78" s="20">
        <v>24751.4</v>
      </c>
      <c r="R78" s="20">
        <v>4913.7699999999995</v>
      </c>
      <c r="S78" s="20">
        <v>32260.83</v>
      </c>
      <c r="T78" s="20">
        <v>27415.8</v>
      </c>
      <c r="U78" s="20">
        <v>45234.3</v>
      </c>
      <c r="V78" s="20">
        <v>26450.2</v>
      </c>
      <c r="W78" s="20">
        <v>20500.5</v>
      </c>
      <c r="X78" s="20">
        <v>18759.599999999999</v>
      </c>
      <c r="Z78" s="59">
        <f t="shared" si="36"/>
        <v>1841.9000000000015</v>
      </c>
      <c r="AA78" s="59">
        <f t="shared" si="20"/>
        <v>-5706.7000000000044</v>
      </c>
      <c r="AB78" s="59">
        <f t="shared" si="21"/>
        <v>11075.329999999998</v>
      </c>
      <c r="AC78" s="59">
        <f t="shared" si="22"/>
        <v>-3542.3300000000017</v>
      </c>
      <c r="AD78" s="59">
        <f t="shared" si="23"/>
        <v>-33.799999999999272</v>
      </c>
      <c r="AE78" s="59">
        <f t="shared" si="24"/>
        <v>3682.1999999999971</v>
      </c>
      <c r="AF78" s="59">
        <f t="shared" si="25"/>
        <v>309</v>
      </c>
      <c r="AG78" s="59">
        <f t="shared" si="26"/>
        <v>3421.4000000000015</v>
      </c>
      <c r="AH78" s="59">
        <f t="shared" si="27"/>
        <v>-319.19999999999709</v>
      </c>
      <c r="AJ78" s="55">
        <f t="shared" si="37"/>
        <v>0.10918197984588032</v>
      </c>
      <c r="AK78" s="55">
        <f t="shared" si="28"/>
        <v>-0.29964767100558187</v>
      </c>
      <c r="AL78" s="55">
        <f t="shared" si="29"/>
        <v>0.69268001325903261</v>
      </c>
      <c r="AM78" s="55">
        <f t="shared" si="30"/>
        <v>-0.12334662325678576</v>
      </c>
      <c r="AN78" s="55">
        <f t="shared" si="31"/>
        <v>-1.2343875538674777E-3</v>
      </c>
      <c r="AO78" s="55">
        <f t="shared" si="32"/>
        <v>7.5275213884885409E-2</v>
      </c>
      <c r="AP78" s="55">
        <f t="shared" si="33"/>
        <v>1.1547430416454901E-2</v>
      </c>
      <c r="AQ78" s="55">
        <f t="shared" si="34"/>
        <v>0.14302375647419316</v>
      </c>
      <c r="AR78" s="55">
        <f t="shared" si="35"/>
        <v>-1.7309819743606271E-2</v>
      </c>
    </row>
    <row r="79" spans="1:44" x14ac:dyDescent="0.25">
      <c r="A79" t="s">
        <v>26</v>
      </c>
      <c r="B79" t="s">
        <v>89</v>
      </c>
      <c r="C79">
        <v>4</v>
      </c>
      <c r="D79" s="20">
        <v>25537</v>
      </c>
      <c r="E79" s="20">
        <v>25038.3</v>
      </c>
      <c r="F79" s="20">
        <v>21803.3</v>
      </c>
      <c r="G79" s="20">
        <v>30759.9</v>
      </c>
      <c r="H79" s="20">
        <v>29324.5</v>
      </c>
      <c r="I79" s="20">
        <v>29426</v>
      </c>
      <c r="J79" s="20">
        <v>25321.3</v>
      </c>
      <c r="K79" s="20">
        <v>25223.5</v>
      </c>
      <c r="L79" s="20">
        <v>27249.5</v>
      </c>
      <c r="M79" s="20">
        <v>44986</v>
      </c>
      <c r="N79" s="20">
        <v>24924</v>
      </c>
      <c r="O79" s="20">
        <v>29162.3</v>
      </c>
      <c r="P79" s="20">
        <v>23631.7</v>
      </c>
      <c r="Q79" s="20">
        <v>30067.4</v>
      </c>
      <c r="R79" s="20">
        <v>3014.9</v>
      </c>
      <c r="S79" s="20">
        <v>25783.4</v>
      </c>
      <c r="T79" s="20">
        <v>26517</v>
      </c>
      <c r="U79" s="20">
        <v>26098.9</v>
      </c>
      <c r="V79" s="20">
        <v>22856.799999999999</v>
      </c>
      <c r="W79" s="20">
        <v>25433.3</v>
      </c>
      <c r="X79" s="20">
        <v>25340.9</v>
      </c>
      <c r="Z79" s="59">
        <f t="shared" si="36"/>
        <v>1905.2999999999993</v>
      </c>
      <c r="AA79" s="59">
        <f t="shared" si="20"/>
        <v>-5029.1000000000022</v>
      </c>
      <c r="AB79" s="59">
        <f t="shared" si="21"/>
        <v>18788.399999999998</v>
      </c>
      <c r="AC79" s="59">
        <f t="shared" si="22"/>
        <v>4976.5</v>
      </c>
      <c r="AD79" s="59">
        <f t="shared" si="23"/>
        <v>2807.5</v>
      </c>
      <c r="AE79" s="59">
        <f t="shared" si="24"/>
        <v>3327.0999999999985</v>
      </c>
      <c r="AF79" s="59">
        <f t="shared" si="25"/>
        <v>2464.5</v>
      </c>
      <c r="AG79" s="59">
        <f t="shared" si="26"/>
        <v>-209.79999999999927</v>
      </c>
      <c r="AH79" s="59">
        <f t="shared" si="27"/>
        <v>1908.5999999999985</v>
      </c>
      <c r="AJ79" s="55">
        <f t="shared" si="37"/>
        <v>7.4609390296432598E-2</v>
      </c>
      <c r="AK79" s="55">
        <f t="shared" si="28"/>
        <v>-0.20085628816652898</v>
      </c>
      <c r="AL79" s="55">
        <f t="shared" si="29"/>
        <v>0.86172276673714521</v>
      </c>
      <c r="AM79" s="55">
        <f t="shared" si="30"/>
        <v>0.16178531139568073</v>
      </c>
      <c r="AN79" s="55">
        <f t="shared" si="31"/>
        <v>9.5739057784446455E-2</v>
      </c>
      <c r="AO79" s="55">
        <f t="shared" si="32"/>
        <v>0.11306667572894714</v>
      </c>
      <c r="AP79" s="55">
        <f t="shared" si="33"/>
        <v>9.7329126071726182E-2</v>
      </c>
      <c r="AQ79" s="55">
        <f t="shared" si="34"/>
        <v>-8.3176402957559122E-3</v>
      </c>
      <c r="AR79" s="55">
        <f t="shared" si="35"/>
        <v>7.0041652140406196E-2</v>
      </c>
    </row>
    <row r="80" spans="1:44" x14ac:dyDescent="0.25">
      <c r="C80">
        <v>6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36.200000000000003</v>
      </c>
      <c r="J80" s="20">
        <v>71.400000000000006</v>
      </c>
      <c r="K80" s="20">
        <v>132.6</v>
      </c>
      <c r="L80" s="20">
        <v>80.5</v>
      </c>
      <c r="M80" s="20">
        <v>19.3</v>
      </c>
      <c r="N80" s="20">
        <v>32.5</v>
      </c>
      <c r="O80" s="20">
        <v>56.7</v>
      </c>
      <c r="P80" s="20">
        <v>4.4000000000000004</v>
      </c>
      <c r="Q80" s="20">
        <v>6.3</v>
      </c>
      <c r="R80" s="20"/>
      <c r="S80" s="20">
        <v>113.9</v>
      </c>
      <c r="T80" s="20">
        <v>75</v>
      </c>
      <c r="U80" s="20">
        <v>86.8</v>
      </c>
      <c r="V80" s="20">
        <v>126.7</v>
      </c>
      <c r="W80" s="20">
        <v>105.5</v>
      </c>
      <c r="X80" s="20">
        <v>112.7</v>
      </c>
      <c r="Z80" s="59">
        <f t="shared" si="36"/>
        <v>-4.4000000000000004</v>
      </c>
      <c r="AA80" s="59">
        <f t="shared" si="20"/>
        <v>-6.3</v>
      </c>
      <c r="AB80" s="59">
        <f t="shared" si="21"/>
        <v>0</v>
      </c>
      <c r="AC80" s="59">
        <f t="shared" si="22"/>
        <v>-113.9</v>
      </c>
      <c r="AD80" s="59">
        <f t="shared" si="23"/>
        <v>-75</v>
      </c>
      <c r="AE80" s="59">
        <f t="shared" si="24"/>
        <v>-50.599999999999994</v>
      </c>
      <c r="AF80" s="59">
        <f t="shared" si="25"/>
        <v>-55.3</v>
      </c>
      <c r="AG80" s="59">
        <f t="shared" si="26"/>
        <v>27.099999999999994</v>
      </c>
      <c r="AH80" s="59">
        <f t="shared" si="27"/>
        <v>-32.200000000000003</v>
      </c>
      <c r="AJ80" s="55">
        <v>0</v>
      </c>
      <c r="AK80" s="55">
        <v>0</v>
      </c>
      <c r="AL80" s="55">
        <f t="shared" si="29"/>
        <v>0</v>
      </c>
      <c r="AM80" s="55">
        <v>0</v>
      </c>
      <c r="AN80" s="55">
        <v>0</v>
      </c>
      <c r="AO80" s="55">
        <f t="shared" si="32"/>
        <v>-1.3977900552486184</v>
      </c>
      <c r="AP80" s="55">
        <f t="shared" si="33"/>
        <v>-0.77450980392156854</v>
      </c>
      <c r="AQ80" s="55">
        <f t="shared" si="34"/>
        <v>0.20437405731523375</v>
      </c>
      <c r="AR80" s="55">
        <f t="shared" si="35"/>
        <v>-0.4</v>
      </c>
    </row>
    <row r="81" spans="1:44" x14ac:dyDescent="0.25">
      <c r="A81" t="s">
        <v>131</v>
      </c>
      <c r="D81" s="20">
        <v>25537</v>
      </c>
      <c r="E81" s="20">
        <v>25038.3</v>
      </c>
      <c r="F81" s="20">
        <v>21803.3</v>
      </c>
      <c r="G81" s="20">
        <v>30759.9</v>
      </c>
      <c r="H81" s="20">
        <v>29324.5</v>
      </c>
      <c r="I81" s="20">
        <v>29462.2</v>
      </c>
      <c r="J81" s="20">
        <v>25392.7</v>
      </c>
      <c r="K81" s="20">
        <v>25356.1</v>
      </c>
      <c r="L81" s="20">
        <v>27330</v>
      </c>
      <c r="M81" s="20">
        <v>45005.3</v>
      </c>
      <c r="N81" s="20">
        <v>24956.5</v>
      </c>
      <c r="O81" s="20">
        <v>29219</v>
      </c>
      <c r="P81" s="20">
        <v>23636.100000000002</v>
      </c>
      <c r="Q81" s="20">
        <v>30073.7</v>
      </c>
      <c r="R81" s="20">
        <v>3014.9</v>
      </c>
      <c r="S81" s="20">
        <v>25897.300000000003</v>
      </c>
      <c r="T81" s="20">
        <v>26592</v>
      </c>
      <c r="U81" s="20">
        <v>26185.7</v>
      </c>
      <c r="V81" s="20">
        <v>22983.5</v>
      </c>
      <c r="W81" s="20">
        <v>25538.799999999999</v>
      </c>
      <c r="X81" s="20">
        <v>25453.600000000002</v>
      </c>
      <c r="Z81" s="59">
        <f t="shared" si="36"/>
        <v>1900.8999999999978</v>
      </c>
      <c r="AA81" s="59">
        <f t="shared" si="20"/>
        <v>-5035.4000000000015</v>
      </c>
      <c r="AB81" s="59">
        <f t="shared" si="21"/>
        <v>18788.399999999998</v>
      </c>
      <c r="AC81" s="59">
        <f t="shared" si="22"/>
        <v>4862.5999999999985</v>
      </c>
      <c r="AD81" s="59">
        <f t="shared" si="23"/>
        <v>2732.5</v>
      </c>
      <c r="AE81" s="59">
        <f t="shared" si="24"/>
        <v>3276.5</v>
      </c>
      <c r="AF81" s="59">
        <f t="shared" si="25"/>
        <v>2409.2000000000007</v>
      </c>
      <c r="AG81" s="59">
        <f t="shared" si="26"/>
        <v>-182.70000000000073</v>
      </c>
      <c r="AH81" s="59">
        <f t="shared" si="27"/>
        <v>1876.3999999999978</v>
      </c>
      <c r="AJ81" s="55">
        <f t="shared" si="37"/>
        <v>7.4437091279320119E-2</v>
      </c>
      <c r="AK81" s="55">
        <f t="shared" si="28"/>
        <v>-0.20110790269307427</v>
      </c>
      <c r="AL81" s="55">
        <f t="shared" si="29"/>
        <v>0.86172276673714521</v>
      </c>
      <c r="AM81" s="55">
        <f t="shared" si="30"/>
        <v>0.1580824384994749</v>
      </c>
      <c r="AN81" s="55">
        <f t="shared" si="31"/>
        <v>9.3181469419768459E-2</v>
      </c>
      <c r="AO81" s="55">
        <f t="shared" si="32"/>
        <v>0.11121029658341874</v>
      </c>
      <c r="AP81" s="55">
        <f t="shared" si="33"/>
        <v>9.4877661690170825E-2</v>
      </c>
      <c r="AQ81" s="55">
        <f t="shared" si="34"/>
        <v>-7.2053667559285831E-3</v>
      </c>
      <c r="AR81" s="55">
        <f t="shared" si="35"/>
        <v>6.8657153311379351E-2</v>
      </c>
    </row>
    <row r="82" spans="1:44" x14ac:dyDescent="0.25">
      <c r="A82" t="s">
        <v>27</v>
      </c>
      <c r="B82" t="s">
        <v>90</v>
      </c>
      <c r="C82">
        <v>0.75</v>
      </c>
      <c r="D82" s="20">
        <v>8.6</v>
      </c>
      <c r="E82" s="20">
        <v>7</v>
      </c>
      <c r="F82" s="20">
        <v>7.1</v>
      </c>
      <c r="G82" s="20">
        <v>8.6999999999999993</v>
      </c>
      <c r="H82" s="20">
        <v>8.1</v>
      </c>
      <c r="I82" s="20">
        <v>8.3000000000000007</v>
      </c>
      <c r="J82" s="20">
        <v>8.3000000000000007</v>
      </c>
      <c r="K82" s="20">
        <v>7.3</v>
      </c>
      <c r="L82" s="20">
        <v>7.9</v>
      </c>
      <c r="M82" s="20">
        <v>8.5</v>
      </c>
      <c r="N82" s="20">
        <v>6.5</v>
      </c>
      <c r="O82" s="20">
        <v>3.5</v>
      </c>
      <c r="P82" s="20">
        <v>5.9</v>
      </c>
      <c r="Q82" s="20">
        <v>7.6</v>
      </c>
      <c r="R82" s="20">
        <v>2.4</v>
      </c>
      <c r="S82" s="20">
        <v>8.8000000000000007</v>
      </c>
      <c r="T82" s="20">
        <v>9.4</v>
      </c>
      <c r="U82" s="20">
        <v>10.6</v>
      </c>
      <c r="V82" s="20">
        <v>10.8</v>
      </c>
      <c r="W82" s="20">
        <v>10.9</v>
      </c>
      <c r="X82" s="20">
        <v>10.8</v>
      </c>
      <c r="Z82" s="59">
        <f t="shared" si="36"/>
        <v>2.6999999999999993</v>
      </c>
      <c r="AA82" s="59">
        <f t="shared" si="20"/>
        <v>-0.59999999999999964</v>
      </c>
      <c r="AB82" s="59">
        <f t="shared" si="21"/>
        <v>4.6999999999999993</v>
      </c>
      <c r="AC82" s="59">
        <f t="shared" si="22"/>
        <v>-0.10000000000000142</v>
      </c>
      <c r="AD82" s="59">
        <f t="shared" si="23"/>
        <v>-1.3000000000000007</v>
      </c>
      <c r="AE82" s="59">
        <f t="shared" si="24"/>
        <v>-2.2999999999999989</v>
      </c>
      <c r="AF82" s="59">
        <f t="shared" si="25"/>
        <v>-2.5</v>
      </c>
      <c r="AG82" s="59">
        <f t="shared" si="26"/>
        <v>-3.6000000000000005</v>
      </c>
      <c r="AH82" s="59">
        <f t="shared" si="27"/>
        <v>-2.9000000000000004</v>
      </c>
      <c r="AJ82" s="55">
        <f t="shared" si="37"/>
        <v>0.31395348837209297</v>
      </c>
      <c r="AK82" s="55">
        <f t="shared" si="28"/>
        <v>-8.571428571428566E-2</v>
      </c>
      <c r="AL82" s="55">
        <f t="shared" si="29"/>
        <v>0.66197183098591539</v>
      </c>
      <c r="AM82" s="55">
        <f t="shared" si="30"/>
        <v>-1.1494252873563383E-2</v>
      </c>
      <c r="AN82" s="55">
        <f t="shared" si="31"/>
        <v>-0.16049382716049393</v>
      </c>
      <c r="AO82" s="55">
        <f t="shared" si="32"/>
        <v>-0.2771084337349396</v>
      </c>
      <c r="AP82" s="55">
        <f t="shared" si="33"/>
        <v>-0.3012048192771084</v>
      </c>
      <c r="AQ82" s="55">
        <f t="shared" si="34"/>
        <v>-0.49315068493150693</v>
      </c>
      <c r="AR82" s="55">
        <f t="shared" si="35"/>
        <v>-0.36708860759493672</v>
      </c>
    </row>
    <row r="83" spans="1:44" x14ac:dyDescent="0.25">
      <c r="C83">
        <v>1</v>
      </c>
      <c r="D83" s="20">
        <v>297.7</v>
      </c>
      <c r="E83" s="20">
        <v>216.9</v>
      </c>
      <c r="F83" s="20">
        <v>164.1</v>
      </c>
      <c r="G83" s="20">
        <v>241.5</v>
      </c>
      <c r="H83" s="20">
        <v>208.5</v>
      </c>
      <c r="I83" s="20">
        <v>210.5</v>
      </c>
      <c r="J83" s="20">
        <v>247.9</v>
      </c>
      <c r="K83" s="20">
        <v>207.3</v>
      </c>
      <c r="L83" s="20">
        <v>222.8</v>
      </c>
      <c r="M83" s="20">
        <v>230.3</v>
      </c>
      <c r="N83" s="20">
        <v>167</v>
      </c>
      <c r="O83" s="20">
        <v>101.4</v>
      </c>
      <c r="P83" s="20">
        <v>126</v>
      </c>
      <c r="Q83" s="20">
        <v>152.69999999999999</v>
      </c>
      <c r="R83" s="20">
        <v>159.6</v>
      </c>
      <c r="S83" s="20">
        <v>243.5</v>
      </c>
      <c r="T83" s="20">
        <v>197.6</v>
      </c>
      <c r="U83" s="20">
        <v>216.9</v>
      </c>
      <c r="V83" s="20">
        <v>220.6</v>
      </c>
      <c r="W83" s="20">
        <v>212.6</v>
      </c>
      <c r="X83" s="20">
        <v>222.8</v>
      </c>
      <c r="Z83" s="59">
        <f t="shared" si="36"/>
        <v>171.7</v>
      </c>
      <c r="AA83" s="59">
        <f t="shared" ref="AA83:AA129" si="38">E83-Q83</f>
        <v>64.200000000000017</v>
      </c>
      <c r="AB83" s="59">
        <f t="shared" ref="AB83:AB129" si="39">F83-R83</f>
        <v>4.5</v>
      </c>
      <c r="AC83" s="59">
        <f t="shared" ref="AC83:AC129" si="40">G83-S83</f>
        <v>-2</v>
      </c>
      <c r="AD83" s="59">
        <f t="shared" ref="AD83:AD129" si="41">H83-T83</f>
        <v>10.900000000000006</v>
      </c>
      <c r="AE83" s="59">
        <f t="shared" ref="AE83:AE129" si="42">I83-U83</f>
        <v>-6.4000000000000057</v>
      </c>
      <c r="AF83" s="59">
        <f t="shared" ref="AF83:AF129" si="43">J83-V83</f>
        <v>27.300000000000011</v>
      </c>
      <c r="AG83" s="59">
        <f t="shared" ref="AG83:AG129" si="44">K83-W83</f>
        <v>-5.2999999999999829</v>
      </c>
      <c r="AH83" s="59">
        <f t="shared" ref="AH83:AH129" si="45">L83-X83</f>
        <v>0</v>
      </c>
      <c r="AJ83" s="55">
        <f t="shared" si="37"/>
        <v>0.57675512260665096</v>
      </c>
      <c r="AK83" s="55">
        <f t="shared" ref="AK83:AK129" si="46">IF(AA83=0,0,AA83/E83)</f>
        <v>0.29598893499308443</v>
      </c>
      <c r="AL83" s="55">
        <f t="shared" ref="AL83:AL129" si="47">IF(AB83=0,0,AB83/F83)</f>
        <v>2.7422303473491776E-2</v>
      </c>
      <c r="AM83" s="55">
        <f t="shared" ref="AM83:AM129" si="48">IF(AC83=0,0,AC83/G83)</f>
        <v>-8.2815734989648039E-3</v>
      </c>
      <c r="AN83" s="55">
        <f t="shared" ref="AN83:AN129" si="49">IF(AD83=0,0,AD83/H83)</f>
        <v>5.2278177458033599E-2</v>
      </c>
      <c r="AO83" s="55">
        <f t="shared" ref="AO83:AO129" si="50">IF(AE83=0,0,AE83/I83)</f>
        <v>-3.040380047505941E-2</v>
      </c>
      <c r="AP83" s="55">
        <f t="shared" ref="AP83:AP129" si="51">IF(AF83=0,0,AF83/J83)</f>
        <v>0.11012505042355793</v>
      </c>
      <c r="AQ83" s="55">
        <f t="shared" ref="AQ83:AQ129" si="52">IF(AG83=0,0,AG83/K83)</f>
        <v>-2.5566811384466873E-2</v>
      </c>
      <c r="AR83" s="55">
        <f t="shared" ref="AR83:AR129" si="53">IF(AH83=0,0,AH83/L83)</f>
        <v>0</v>
      </c>
    </row>
    <row r="84" spans="1:44" x14ac:dyDescent="0.25">
      <c r="C84">
        <v>1.5</v>
      </c>
      <c r="D84" s="20">
        <v>1098.3</v>
      </c>
      <c r="E84" s="20">
        <v>1037.9000000000001</v>
      </c>
      <c r="F84" s="20">
        <v>813.1</v>
      </c>
      <c r="G84" s="20">
        <v>1103.4000000000001</v>
      </c>
      <c r="H84" s="20">
        <v>1000.1</v>
      </c>
      <c r="I84" s="20">
        <v>1215</v>
      </c>
      <c r="J84" s="20">
        <v>1286.8</v>
      </c>
      <c r="K84" s="20">
        <v>1123.0999999999999</v>
      </c>
      <c r="L84" s="20">
        <v>1114.5</v>
      </c>
      <c r="M84" s="20">
        <v>1051.9000000000001</v>
      </c>
      <c r="N84" s="20">
        <v>880.6</v>
      </c>
      <c r="O84" s="20">
        <v>728</v>
      </c>
      <c r="P84" s="20">
        <v>923.7</v>
      </c>
      <c r="Q84" s="20">
        <v>825.3</v>
      </c>
      <c r="R84" s="20">
        <v>740.7</v>
      </c>
      <c r="S84" s="20">
        <v>974.2</v>
      </c>
      <c r="T84" s="20">
        <v>1042.0999999999999</v>
      </c>
      <c r="U84" s="20">
        <v>1017.6</v>
      </c>
      <c r="V84" s="20">
        <v>1078.8</v>
      </c>
      <c r="W84" s="20">
        <v>1055.9000000000001</v>
      </c>
      <c r="X84" s="20">
        <v>1003.1</v>
      </c>
      <c r="Z84" s="59">
        <f t="shared" si="36"/>
        <v>174.59999999999991</v>
      </c>
      <c r="AA84" s="59">
        <f t="shared" si="38"/>
        <v>212.60000000000014</v>
      </c>
      <c r="AB84" s="59">
        <f t="shared" si="39"/>
        <v>72.399999999999977</v>
      </c>
      <c r="AC84" s="59">
        <f t="shared" si="40"/>
        <v>129.20000000000005</v>
      </c>
      <c r="AD84" s="59">
        <f t="shared" si="41"/>
        <v>-41.999999999999886</v>
      </c>
      <c r="AE84" s="59">
        <f t="shared" si="42"/>
        <v>197.39999999999998</v>
      </c>
      <c r="AF84" s="59">
        <f t="shared" si="43"/>
        <v>208</v>
      </c>
      <c r="AG84" s="59">
        <f t="shared" si="44"/>
        <v>67.199999999999818</v>
      </c>
      <c r="AH84" s="59">
        <f t="shared" si="45"/>
        <v>111.39999999999998</v>
      </c>
      <c r="AJ84" s="55">
        <f t="shared" si="37"/>
        <v>0.15897295820813978</v>
      </c>
      <c r="AK84" s="55">
        <f t="shared" si="46"/>
        <v>0.20483668946912045</v>
      </c>
      <c r="AL84" s="55">
        <f t="shared" si="47"/>
        <v>8.9041938260976478E-2</v>
      </c>
      <c r="AM84" s="55">
        <f t="shared" si="48"/>
        <v>0.11709262280224764</v>
      </c>
      <c r="AN84" s="55">
        <f t="shared" si="49"/>
        <v>-4.1995800419957888E-2</v>
      </c>
      <c r="AO84" s="55">
        <f t="shared" si="50"/>
        <v>0.16246913580246911</v>
      </c>
      <c r="AP84" s="55">
        <f t="shared" si="51"/>
        <v>0.1616412806963009</v>
      </c>
      <c r="AQ84" s="55">
        <f t="shared" si="52"/>
        <v>5.9834386964651251E-2</v>
      </c>
      <c r="AR84" s="55">
        <f t="shared" si="53"/>
        <v>9.9955136832660371E-2</v>
      </c>
    </row>
    <row r="85" spans="1:44" x14ac:dyDescent="0.25">
      <c r="C85">
        <v>2</v>
      </c>
      <c r="D85" s="20">
        <v>1305.4000000000001</v>
      </c>
      <c r="E85" s="20">
        <v>680.7</v>
      </c>
      <c r="F85" s="20">
        <v>413.2</v>
      </c>
      <c r="G85" s="20">
        <v>1094.5</v>
      </c>
      <c r="H85" s="20">
        <v>1180</v>
      </c>
      <c r="I85" s="20">
        <v>1689.8</v>
      </c>
      <c r="J85" s="20">
        <v>1773</v>
      </c>
      <c r="K85" s="20">
        <v>1352.3</v>
      </c>
      <c r="L85" s="20">
        <v>1220</v>
      </c>
      <c r="M85" s="20">
        <v>1090.9000000000001</v>
      </c>
      <c r="N85" s="20">
        <v>838.4</v>
      </c>
      <c r="O85" s="20">
        <v>486.4</v>
      </c>
      <c r="P85" s="20">
        <v>544.6</v>
      </c>
      <c r="Q85" s="20">
        <v>720.4</v>
      </c>
      <c r="R85" s="20">
        <v>713</v>
      </c>
      <c r="S85" s="20">
        <v>918.3</v>
      </c>
      <c r="T85" s="20">
        <v>834.7</v>
      </c>
      <c r="U85" s="20">
        <v>863.6</v>
      </c>
      <c r="V85" s="20">
        <v>894.4</v>
      </c>
      <c r="W85" s="20">
        <v>975.2</v>
      </c>
      <c r="X85" s="20">
        <v>977.4</v>
      </c>
      <c r="Z85" s="59">
        <f t="shared" si="36"/>
        <v>760.80000000000007</v>
      </c>
      <c r="AA85" s="59">
        <f t="shared" si="38"/>
        <v>-39.699999999999932</v>
      </c>
      <c r="AB85" s="59">
        <f t="shared" si="39"/>
        <v>-299.8</v>
      </c>
      <c r="AC85" s="59">
        <f t="shared" si="40"/>
        <v>176.20000000000005</v>
      </c>
      <c r="AD85" s="59">
        <f t="shared" si="41"/>
        <v>345.29999999999995</v>
      </c>
      <c r="AE85" s="59">
        <f t="shared" si="42"/>
        <v>826.19999999999993</v>
      </c>
      <c r="AF85" s="59">
        <f t="shared" si="43"/>
        <v>878.6</v>
      </c>
      <c r="AG85" s="59">
        <f t="shared" si="44"/>
        <v>377.09999999999991</v>
      </c>
      <c r="AH85" s="59">
        <f t="shared" si="45"/>
        <v>242.60000000000002</v>
      </c>
      <c r="AJ85" s="55">
        <f t="shared" si="37"/>
        <v>0.58280986670752266</v>
      </c>
      <c r="AK85" s="55">
        <f t="shared" si="46"/>
        <v>-5.8322315263699027E-2</v>
      </c>
      <c r="AL85" s="55">
        <f t="shared" si="47"/>
        <v>-0.72555663117134561</v>
      </c>
      <c r="AM85" s="55">
        <f t="shared" si="48"/>
        <v>0.16098675194152584</v>
      </c>
      <c r="AN85" s="55">
        <f t="shared" si="49"/>
        <v>0.29262711864406776</v>
      </c>
      <c r="AO85" s="55">
        <f t="shared" si="50"/>
        <v>0.48893360160965793</v>
      </c>
      <c r="AP85" s="55">
        <f t="shared" si="51"/>
        <v>0.49554427523970673</v>
      </c>
      <c r="AQ85" s="55">
        <f t="shared" si="52"/>
        <v>0.27885824151445682</v>
      </c>
      <c r="AR85" s="55">
        <f t="shared" si="53"/>
        <v>0.19885245901639345</v>
      </c>
    </row>
    <row r="86" spans="1:44" x14ac:dyDescent="0.25"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>
        <v>0</v>
      </c>
      <c r="P86" s="20"/>
      <c r="Q86" s="20"/>
      <c r="R86" s="20"/>
      <c r="S86" s="20"/>
      <c r="T86" s="20"/>
      <c r="U86" s="20"/>
      <c r="V86" s="20">
        <v>0</v>
      </c>
      <c r="W86" s="20"/>
      <c r="X86" s="20"/>
      <c r="Z86" s="59">
        <f t="shared" si="36"/>
        <v>0</v>
      </c>
      <c r="AA86" s="59">
        <f t="shared" si="38"/>
        <v>0</v>
      </c>
      <c r="AB86" s="59">
        <f t="shared" si="39"/>
        <v>0</v>
      </c>
      <c r="AC86" s="59">
        <f t="shared" si="40"/>
        <v>0</v>
      </c>
      <c r="AD86" s="59">
        <f t="shared" si="41"/>
        <v>0</v>
      </c>
      <c r="AE86" s="59">
        <f t="shared" si="42"/>
        <v>0</v>
      </c>
      <c r="AF86" s="59">
        <f t="shared" si="43"/>
        <v>0</v>
      </c>
      <c r="AG86" s="59">
        <f t="shared" si="44"/>
        <v>0</v>
      </c>
      <c r="AH86" s="59">
        <f t="shared" si="45"/>
        <v>0</v>
      </c>
      <c r="AJ86" s="55">
        <f t="shared" si="37"/>
        <v>0</v>
      </c>
      <c r="AK86" s="55">
        <f t="shared" si="46"/>
        <v>0</v>
      </c>
      <c r="AL86" s="55">
        <f t="shared" si="47"/>
        <v>0</v>
      </c>
      <c r="AM86" s="55">
        <f t="shared" si="48"/>
        <v>0</v>
      </c>
      <c r="AN86" s="55">
        <f t="shared" si="49"/>
        <v>0</v>
      </c>
      <c r="AO86" s="55">
        <f t="shared" si="50"/>
        <v>0</v>
      </c>
      <c r="AP86" s="55">
        <f t="shared" si="51"/>
        <v>0</v>
      </c>
      <c r="AQ86" s="55">
        <f t="shared" si="52"/>
        <v>0</v>
      </c>
      <c r="AR86" s="55">
        <f t="shared" si="53"/>
        <v>0</v>
      </c>
    </row>
    <row r="87" spans="1:44" x14ac:dyDescent="0.25">
      <c r="A87" t="s">
        <v>132</v>
      </c>
      <c r="D87" s="20">
        <v>2710</v>
      </c>
      <c r="E87" s="20">
        <v>1942.5000000000002</v>
      </c>
      <c r="F87" s="20">
        <v>1397.5</v>
      </c>
      <c r="G87" s="20">
        <v>2448.1000000000004</v>
      </c>
      <c r="H87" s="20">
        <v>2396.6999999999998</v>
      </c>
      <c r="I87" s="20">
        <v>3123.6</v>
      </c>
      <c r="J87" s="20">
        <v>3316</v>
      </c>
      <c r="K87" s="20">
        <v>2690</v>
      </c>
      <c r="L87" s="20">
        <v>2565.1999999999998</v>
      </c>
      <c r="M87" s="20">
        <v>2381.6000000000004</v>
      </c>
      <c r="N87" s="20">
        <v>1892.5</v>
      </c>
      <c r="O87" s="20">
        <v>1319.3</v>
      </c>
      <c r="P87" s="20">
        <v>1600.2000000000003</v>
      </c>
      <c r="Q87" s="20">
        <v>1706</v>
      </c>
      <c r="R87" s="20">
        <v>1615.7</v>
      </c>
      <c r="S87" s="20">
        <v>2144.8000000000002</v>
      </c>
      <c r="T87" s="20">
        <v>2083.8000000000002</v>
      </c>
      <c r="U87" s="20">
        <v>2108.6999999999998</v>
      </c>
      <c r="V87" s="20">
        <v>2204.6</v>
      </c>
      <c r="W87" s="20">
        <v>2254.6000000000004</v>
      </c>
      <c r="X87" s="20">
        <v>2214.1</v>
      </c>
      <c r="Z87" s="59">
        <f t="shared" si="36"/>
        <v>1109.7999999999997</v>
      </c>
      <c r="AA87" s="59">
        <f t="shared" si="38"/>
        <v>236.50000000000023</v>
      </c>
      <c r="AB87" s="59">
        <f t="shared" si="39"/>
        <v>-218.20000000000005</v>
      </c>
      <c r="AC87" s="59">
        <f t="shared" si="40"/>
        <v>303.30000000000018</v>
      </c>
      <c r="AD87" s="59">
        <f t="shared" si="41"/>
        <v>312.89999999999964</v>
      </c>
      <c r="AE87" s="59">
        <f t="shared" si="42"/>
        <v>1014.9000000000001</v>
      </c>
      <c r="AF87" s="59">
        <f t="shared" si="43"/>
        <v>1111.4000000000001</v>
      </c>
      <c r="AG87" s="59">
        <f t="shared" si="44"/>
        <v>435.39999999999964</v>
      </c>
      <c r="AH87" s="59">
        <f t="shared" si="45"/>
        <v>351.09999999999991</v>
      </c>
      <c r="AJ87" s="55">
        <f t="shared" si="37"/>
        <v>0.40952029520295191</v>
      </c>
      <c r="AK87" s="55">
        <f t="shared" si="46"/>
        <v>0.12175032175032185</v>
      </c>
      <c r="AL87" s="55">
        <f t="shared" si="47"/>
        <v>-0.15613595706618966</v>
      </c>
      <c r="AM87" s="55">
        <f t="shared" si="48"/>
        <v>0.12389199787590381</v>
      </c>
      <c r="AN87" s="55">
        <f t="shared" si="49"/>
        <v>0.13055451245462496</v>
      </c>
      <c r="AO87" s="55">
        <f t="shared" si="50"/>
        <v>0.32491356127545146</v>
      </c>
      <c r="AP87" s="55">
        <f t="shared" si="51"/>
        <v>0.3351628468033776</v>
      </c>
      <c r="AQ87" s="55">
        <f t="shared" si="52"/>
        <v>0.16185873605947942</v>
      </c>
      <c r="AR87" s="55">
        <f t="shared" si="53"/>
        <v>0.1368704194604709</v>
      </c>
    </row>
    <row r="88" spans="1:44" x14ac:dyDescent="0.25">
      <c r="A88" t="s">
        <v>28</v>
      </c>
      <c r="B88" t="s">
        <v>91</v>
      </c>
      <c r="C88">
        <v>0.75</v>
      </c>
      <c r="D88" s="20">
        <v>4237.1000000000004</v>
      </c>
      <c r="E88" s="20">
        <v>3145.4</v>
      </c>
      <c r="F88" s="20">
        <v>2721.7</v>
      </c>
      <c r="G88" s="20">
        <v>3641.9</v>
      </c>
      <c r="H88" s="20">
        <v>4215.7</v>
      </c>
      <c r="I88" s="20">
        <v>4804.6000000000004</v>
      </c>
      <c r="J88" s="20">
        <v>4865.7</v>
      </c>
      <c r="K88" s="20">
        <v>3961.6</v>
      </c>
      <c r="L88" s="20">
        <v>4062.9</v>
      </c>
      <c r="M88" s="20">
        <v>3778.2</v>
      </c>
      <c r="N88" s="20">
        <v>3239.2</v>
      </c>
      <c r="O88" s="20">
        <v>2713</v>
      </c>
      <c r="P88" s="20">
        <v>2625</v>
      </c>
      <c r="Q88" s="20">
        <v>2604.25</v>
      </c>
      <c r="R88" s="20">
        <v>2845.2</v>
      </c>
      <c r="S88" s="20">
        <v>3283</v>
      </c>
      <c r="T88" s="20">
        <v>3147.2</v>
      </c>
      <c r="U88" s="20">
        <v>3266.2</v>
      </c>
      <c r="V88" s="20">
        <v>3779.5</v>
      </c>
      <c r="W88" s="20">
        <v>3502.8</v>
      </c>
      <c r="X88" s="20">
        <v>3629.2</v>
      </c>
      <c r="Z88" s="59">
        <f t="shared" si="36"/>
        <v>1612.1000000000004</v>
      </c>
      <c r="AA88" s="59">
        <f t="shared" si="38"/>
        <v>541.15000000000009</v>
      </c>
      <c r="AB88" s="59">
        <f t="shared" si="39"/>
        <v>-123.5</v>
      </c>
      <c r="AC88" s="59">
        <f t="shared" si="40"/>
        <v>358.90000000000009</v>
      </c>
      <c r="AD88" s="59">
        <f t="shared" si="41"/>
        <v>1068.5</v>
      </c>
      <c r="AE88" s="59">
        <f t="shared" si="42"/>
        <v>1538.4000000000005</v>
      </c>
      <c r="AF88" s="59">
        <f t="shared" si="43"/>
        <v>1086.1999999999998</v>
      </c>
      <c r="AG88" s="59">
        <f t="shared" si="44"/>
        <v>458.79999999999973</v>
      </c>
      <c r="AH88" s="59">
        <f t="shared" si="45"/>
        <v>433.70000000000027</v>
      </c>
      <c r="AJ88" s="55">
        <f t="shared" si="37"/>
        <v>0.38047249297868829</v>
      </c>
      <c r="AK88" s="55">
        <f t="shared" si="46"/>
        <v>0.17204489095186623</v>
      </c>
      <c r="AL88" s="55">
        <f t="shared" si="47"/>
        <v>-4.5376051732373149E-2</v>
      </c>
      <c r="AM88" s="55">
        <f t="shared" si="48"/>
        <v>9.854746148988168E-2</v>
      </c>
      <c r="AN88" s="55">
        <f t="shared" si="49"/>
        <v>0.25345731432502316</v>
      </c>
      <c r="AO88" s="55">
        <f t="shared" si="50"/>
        <v>0.32019314823294354</v>
      </c>
      <c r="AP88" s="55">
        <f t="shared" si="51"/>
        <v>0.22323612224345929</v>
      </c>
      <c r="AQ88" s="55">
        <f t="shared" si="52"/>
        <v>0.11581179321486261</v>
      </c>
      <c r="AR88" s="55">
        <f t="shared" si="53"/>
        <v>0.1067464126609073</v>
      </c>
    </row>
    <row r="89" spans="1:44" x14ac:dyDescent="0.25">
      <c r="C89">
        <v>1</v>
      </c>
      <c r="D89" s="20">
        <v>3324.8</v>
      </c>
      <c r="E89" s="20">
        <v>2538.4</v>
      </c>
      <c r="F89" s="20">
        <v>1991.5</v>
      </c>
      <c r="G89" s="20">
        <v>3016.3</v>
      </c>
      <c r="H89" s="20">
        <v>3597.1</v>
      </c>
      <c r="I89" s="20">
        <v>4244.2</v>
      </c>
      <c r="J89" s="20">
        <v>4080.5</v>
      </c>
      <c r="K89" s="20">
        <v>3629.5</v>
      </c>
      <c r="L89" s="20">
        <v>3614.5</v>
      </c>
      <c r="M89" s="20">
        <v>3019</v>
      </c>
      <c r="N89" s="20">
        <v>2613.9</v>
      </c>
      <c r="O89" s="20">
        <v>2070.6</v>
      </c>
      <c r="P89" s="20">
        <v>1913.5</v>
      </c>
      <c r="Q89" s="20">
        <v>2172.89</v>
      </c>
      <c r="R89" s="20">
        <v>2283</v>
      </c>
      <c r="S89" s="20">
        <v>2809.3</v>
      </c>
      <c r="T89" s="20">
        <v>2813</v>
      </c>
      <c r="U89" s="20">
        <v>2687.9</v>
      </c>
      <c r="V89" s="20">
        <v>3130.9</v>
      </c>
      <c r="W89" s="20">
        <v>3196.1</v>
      </c>
      <c r="X89" s="20">
        <v>3052.9</v>
      </c>
      <c r="Z89" s="59">
        <f t="shared" si="36"/>
        <v>1411.3000000000002</v>
      </c>
      <c r="AA89" s="59">
        <f t="shared" si="38"/>
        <v>365.51000000000022</v>
      </c>
      <c r="AB89" s="59">
        <f t="shared" si="39"/>
        <v>-291.5</v>
      </c>
      <c r="AC89" s="59">
        <f t="shared" si="40"/>
        <v>207</v>
      </c>
      <c r="AD89" s="59">
        <f t="shared" si="41"/>
        <v>784.09999999999991</v>
      </c>
      <c r="AE89" s="59">
        <f t="shared" si="42"/>
        <v>1556.2999999999997</v>
      </c>
      <c r="AF89" s="59">
        <f t="shared" si="43"/>
        <v>949.59999999999991</v>
      </c>
      <c r="AG89" s="59">
        <f t="shared" si="44"/>
        <v>433.40000000000009</v>
      </c>
      <c r="AH89" s="59">
        <f t="shared" si="45"/>
        <v>561.59999999999991</v>
      </c>
      <c r="AJ89" s="55">
        <f t="shared" si="37"/>
        <v>0.42447666025024067</v>
      </c>
      <c r="AK89" s="55">
        <f t="shared" si="46"/>
        <v>0.14399227860069344</v>
      </c>
      <c r="AL89" s="55">
        <f t="shared" si="47"/>
        <v>-0.1463720813457193</v>
      </c>
      <c r="AM89" s="55">
        <f t="shared" si="48"/>
        <v>6.8627125949010367E-2</v>
      </c>
      <c r="AN89" s="55">
        <f t="shared" si="49"/>
        <v>0.21798115148313918</v>
      </c>
      <c r="AO89" s="55">
        <f t="shared" si="50"/>
        <v>0.36668865746194801</v>
      </c>
      <c r="AP89" s="55">
        <f t="shared" si="51"/>
        <v>0.23271657885063102</v>
      </c>
      <c r="AQ89" s="55">
        <f t="shared" si="52"/>
        <v>0.11941038710566196</v>
      </c>
      <c r="AR89" s="55">
        <f t="shared" si="53"/>
        <v>0.15537418730114813</v>
      </c>
    </row>
    <row r="90" spans="1:44" x14ac:dyDescent="0.25">
      <c r="C90">
        <v>1.5</v>
      </c>
      <c r="D90" s="20">
        <v>64</v>
      </c>
      <c r="E90" s="20">
        <v>44.1</v>
      </c>
      <c r="F90" s="20">
        <v>21.5</v>
      </c>
      <c r="G90" s="20">
        <v>22.7</v>
      </c>
      <c r="H90" s="20">
        <v>24.4</v>
      </c>
      <c r="I90" s="20">
        <v>16.399999999999999</v>
      </c>
      <c r="J90" s="20">
        <v>39.799999999999997</v>
      </c>
      <c r="K90" s="20">
        <v>19</v>
      </c>
      <c r="L90" s="20">
        <v>20</v>
      </c>
      <c r="M90" s="20">
        <v>21.6</v>
      </c>
      <c r="N90" s="20">
        <v>37.299999999999997</v>
      </c>
      <c r="O90" s="20">
        <v>31.1</v>
      </c>
      <c r="P90" s="20">
        <v>20.2</v>
      </c>
      <c r="Q90" s="20">
        <v>19.8</v>
      </c>
      <c r="R90" s="20">
        <v>18.7</v>
      </c>
      <c r="S90" s="20">
        <v>26.9</v>
      </c>
      <c r="T90" s="20">
        <v>9.5</v>
      </c>
      <c r="U90" s="20">
        <v>17.8</v>
      </c>
      <c r="V90" s="20">
        <v>21.5</v>
      </c>
      <c r="W90" s="20">
        <v>19.2</v>
      </c>
      <c r="X90" s="20">
        <v>16.3</v>
      </c>
      <c r="Z90" s="59">
        <f t="shared" si="36"/>
        <v>43.8</v>
      </c>
      <c r="AA90" s="59">
        <f t="shared" si="38"/>
        <v>24.3</v>
      </c>
      <c r="AB90" s="59">
        <f t="shared" si="39"/>
        <v>2.8000000000000007</v>
      </c>
      <c r="AC90" s="59">
        <f t="shared" si="40"/>
        <v>-4.1999999999999993</v>
      </c>
      <c r="AD90" s="59">
        <f t="shared" si="41"/>
        <v>14.899999999999999</v>
      </c>
      <c r="AE90" s="59">
        <f t="shared" si="42"/>
        <v>-1.4000000000000021</v>
      </c>
      <c r="AF90" s="59">
        <f t="shared" si="43"/>
        <v>18.299999999999997</v>
      </c>
      <c r="AG90" s="59">
        <f t="shared" si="44"/>
        <v>-0.19999999999999929</v>
      </c>
      <c r="AH90" s="59">
        <f t="shared" si="45"/>
        <v>3.6999999999999993</v>
      </c>
      <c r="AJ90" s="55">
        <f t="shared" si="37"/>
        <v>0.68437499999999996</v>
      </c>
      <c r="AK90" s="55">
        <f t="shared" si="46"/>
        <v>0.55102040816326525</v>
      </c>
      <c r="AL90" s="55">
        <f t="shared" si="47"/>
        <v>0.13023255813953491</v>
      </c>
      <c r="AM90" s="55">
        <f t="shared" si="48"/>
        <v>-0.18502202643171803</v>
      </c>
      <c r="AN90" s="55">
        <f t="shared" si="49"/>
        <v>0.61065573770491799</v>
      </c>
      <c r="AO90" s="55">
        <f t="shared" si="50"/>
        <v>-8.5365853658536717E-2</v>
      </c>
      <c r="AP90" s="55">
        <f t="shared" si="51"/>
        <v>0.45979899497487431</v>
      </c>
      <c r="AQ90" s="55">
        <f t="shared" si="52"/>
        <v>-1.0526315789473648E-2</v>
      </c>
      <c r="AR90" s="55">
        <f t="shared" si="53"/>
        <v>0.18499999999999997</v>
      </c>
    </row>
    <row r="91" spans="1:44" x14ac:dyDescent="0.25">
      <c r="D91" s="20">
        <v>0</v>
      </c>
      <c r="E91" s="20"/>
      <c r="F91" s="20">
        <v>0</v>
      </c>
      <c r="G91" s="20"/>
      <c r="H91" s="20"/>
      <c r="I91" s="20"/>
      <c r="J91" s="20">
        <v>0</v>
      </c>
      <c r="K91" s="20"/>
      <c r="L91" s="20"/>
      <c r="M91" s="20">
        <v>0</v>
      </c>
      <c r="N91" s="20"/>
      <c r="O91" s="20">
        <v>0</v>
      </c>
      <c r="P91" s="20">
        <v>0</v>
      </c>
      <c r="Q91" s="20"/>
      <c r="R91" s="20"/>
      <c r="S91" s="20">
        <v>0</v>
      </c>
      <c r="T91" s="20">
        <v>0</v>
      </c>
      <c r="U91" s="20"/>
      <c r="V91" s="20">
        <v>0</v>
      </c>
      <c r="W91" s="20">
        <v>0</v>
      </c>
      <c r="X91" s="20">
        <v>0</v>
      </c>
      <c r="Z91" s="59">
        <f t="shared" si="36"/>
        <v>0</v>
      </c>
      <c r="AA91" s="59">
        <f t="shared" si="38"/>
        <v>0</v>
      </c>
      <c r="AB91" s="59">
        <f t="shared" si="39"/>
        <v>0</v>
      </c>
      <c r="AC91" s="59">
        <f t="shared" si="40"/>
        <v>0</v>
      </c>
      <c r="AD91" s="59">
        <f t="shared" si="41"/>
        <v>0</v>
      </c>
      <c r="AE91" s="59">
        <f t="shared" si="42"/>
        <v>0</v>
      </c>
      <c r="AF91" s="59">
        <f t="shared" si="43"/>
        <v>0</v>
      </c>
      <c r="AG91" s="59">
        <f t="shared" si="44"/>
        <v>0</v>
      </c>
      <c r="AH91" s="59">
        <f t="shared" si="45"/>
        <v>0</v>
      </c>
      <c r="AJ91" s="55">
        <f t="shared" si="37"/>
        <v>0</v>
      </c>
      <c r="AK91" s="55">
        <f t="shared" si="46"/>
        <v>0</v>
      </c>
      <c r="AL91" s="55">
        <f t="shared" si="47"/>
        <v>0</v>
      </c>
      <c r="AM91" s="55">
        <f t="shared" si="48"/>
        <v>0</v>
      </c>
      <c r="AN91" s="55">
        <f t="shared" si="49"/>
        <v>0</v>
      </c>
      <c r="AO91" s="55">
        <f t="shared" si="50"/>
        <v>0</v>
      </c>
      <c r="AP91" s="55">
        <f t="shared" si="51"/>
        <v>0</v>
      </c>
      <c r="AQ91" s="55">
        <f t="shared" si="52"/>
        <v>0</v>
      </c>
      <c r="AR91" s="55">
        <f t="shared" si="53"/>
        <v>0</v>
      </c>
    </row>
    <row r="92" spans="1:44" x14ac:dyDescent="0.25">
      <c r="A92" t="s">
        <v>133</v>
      </c>
      <c r="D92" s="20">
        <v>7625.9000000000005</v>
      </c>
      <c r="E92" s="20">
        <v>5727.9000000000005</v>
      </c>
      <c r="F92" s="20">
        <v>4734.7</v>
      </c>
      <c r="G92" s="20">
        <v>6680.9000000000005</v>
      </c>
      <c r="H92" s="20">
        <v>7837.1999999999989</v>
      </c>
      <c r="I92" s="20">
        <v>9065.1999999999989</v>
      </c>
      <c r="J92" s="20">
        <v>8986</v>
      </c>
      <c r="K92" s="20">
        <v>7610.1</v>
      </c>
      <c r="L92" s="20">
        <v>7697.4</v>
      </c>
      <c r="M92" s="20">
        <v>6818.8</v>
      </c>
      <c r="N92" s="20">
        <v>5890.4000000000005</v>
      </c>
      <c r="O92" s="20">
        <v>4814.7000000000007</v>
      </c>
      <c r="P92" s="20">
        <v>4558.7</v>
      </c>
      <c r="Q92" s="20">
        <v>4796.9399999999996</v>
      </c>
      <c r="R92" s="20">
        <v>5146.8999999999996</v>
      </c>
      <c r="S92" s="20">
        <v>6119.2</v>
      </c>
      <c r="T92" s="20">
        <v>5969.7</v>
      </c>
      <c r="U92" s="20">
        <v>5971.9000000000005</v>
      </c>
      <c r="V92" s="20">
        <v>6931.9</v>
      </c>
      <c r="W92" s="20">
        <v>6718.0999999999995</v>
      </c>
      <c r="X92" s="20">
        <v>6698.4000000000005</v>
      </c>
      <c r="Z92" s="59">
        <f t="shared" si="36"/>
        <v>3067.2000000000007</v>
      </c>
      <c r="AA92" s="59">
        <f t="shared" si="38"/>
        <v>930.96000000000095</v>
      </c>
      <c r="AB92" s="59">
        <f t="shared" si="39"/>
        <v>-412.19999999999982</v>
      </c>
      <c r="AC92" s="59">
        <f t="shared" si="40"/>
        <v>561.70000000000073</v>
      </c>
      <c r="AD92" s="59">
        <f t="shared" si="41"/>
        <v>1867.4999999999991</v>
      </c>
      <c r="AE92" s="59">
        <f t="shared" si="42"/>
        <v>3093.2999999999984</v>
      </c>
      <c r="AF92" s="59">
        <f t="shared" si="43"/>
        <v>2054.1000000000004</v>
      </c>
      <c r="AG92" s="59">
        <f t="shared" si="44"/>
        <v>892.00000000000091</v>
      </c>
      <c r="AH92" s="59">
        <f t="shared" si="45"/>
        <v>998.99999999999909</v>
      </c>
      <c r="AJ92" s="55">
        <f t="shared" si="37"/>
        <v>0.40220826394261666</v>
      </c>
      <c r="AK92" s="55">
        <f t="shared" si="46"/>
        <v>0.16253077043942821</v>
      </c>
      <c r="AL92" s="55">
        <f t="shared" si="47"/>
        <v>-8.7059370181848866E-2</v>
      </c>
      <c r="AM92" s="55">
        <f t="shared" si="48"/>
        <v>8.4075498810040672E-2</v>
      </c>
      <c r="AN92" s="55">
        <f t="shared" si="49"/>
        <v>0.23828663298116667</v>
      </c>
      <c r="AO92" s="55">
        <f t="shared" si="50"/>
        <v>0.34122799276353516</v>
      </c>
      <c r="AP92" s="55">
        <f t="shared" si="51"/>
        <v>0.22858891609169824</v>
      </c>
      <c r="AQ92" s="55">
        <f t="shared" si="52"/>
        <v>0.11721265160773195</v>
      </c>
      <c r="AR92" s="55">
        <f t="shared" si="53"/>
        <v>0.12978408293709554</v>
      </c>
    </row>
    <row r="93" spans="1:44" x14ac:dyDescent="0.25">
      <c r="A93" t="s">
        <v>29</v>
      </c>
      <c r="B93" t="s">
        <v>92</v>
      </c>
      <c r="C93">
        <v>0.75</v>
      </c>
      <c r="D93" s="20">
        <v>13620.5</v>
      </c>
      <c r="E93" s="20">
        <v>12151.1</v>
      </c>
      <c r="F93" s="20">
        <v>10948.5</v>
      </c>
      <c r="G93" s="20">
        <v>12926</v>
      </c>
      <c r="H93" s="20">
        <v>12637.8</v>
      </c>
      <c r="I93" s="20">
        <v>14525.3</v>
      </c>
      <c r="J93" s="20">
        <v>14644.3</v>
      </c>
      <c r="K93" s="20">
        <v>13107.5</v>
      </c>
      <c r="L93" s="20">
        <v>13162.9</v>
      </c>
      <c r="M93" s="20">
        <v>12447.7</v>
      </c>
      <c r="N93" s="20">
        <v>11349.2</v>
      </c>
      <c r="O93" s="20">
        <v>11333.4</v>
      </c>
      <c r="P93" s="20">
        <v>12092.5</v>
      </c>
      <c r="Q93" s="20">
        <v>11225</v>
      </c>
      <c r="R93" s="20">
        <v>11582</v>
      </c>
      <c r="S93" s="20">
        <v>11921.9</v>
      </c>
      <c r="T93" s="20">
        <v>11042.3</v>
      </c>
      <c r="U93" s="20">
        <v>11558.9</v>
      </c>
      <c r="V93" s="20">
        <v>12634.4</v>
      </c>
      <c r="W93" s="20">
        <v>11763.9</v>
      </c>
      <c r="X93" s="20">
        <v>12254.9</v>
      </c>
      <c r="Z93" s="59">
        <f t="shared" si="36"/>
        <v>1528</v>
      </c>
      <c r="AA93" s="59">
        <f t="shared" si="38"/>
        <v>926.10000000000036</v>
      </c>
      <c r="AB93" s="59">
        <f t="shared" si="39"/>
        <v>-633.5</v>
      </c>
      <c r="AC93" s="59">
        <f t="shared" si="40"/>
        <v>1004.1000000000004</v>
      </c>
      <c r="AD93" s="59">
        <f t="shared" si="41"/>
        <v>1595.5</v>
      </c>
      <c r="AE93" s="59">
        <f t="shared" si="42"/>
        <v>2966.3999999999996</v>
      </c>
      <c r="AF93" s="59">
        <f t="shared" si="43"/>
        <v>2009.8999999999996</v>
      </c>
      <c r="AG93" s="59">
        <f t="shared" si="44"/>
        <v>1343.6000000000004</v>
      </c>
      <c r="AH93" s="59">
        <f t="shared" si="45"/>
        <v>908</v>
      </c>
      <c r="AJ93" s="55">
        <f t="shared" si="37"/>
        <v>0.11218384053448846</v>
      </c>
      <c r="AK93" s="55">
        <f t="shared" si="46"/>
        <v>7.6215322069606892E-2</v>
      </c>
      <c r="AL93" s="55">
        <f t="shared" si="47"/>
        <v>-5.7861807553546148E-2</v>
      </c>
      <c r="AM93" s="55">
        <f t="shared" si="48"/>
        <v>7.768064366393318E-2</v>
      </c>
      <c r="AN93" s="55">
        <f t="shared" si="49"/>
        <v>0.12624823940875787</v>
      </c>
      <c r="AO93" s="55">
        <f t="shared" si="50"/>
        <v>0.2042229764617598</v>
      </c>
      <c r="AP93" s="55">
        <f t="shared" si="51"/>
        <v>0.13724793947133013</v>
      </c>
      <c r="AQ93" s="55">
        <f t="shared" si="52"/>
        <v>0.10250619874117874</v>
      </c>
      <c r="AR93" s="55">
        <f t="shared" si="53"/>
        <v>6.8981759338747548E-2</v>
      </c>
    </row>
    <row r="94" spans="1:44" x14ac:dyDescent="0.25">
      <c r="C94">
        <v>1</v>
      </c>
      <c r="D94" s="20">
        <v>31960.2</v>
      </c>
      <c r="E94" s="20">
        <v>29010.3</v>
      </c>
      <c r="F94" s="20">
        <v>27643.5</v>
      </c>
      <c r="G94" s="20">
        <v>29987.4</v>
      </c>
      <c r="H94" s="20">
        <v>29700.2</v>
      </c>
      <c r="I94" s="20">
        <v>31847.599999999999</v>
      </c>
      <c r="J94" s="20">
        <v>30964.3</v>
      </c>
      <c r="K94" s="20">
        <v>30442.3</v>
      </c>
      <c r="L94" s="20">
        <v>30038.6</v>
      </c>
      <c r="M94" s="20">
        <v>28697.5</v>
      </c>
      <c r="N94" s="20">
        <v>28317.9</v>
      </c>
      <c r="O94" s="20">
        <v>27649.21</v>
      </c>
      <c r="P94" s="20">
        <v>29450.799999999999</v>
      </c>
      <c r="Q94" s="20">
        <v>26874.58</v>
      </c>
      <c r="R94" s="20">
        <v>28493.599999999999</v>
      </c>
      <c r="S94" s="20">
        <v>28962.46</v>
      </c>
      <c r="T94" s="20">
        <v>27149.95</v>
      </c>
      <c r="U94" s="20">
        <v>27131.59</v>
      </c>
      <c r="V94" s="20">
        <v>29338.799999999999</v>
      </c>
      <c r="W94" s="20">
        <v>28301.78</v>
      </c>
      <c r="X94" s="20">
        <v>28853.62</v>
      </c>
      <c r="Z94" s="59">
        <f t="shared" si="36"/>
        <v>2509.4000000000015</v>
      </c>
      <c r="AA94" s="59">
        <f t="shared" si="38"/>
        <v>2135.7199999999975</v>
      </c>
      <c r="AB94" s="59">
        <f t="shared" si="39"/>
        <v>-850.09999999999854</v>
      </c>
      <c r="AC94" s="59">
        <f t="shared" si="40"/>
        <v>1024.9400000000023</v>
      </c>
      <c r="AD94" s="59">
        <f t="shared" si="41"/>
        <v>2550.25</v>
      </c>
      <c r="AE94" s="59">
        <f t="shared" si="42"/>
        <v>4716.0099999999984</v>
      </c>
      <c r="AF94" s="59">
        <f t="shared" si="43"/>
        <v>1625.5</v>
      </c>
      <c r="AG94" s="59">
        <f t="shared" si="44"/>
        <v>2140.5200000000004</v>
      </c>
      <c r="AH94" s="59">
        <f t="shared" si="45"/>
        <v>1184.9799999999996</v>
      </c>
      <c r="AJ94" s="55">
        <f t="shared" si="37"/>
        <v>7.8516404778443238E-2</v>
      </c>
      <c r="AK94" s="55">
        <f t="shared" si="46"/>
        <v>7.3619369672150839E-2</v>
      </c>
      <c r="AL94" s="55">
        <f t="shared" si="47"/>
        <v>-3.0752256407473675E-2</v>
      </c>
      <c r="AM94" s="55">
        <f t="shared" si="48"/>
        <v>3.4179021855846196E-2</v>
      </c>
      <c r="AN94" s="55">
        <f t="shared" si="49"/>
        <v>8.5866425141918237E-2</v>
      </c>
      <c r="AO94" s="55">
        <f t="shared" si="50"/>
        <v>0.14808054610080504</v>
      </c>
      <c r="AP94" s="55">
        <f t="shared" si="51"/>
        <v>5.2495938871539159E-2</v>
      </c>
      <c r="AQ94" s="55">
        <f t="shared" si="52"/>
        <v>7.0314003869615643E-2</v>
      </c>
      <c r="AR94" s="55">
        <f t="shared" si="53"/>
        <v>3.9448576165333926E-2</v>
      </c>
    </row>
    <row r="95" spans="1:44" x14ac:dyDescent="0.25">
      <c r="C95">
        <v>1.5</v>
      </c>
      <c r="D95" s="20">
        <v>32131.8</v>
      </c>
      <c r="E95" s="20">
        <v>28862.2</v>
      </c>
      <c r="F95" s="20">
        <v>28494</v>
      </c>
      <c r="G95" s="20">
        <v>30293.9</v>
      </c>
      <c r="H95" s="20">
        <v>29546.1</v>
      </c>
      <c r="I95" s="20">
        <v>32598</v>
      </c>
      <c r="J95" s="20">
        <v>31516</v>
      </c>
      <c r="K95" s="20">
        <v>30372.6</v>
      </c>
      <c r="L95" s="20">
        <v>30937.4</v>
      </c>
      <c r="M95" s="20">
        <v>27942.799999999999</v>
      </c>
      <c r="N95" s="20">
        <v>27597.4</v>
      </c>
      <c r="O95" s="20">
        <v>27070.7</v>
      </c>
      <c r="P95" s="20">
        <v>28676</v>
      </c>
      <c r="Q95" s="20">
        <v>26485.24</v>
      </c>
      <c r="R95" s="20">
        <v>28230.1</v>
      </c>
      <c r="S95" s="20">
        <v>28579.4</v>
      </c>
      <c r="T95" s="20">
        <v>27130.5</v>
      </c>
      <c r="U95" s="20">
        <v>27517</v>
      </c>
      <c r="V95" s="20">
        <v>29111.200000000001</v>
      </c>
      <c r="W95" s="20">
        <v>26806.9</v>
      </c>
      <c r="X95" s="20">
        <v>27647.3</v>
      </c>
      <c r="Z95" s="59">
        <f t="shared" si="36"/>
        <v>3455.7999999999993</v>
      </c>
      <c r="AA95" s="59">
        <f t="shared" si="38"/>
        <v>2376.9599999999991</v>
      </c>
      <c r="AB95" s="59">
        <f t="shared" si="39"/>
        <v>263.90000000000146</v>
      </c>
      <c r="AC95" s="59">
        <f t="shared" si="40"/>
        <v>1714.5</v>
      </c>
      <c r="AD95" s="59">
        <f t="shared" si="41"/>
        <v>2415.5999999999985</v>
      </c>
      <c r="AE95" s="59">
        <f t="shared" si="42"/>
        <v>5081</v>
      </c>
      <c r="AF95" s="59">
        <f t="shared" si="43"/>
        <v>2404.7999999999993</v>
      </c>
      <c r="AG95" s="59">
        <f t="shared" si="44"/>
        <v>3565.6999999999971</v>
      </c>
      <c r="AH95" s="59">
        <f t="shared" si="45"/>
        <v>3290.1000000000022</v>
      </c>
      <c r="AJ95" s="55">
        <f t="shared" si="37"/>
        <v>0.10755077524446185</v>
      </c>
      <c r="AK95" s="55">
        <f t="shared" si="46"/>
        <v>8.2355468398112378E-2</v>
      </c>
      <c r="AL95" s="55">
        <f t="shared" si="47"/>
        <v>9.2615989331087754E-3</v>
      </c>
      <c r="AM95" s="55">
        <f t="shared" si="48"/>
        <v>5.6595552239889879E-2</v>
      </c>
      <c r="AN95" s="55">
        <f t="shared" si="49"/>
        <v>8.1756983155137186E-2</v>
      </c>
      <c r="AO95" s="55">
        <f t="shared" si="50"/>
        <v>0.15586845818761888</v>
      </c>
      <c r="AP95" s="55">
        <f t="shared" si="51"/>
        <v>7.6304099505013309E-2</v>
      </c>
      <c r="AQ95" s="55">
        <f t="shared" si="52"/>
        <v>0.11739857634841921</v>
      </c>
      <c r="AR95" s="55">
        <f t="shared" si="53"/>
        <v>0.10634701041457918</v>
      </c>
    </row>
    <row r="96" spans="1:44" x14ac:dyDescent="0.25">
      <c r="C96">
        <v>2</v>
      </c>
      <c r="D96" s="20">
        <v>35425.5</v>
      </c>
      <c r="E96" s="20">
        <v>28765.3</v>
      </c>
      <c r="F96" s="20">
        <v>27366.3</v>
      </c>
      <c r="G96" s="20">
        <v>31118</v>
      </c>
      <c r="H96" s="20">
        <v>31749.9</v>
      </c>
      <c r="I96" s="20">
        <v>33812.1</v>
      </c>
      <c r="J96" s="20">
        <v>34291</v>
      </c>
      <c r="K96" s="20">
        <v>30865</v>
      </c>
      <c r="L96" s="20">
        <v>30874.7</v>
      </c>
      <c r="M96" s="20">
        <v>31987.1</v>
      </c>
      <c r="N96" s="20">
        <v>28848.400000000001</v>
      </c>
      <c r="O96" s="20">
        <v>29580.7</v>
      </c>
      <c r="P96" s="20">
        <v>29085</v>
      </c>
      <c r="Q96" s="20">
        <v>28235.759999999998</v>
      </c>
      <c r="R96" s="20">
        <v>28098.2</v>
      </c>
      <c r="S96" s="20">
        <v>30293.37</v>
      </c>
      <c r="T96" s="20">
        <v>26114.33</v>
      </c>
      <c r="U96" s="20">
        <v>28825.599999999999</v>
      </c>
      <c r="V96" s="20">
        <v>31233.5</v>
      </c>
      <c r="W96" s="20">
        <v>28575.5</v>
      </c>
      <c r="X96" s="20">
        <v>31142.799999999999</v>
      </c>
      <c r="Z96" s="59">
        <f t="shared" si="36"/>
        <v>6340.5</v>
      </c>
      <c r="AA96" s="59">
        <f t="shared" si="38"/>
        <v>529.54000000000087</v>
      </c>
      <c r="AB96" s="59">
        <f t="shared" si="39"/>
        <v>-731.90000000000146</v>
      </c>
      <c r="AC96" s="59">
        <f t="shared" si="40"/>
        <v>824.63000000000102</v>
      </c>
      <c r="AD96" s="59">
        <f t="shared" si="41"/>
        <v>5635.57</v>
      </c>
      <c r="AE96" s="59">
        <f t="shared" si="42"/>
        <v>4986.5</v>
      </c>
      <c r="AF96" s="59">
        <f t="shared" si="43"/>
        <v>3057.5</v>
      </c>
      <c r="AG96" s="59">
        <f t="shared" si="44"/>
        <v>2289.5</v>
      </c>
      <c r="AH96" s="59">
        <f t="shared" si="45"/>
        <v>-268.09999999999854</v>
      </c>
      <c r="AJ96" s="55">
        <f t="shared" si="37"/>
        <v>0.17898124232544355</v>
      </c>
      <c r="AK96" s="55">
        <f t="shared" si="46"/>
        <v>1.8408985826673139E-2</v>
      </c>
      <c r="AL96" s="55">
        <f t="shared" si="47"/>
        <v>-2.6744572704384642E-2</v>
      </c>
      <c r="AM96" s="55">
        <f t="shared" si="48"/>
        <v>2.6500096407224148E-2</v>
      </c>
      <c r="AN96" s="55">
        <f t="shared" si="49"/>
        <v>0.17749882676795831</v>
      </c>
      <c r="AO96" s="55">
        <f t="shared" si="50"/>
        <v>0.14747679085297868</v>
      </c>
      <c r="AP96" s="55">
        <f t="shared" si="51"/>
        <v>8.9163337318830013E-2</v>
      </c>
      <c r="AQ96" s="55">
        <f t="shared" si="52"/>
        <v>7.4177871375344234E-2</v>
      </c>
      <c r="AR96" s="55">
        <f t="shared" si="53"/>
        <v>-8.6834851836616565E-3</v>
      </c>
    </row>
    <row r="97" spans="1:44" x14ac:dyDescent="0.25">
      <c r="C97">
        <v>3</v>
      </c>
      <c r="D97" s="20">
        <v>3551.3</v>
      </c>
      <c r="E97" s="20">
        <v>3538.6</v>
      </c>
      <c r="F97" s="20">
        <v>3346.7</v>
      </c>
      <c r="G97" s="20">
        <v>3501.6</v>
      </c>
      <c r="H97" s="20">
        <v>3695.6</v>
      </c>
      <c r="I97" s="20">
        <v>3978.2</v>
      </c>
      <c r="J97" s="20">
        <v>4057.7</v>
      </c>
      <c r="K97" s="20">
        <v>3818.5</v>
      </c>
      <c r="L97" s="20">
        <v>3615.9</v>
      </c>
      <c r="M97" s="20">
        <v>3677</v>
      </c>
      <c r="N97" s="20">
        <v>3198.1</v>
      </c>
      <c r="O97" s="20">
        <v>3526.2</v>
      </c>
      <c r="P97" s="20">
        <v>3538.1</v>
      </c>
      <c r="Q97" s="20">
        <v>3486.4</v>
      </c>
      <c r="R97" s="20">
        <v>6870.9</v>
      </c>
      <c r="S97" s="20">
        <v>4291.2</v>
      </c>
      <c r="T97" s="20">
        <v>3851.6</v>
      </c>
      <c r="U97" s="20">
        <v>4230.8999999999996</v>
      </c>
      <c r="V97" s="20">
        <v>4684.3</v>
      </c>
      <c r="W97" s="20">
        <v>4298.2</v>
      </c>
      <c r="X97" s="20">
        <v>4359.6000000000004</v>
      </c>
      <c r="Z97" s="59">
        <f t="shared" si="36"/>
        <v>13.200000000000273</v>
      </c>
      <c r="AA97" s="59">
        <f t="shared" si="38"/>
        <v>52.199999999999818</v>
      </c>
      <c r="AB97" s="59">
        <f t="shared" si="39"/>
        <v>-3524.2</v>
      </c>
      <c r="AC97" s="59">
        <f t="shared" si="40"/>
        <v>-789.59999999999991</v>
      </c>
      <c r="AD97" s="59">
        <f t="shared" si="41"/>
        <v>-156</v>
      </c>
      <c r="AE97" s="59">
        <f t="shared" si="42"/>
        <v>-252.69999999999982</v>
      </c>
      <c r="AF97" s="59">
        <f t="shared" si="43"/>
        <v>-626.60000000000036</v>
      </c>
      <c r="AG97" s="59">
        <f t="shared" si="44"/>
        <v>-479.69999999999982</v>
      </c>
      <c r="AH97" s="59">
        <f t="shared" si="45"/>
        <v>-743.70000000000027</v>
      </c>
      <c r="AJ97" s="55">
        <f t="shared" si="37"/>
        <v>3.7169487230029209E-3</v>
      </c>
      <c r="AK97" s="55">
        <f t="shared" si="46"/>
        <v>1.4751596676651732E-2</v>
      </c>
      <c r="AL97" s="55">
        <f t="shared" si="47"/>
        <v>-1.0530373203454149</v>
      </c>
      <c r="AM97" s="55">
        <f t="shared" si="48"/>
        <v>-0.22549691569568195</v>
      </c>
      <c r="AN97" s="55">
        <f t="shared" si="49"/>
        <v>-4.2212360645091464E-2</v>
      </c>
      <c r="AO97" s="55">
        <f t="shared" si="50"/>
        <v>-6.3521190488160434E-2</v>
      </c>
      <c r="AP97" s="55">
        <f t="shared" si="51"/>
        <v>-0.15442245607117341</v>
      </c>
      <c r="AQ97" s="55">
        <f t="shared" si="52"/>
        <v>-0.12562524551525464</v>
      </c>
      <c r="AR97" s="55">
        <f t="shared" si="53"/>
        <v>-0.20567493570065551</v>
      </c>
    </row>
    <row r="98" spans="1:44" x14ac:dyDescent="0.25">
      <c r="C98">
        <v>4</v>
      </c>
      <c r="D98" s="20">
        <v>14476.9</v>
      </c>
      <c r="E98" s="20">
        <v>11545.6</v>
      </c>
      <c r="F98" s="20">
        <v>10230.1</v>
      </c>
      <c r="G98" s="20">
        <v>12443.8</v>
      </c>
      <c r="H98" s="20">
        <v>13314.7</v>
      </c>
      <c r="I98" s="20">
        <v>14762.2</v>
      </c>
      <c r="J98" s="20">
        <v>15156.7</v>
      </c>
      <c r="K98" s="20">
        <v>12445.9</v>
      </c>
      <c r="L98" s="20">
        <v>12219.6</v>
      </c>
      <c r="M98" s="20">
        <v>12248.8</v>
      </c>
      <c r="N98" s="20">
        <v>9712.5</v>
      </c>
      <c r="O98" s="20">
        <v>9864.5</v>
      </c>
      <c r="P98" s="20">
        <v>9735.6</v>
      </c>
      <c r="Q98" s="20">
        <v>9273.2999999999993</v>
      </c>
      <c r="R98" s="20">
        <v>10488.7</v>
      </c>
      <c r="S98" s="20">
        <v>10724.4</v>
      </c>
      <c r="T98" s="20">
        <v>10100</v>
      </c>
      <c r="U98" s="20">
        <v>11168.9</v>
      </c>
      <c r="V98" s="20">
        <v>11811</v>
      </c>
      <c r="W98" s="20">
        <v>10917</v>
      </c>
      <c r="X98" s="20">
        <v>11443.6</v>
      </c>
      <c r="Z98" s="59">
        <f t="shared" si="36"/>
        <v>4741.2999999999993</v>
      </c>
      <c r="AA98" s="59">
        <f t="shared" si="38"/>
        <v>2272.3000000000011</v>
      </c>
      <c r="AB98" s="59">
        <f t="shared" si="39"/>
        <v>-258.60000000000036</v>
      </c>
      <c r="AC98" s="59">
        <f t="shared" si="40"/>
        <v>1719.3999999999996</v>
      </c>
      <c r="AD98" s="59">
        <f t="shared" si="41"/>
        <v>3214.7000000000007</v>
      </c>
      <c r="AE98" s="59">
        <f t="shared" si="42"/>
        <v>3593.3000000000011</v>
      </c>
      <c r="AF98" s="59">
        <f t="shared" si="43"/>
        <v>3345.7000000000007</v>
      </c>
      <c r="AG98" s="59">
        <f t="shared" si="44"/>
        <v>1528.8999999999996</v>
      </c>
      <c r="AH98" s="59">
        <f t="shared" si="45"/>
        <v>776</v>
      </c>
      <c r="AJ98" s="55">
        <f t="shared" si="37"/>
        <v>0.32750796095849244</v>
      </c>
      <c r="AK98" s="55">
        <f t="shared" si="46"/>
        <v>0.19681090631929055</v>
      </c>
      <c r="AL98" s="55">
        <f t="shared" si="47"/>
        <v>-2.5278345275217287E-2</v>
      </c>
      <c r="AM98" s="55">
        <f t="shared" si="48"/>
        <v>0.13817322682781785</v>
      </c>
      <c r="AN98" s="55">
        <f t="shared" si="49"/>
        <v>0.24143991227740771</v>
      </c>
      <c r="AO98" s="55">
        <f t="shared" si="50"/>
        <v>0.24341222852962302</v>
      </c>
      <c r="AP98" s="55">
        <f t="shared" si="51"/>
        <v>0.22074066254527705</v>
      </c>
      <c r="AQ98" s="55">
        <f t="shared" si="52"/>
        <v>0.1228436673924746</v>
      </c>
      <c r="AR98" s="55">
        <f t="shared" si="53"/>
        <v>6.3504533699957441E-2</v>
      </c>
    </row>
    <row r="99" spans="1:44" x14ac:dyDescent="0.25">
      <c r="C99">
        <v>6</v>
      </c>
      <c r="D99" s="20">
        <v>9525.6</v>
      </c>
      <c r="E99" s="20">
        <v>8977.7999999999993</v>
      </c>
      <c r="F99" s="20">
        <v>7660.3</v>
      </c>
      <c r="G99" s="20">
        <v>9233.7999999999993</v>
      </c>
      <c r="H99" s="20">
        <v>10156.6</v>
      </c>
      <c r="I99" s="20">
        <v>10458.700000000001</v>
      </c>
      <c r="J99" s="20">
        <v>10345.6</v>
      </c>
      <c r="K99" s="20">
        <v>10508.6</v>
      </c>
      <c r="L99" s="20">
        <v>9822.2000000000007</v>
      </c>
      <c r="M99" s="20">
        <v>8927.6</v>
      </c>
      <c r="N99" s="20">
        <v>8335.2999999999993</v>
      </c>
      <c r="O99" s="20">
        <v>8255.1</v>
      </c>
      <c r="P99" s="20">
        <v>8243</v>
      </c>
      <c r="Q99" s="20">
        <v>8217.6</v>
      </c>
      <c r="R99" s="20">
        <v>7444.4</v>
      </c>
      <c r="S99" s="20">
        <v>9495.2999999999993</v>
      </c>
      <c r="T99" s="20">
        <v>8327.6</v>
      </c>
      <c r="U99" s="20">
        <v>8607.9</v>
      </c>
      <c r="V99" s="20">
        <v>9045.1</v>
      </c>
      <c r="W99" s="20">
        <v>8514</v>
      </c>
      <c r="X99" s="20">
        <v>9375.5</v>
      </c>
      <c r="Z99" s="59">
        <f t="shared" si="36"/>
        <v>1282.6000000000004</v>
      </c>
      <c r="AA99" s="59">
        <f t="shared" si="38"/>
        <v>760.19999999999891</v>
      </c>
      <c r="AB99" s="59">
        <f t="shared" si="39"/>
        <v>215.90000000000055</v>
      </c>
      <c r="AC99" s="59">
        <f t="shared" si="40"/>
        <v>-261.5</v>
      </c>
      <c r="AD99" s="59">
        <f t="shared" si="41"/>
        <v>1829</v>
      </c>
      <c r="AE99" s="59">
        <f t="shared" si="42"/>
        <v>1850.8000000000011</v>
      </c>
      <c r="AF99" s="59">
        <f t="shared" si="43"/>
        <v>1300.5</v>
      </c>
      <c r="AG99" s="59">
        <f t="shared" si="44"/>
        <v>1994.6000000000004</v>
      </c>
      <c r="AH99" s="59">
        <f t="shared" si="45"/>
        <v>446.70000000000073</v>
      </c>
      <c r="AJ99" s="55">
        <f t="shared" si="37"/>
        <v>0.13464768623498785</v>
      </c>
      <c r="AK99" s="55">
        <f t="shared" si="46"/>
        <v>8.4675532981353899E-2</v>
      </c>
      <c r="AL99" s="55">
        <f t="shared" si="47"/>
        <v>2.8184274767306835E-2</v>
      </c>
      <c r="AM99" s="55">
        <f t="shared" si="48"/>
        <v>-2.8319868309904916E-2</v>
      </c>
      <c r="AN99" s="55">
        <f t="shared" si="49"/>
        <v>0.18007994801409921</v>
      </c>
      <c r="AO99" s="55">
        <f t="shared" si="50"/>
        <v>0.17696272003212646</v>
      </c>
      <c r="AP99" s="55">
        <f t="shared" si="51"/>
        <v>0.12570561398082275</v>
      </c>
      <c r="AQ99" s="55">
        <f t="shared" si="52"/>
        <v>0.18980644424566548</v>
      </c>
      <c r="AR99" s="55">
        <f t="shared" si="53"/>
        <v>4.547860968011247E-2</v>
      </c>
    </row>
    <row r="100" spans="1:44" x14ac:dyDescent="0.25">
      <c r="C100">
        <v>8</v>
      </c>
      <c r="D100" s="20">
        <v>2923.4</v>
      </c>
      <c r="E100" s="20">
        <v>2293</v>
      </c>
      <c r="F100" s="20">
        <v>2139.1999999999998</v>
      </c>
      <c r="G100" s="20">
        <v>2563.4</v>
      </c>
      <c r="H100" s="20">
        <v>3282.7</v>
      </c>
      <c r="I100" s="20">
        <v>3929.7</v>
      </c>
      <c r="J100" s="20">
        <v>3952.7</v>
      </c>
      <c r="K100" s="20">
        <v>3335.3</v>
      </c>
      <c r="L100" s="20">
        <v>2645.9</v>
      </c>
      <c r="M100" s="20">
        <v>3020.1</v>
      </c>
      <c r="N100" s="20">
        <v>2465.5</v>
      </c>
      <c r="O100" s="20">
        <v>1796.7</v>
      </c>
      <c r="P100" s="20">
        <v>1702.3</v>
      </c>
      <c r="Q100" s="20">
        <v>2193.9</v>
      </c>
      <c r="R100" s="20">
        <v>1742.5</v>
      </c>
      <c r="S100" s="20">
        <v>2320.9</v>
      </c>
      <c r="T100" s="20">
        <v>2238.9</v>
      </c>
      <c r="U100" s="20">
        <v>2454.1999999999998</v>
      </c>
      <c r="V100" s="20">
        <v>2927.4</v>
      </c>
      <c r="W100" s="20">
        <v>2668.4</v>
      </c>
      <c r="X100" s="20">
        <v>2765.3</v>
      </c>
      <c r="Z100" s="59">
        <f t="shared" si="36"/>
        <v>1221.1000000000001</v>
      </c>
      <c r="AA100" s="59">
        <f t="shared" si="38"/>
        <v>99.099999999999909</v>
      </c>
      <c r="AB100" s="59">
        <f t="shared" si="39"/>
        <v>396.69999999999982</v>
      </c>
      <c r="AC100" s="59">
        <f t="shared" si="40"/>
        <v>242.5</v>
      </c>
      <c r="AD100" s="59">
        <f t="shared" si="41"/>
        <v>1043.7999999999997</v>
      </c>
      <c r="AE100" s="59">
        <f t="shared" si="42"/>
        <v>1475.5</v>
      </c>
      <c r="AF100" s="59">
        <f t="shared" si="43"/>
        <v>1025.2999999999997</v>
      </c>
      <c r="AG100" s="59">
        <f t="shared" si="44"/>
        <v>666.90000000000009</v>
      </c>
      <c r="AH100" s="59">
        <f t="shared" si="45"/>
        <v>-119.40000000000009</v>
      </c>
      <c r="AJ100" s="55">
        <f t="shared" si="37"/>
        <v>0.41769857015803519</v>
      </c>
      <c r="AK100" s="55">
        <f t="shared" si="46"/>
        <v>4.3218491059747018E-2</v>
      </c>
      <c r="AL100" s="55">
        <f t="shared" si="47"/>
        <v>0.1854431563201196</v>
      </c>
      <c r="AM100" s="55">
        <f t="shared" si="48"/>
        <v>9.460092065225871E-2</v>
      </c>
      <c r="AN100" s="55">
        <f t="shared" si="49"/>
        <v>0.3179699637493526</v>
      </c>
      <c r="AO100" s="55">
        <f t="shared" si="50"/>
        <v>0.37547395475481593</v>
      </c>
      <c r="AP100" s="55">
        <f t="shared" si="51"/>
        <v>0.25939231411440278</v>
      </c>
      <c r="AQ100" s="55">
        <f t="shared" si="52"/>
        <v>0.19995202830330108</v>
      </c>
      <c r="AR100" s="55">
        <f t="shared" si="53"/>
        <v>-4.5126422011413918E-2</v>
      </c>
    </row>
    <row r="101" spans="1:44" x14ac:dyDescent="0.25">
      <c r="D101" s="20">
        <v>0</v>
      </c>
      <c r="E101" s="20">
        <v>0</v>
      </c>
      <c r="F101" s="20"/>
      <c r="G101" s="20"/>
      <c r="H101" s="20"/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Z101" s="59">
        <f t="shared" si="36"/>
        <v>0</v>
      </c>
      <c r="AA101" s="59">
        <f t="shared" si="38"/>
        <v>0</v>
      </c>
      <c r="AB101" s="59">
        <f t="shared" si="39"/>
        <v>0</v>
      </c>
      <c r="AC101" s="59">
        <f t="shared" si="40"/>
        <v>0</v>
      </c>
      <c r="AD101" s="59">
        <f t="shared" si="41"/>
        <v>0</v>
      </c>
      <c r="AE101" s="59">
        <f t="shared" si="42"/>
        <v>0</v>
      </c>
      <c r="AF101" s="59">
        <f t="shared" si="43"/>
        <v>0</v>
      </c>
      <c r="AG101" s="59">
        <f t="shared" si="44"/>
        <v>0</v>
      </c>
      <c r="AH101" s="59">
        <f t="shared" si="45"/>
        <v>0</v>
      </c>
      <c r="AJ101" s="55">
        <f t="shared" si="37"/>
        <v>0</v>
      </c>
      <c r="AK101" s="55">
        <f t="shared" si="46"/>
        <v>0</v>
      </c>
      <c r="AL101" s="55">
        <f t="shared" si="47"/>
        <v>0</v>
      </c>
      <c r="AM101" s="55">
        <f t="shared" si="48"/>
        <v>0</v>
      </c>
      <c r="AN101" s="55">
        <f t="shared" si="49"/>
        <v>0</v>
      </c>
      <c r="AO101" s="55">
        <f t="shared" si="50"/>
        <v>0</v>
      </c>
      <c r="AP101" s="55">
        <f t="shared" si="51"/>
        <v>0</v>
      </c>
      <c r="AQ101" s="55">
        <f t="shared" si="52"/>
        <v>0</v>
      </c>
      <c r="AR101" s="55">
        <f t="shared" si="53"/>
        <v>0</v>
      </c>
    </row>
    <row r="102" spans="1:44" x14ac:dyDescent="0.25">
      <c r="A102" t="s">
        <v>134</v>
      </c>
      <c r="D102" s="20">
        <v>143615.20000000001</v>
      </c>
      <c r="E102" s="20">
        <v>125143.90000000002</v>
      </c>
      <c r="F102" s="20">
        <v>117828.6</v>
      </c>
      <c r="G102" s="20">
        <v>132067.90000000002</v>
      </c>
      <c r="H102" s="20">
        <v>134083.6</v>
      </c>
      <c r="I102" s="20">
        <v>145911.80000000002</v>
      </c>
      <c r="J102" s="20">
        <v>144928.30000000002</v>
      </c>
      <c r="K102" s="20">
        <v>134895.69999999998</v>
      </c>
      <c r="L102" s="20">
        <v>133317.19999999998</v>
      </c>
      <c r="M102" s="20">
        <v>128948.60000000002</v>
      </c>
      <c r="N102" s="20">
        <v>119824.3</v>
      </c>
      <c r="O102" s="20">
        <v>119076.51</v>
      </c>
      <c r="P102" s="20">
        <v>122523.30000000002</v>
      </c>
      <c r="Q102" s="20">
        <v>115991.78</v>
      </c>
      <c r="R102" s="20">
        <v>122950.39999999998</v>
      </c>
      <c r="S102" s="20">
        <v>126588.93</v>
      </c>
      <c r="T102" s="20">
        <v>115955.18000000001</v>
      </c>
      <c r="U102" s="20">
        <v>121494.98999999998</v>
      </c>
      <c r="V102" s="20">
        <v>130785.7</v>
      </c>
      <c r="W102" s="20">
        <v>121845.68</v>
      </c>
      <c r="X102" s="20">
        <v>127842.62000000001</v>
      </c>
      <c r="Z102" s="59">
        <f t="shared" si="36"/>
        <v>21091.899999999994</v>
      </c>
      <c r="AA102" s="59">
        <f t="shared" si="38"/>
        <v>9152.1200000000244</v>
      </c>
      <c r="AB102" s="59">
        <f t="shared" si="39"/>
        <v>-5121.7999999999738</v>
      </c>
      <c r="AC102" s="59">
        <f t="shared" si="40"/>
        <v>5478.9700000000303</v>
      </c>
      <c r="AD102" s="59">
        <f t="shared" si="41"/>
        <v>18128.419999999998</v>
      </c>
      <c r="AE102" s="59">
        <f t="shared" si="42"/>
        <v>24416.810000000041</v>
      </c>
      <c r="AF102" s="59">
        <f t="shared" si="43"/>
        <v>14142.60000000002</v>
      </c>
      <c r="AG102" s="59">
        <f t="shared" si="44"/>
        <v>13050.01999999999</v>
      </c>
      <c r="AH102" s="59">
        <f t="shared" si="45"/>
        <v>5474.5799999999726</v>
      </c>
      <c r="AJ102" s="55">
        <f t="shared" si="37"/>
        <v>0.14686398097137346</v>
      </c>
      <c r="AK102" s="55">
        <f t="shared" si="46"/>
        <v>7.3132769555687677E-2</v>
      </c>
      <c r="AL102" s="55">
        <f t="shared" si="47"/>
        <v>-4.3468224183262585E-2</v>
      </c>
      <c r="AM102" s="55">
        <f t="shared" si="48"/>
        <v>4.1486008333592263E-2</v>
      </c>
      <c r="AN102" s="55">
        <f t="shared" si="49"/>
        <v>0.13520236628491478</v>
      </c>
      <c r="AO102" s="55">
        <f t="shared" si="50"/>
        <v>0.16733951606381417</v>
      </c>
      <c r="AP102" s="55">
        <f t="shared" si="51"/>
        <v>9.7583425735346507E-2</v>
      </c>
      <c r="AQ102" s="55">
        <f t="shared" si="52"/>
        <v>9.674155662485899E-2</v>
      </c>
      <c r="AR102" s="55">
        <f t="shared" si="53"/>
        <v>4.1064318782572488E-2</v>
      </c>
    </row>
    <row r="103" spans="1:44" x14ac:dyDescent="0.25">
      <c r="A103" t="s">
        <v>30</v>
      </c>
      <c r="B103" t="s">
        <v>95</v>
      </c>
      <c r="C103">
        <v>0.75</v>
      </c>
      <c r="D103" s="20">
        <v>3134.6</v>
      </c>
      <c r="E103" s="20">
        <v>2148</v>
      </c>
      <c r="F103" s="20">
        <v>1829.5</v>
      </c>
      <c r="G103" s="20">
        <v>2240.6999999999998</v>
      </c>
      <c r="H103" s="20">
        <v>2386.9</v>
      </c>
      <c r="I103" s="20">
        <v>2587.6</v>
      </c>
      <c r="J103" s="20">
        <v>2414.5</v>
      </c>
      <c r="K103" s="20">
        <v>1260.3</v>
      </c>
      <c r="L103" s="20">
        <v>1296.8</v>
      </c>
      <c r="M103" s="20">
        <v>1483.7</v>
      </c>
      <c r="N103" s="20">
        <v>1040.4000000000001</v>
      </c>
      <c r="O103" s="20">
        <v>1118.8</v>
      </c>
      <c r="P103" s="20">
        <v>928.9</v>
      </c>
      <c r="Q103" s="20">
        <v>1069.9000000000001</v>
      </c>
      <c r="R103" s="20">
        <v>1058.8</v>
      </c>
      <c r="S103" s="20">
        <v>1111.5</v>
      </c>
      <c r="T103" s="20">
        <v>1049.9000000000001</v>
      </c>
      <c r="U103" s="20">
        <v>1253.4000000000001</v>
      </c>
      <c r="V103" s="20">
        <v>1345.3</v>
      </c>
      <c r="W103" s="20">
        <v>1190.3</v>
      </c>
      <c r="X103" s="20">
        <v>1193.9000000000001</v>
      </c>
      <c r="Z103" s="59">
        <f t="shared" si="36"/>
        <v>2205.6999999999998</v>
      </c>
      <c r="AA103" s="59">
        <f t="shared" si="38"/>
        <v>1078.0999999999999</v>
      </c>
      <c r="AB103" s="59">
        <f t="shared" si="39"/>
        <v>770.7</v>
      </c>
      <c r="AC103" s="59">
        <f t="shared" si="40"/>
        <v>1129.1999999999998</v>
      </c>
      <c r="AD103" s="59">
        <f t="shared" si="41"/>
        <v>1337</v>
      </c>
      <c r="AE103" s="59">
        <f t="shared" si="42"/>
        <v>1334.1999999999998</v>
      </c>
      <c r="AF103" s="59">
        <f t="shared" si="43"/>
        <v>1069.2</v>
      </c>
      <c r="AG103" s="59">
        <f t="shared" si="44"/>
        <v>70</v>
      </c>
      <c r="AH103" s="59">
        <f t="shared" si="45"/>
        <v>102.89999999999986</v>
      </c>
      <c r="AJ103" s="55">
        <f t="shared" si="37"/>
        <v>0.70366234926306381</v>
      </c>
      <c r="AK103" s="55">
        <f t="shared" si="46"/>
        <v>0.50190875232774668</v>
      </c>
      <c r="AL103" s="55">
        <f t="shared" si="47"/>
        <v>0.42126264006559172</v>
      </c>
      <c r="AM103" s="55">
        <f t="shared" si="48"/>
        <v>0.50394965858883378</v>
      </c>
      <c r="AN103" s="55">
        <f t="shared" si="49"/>
        <v>0.56014076836063509</v>
      </c>
      <c r="AO103" s="55">
        <f t="shared" si="50"/>
        <v>0.51561292317205132</v>
      </c>
      <c r="AP103" s="55">
        <f t="shared" si="51"/>
        <v>0.44282460136674262</v>
      </c>
      <c r="AQ103" s="55">
        <f t="shared" si="52"/>
        <v>5.5542331190986276E-2</v>
      </c>
      <c r="AR103" s="55">
        <f t="shared" si="53"/>
        <v>7.9349167180752522E-2</v>
      </c>
    </row>
    <row r="104" spans="1:44" x14ac:dyDescent="0.25">
      <c r="C104">
        <v>1</v>
      </c>
      <c r="D104" s="20">
        <v>1552.4</v>
      </c>
      <c r="E104" s="20">
        <v>1191.2</v>
      </c>
      <c r="F104" s="20">
        <v>1076.5</v>
      </c>
      <c r="G104" s="20">
        <v>1333.1</v>
      </c>
      <c r="H104" s="20">
        <v>1356.6</v>
      </c>
      <c r="I104" s="20">
        <v>1603.8</v>
      </c>
      <c r="J104" s="20">
        <v>1529.2</v>
      </c>
      <c r="K104" s="20">
        <v>1172.9000000000001</v>
      </c>
      <c r="L104" s="20">
        <v>1072.0999999999999</v>
      </c>
      <c r="M104" s="20">
        <v>1114.5</v>
      </c>
      <c r="N104" s="20">
        <v>931.4</v>
      </c>
      <c r="O104" s="20">
        <v>1025.7</v>
      </c>
      <c r="P104" s="20">
        <v>1010.1</v>
      </c>
      <c r="Q104" s="20">
        <v>989.2</v>
      </c>
      <c r="R104" s="20">
        <v>987.3</v>
      </c>
      <c r="S104" s="20">
        <v>1099.7</v>
      </c>
      <c r="T104" s="20">
        <v>1091.7</v>
      </c>
      <c r="U104" s="20">
        <v>1183.7</v>
      </c>
      <c r="V104" s="20">
        <v>1238.9000000000001</v>
      </c>
      <c r="W104" s="20">
        <v>1130.7</v>
      </c>
      <c r="X104" s="20">
        <v>1205.8</v>
      </c>
      <c r="Z104" s="59">
        <f t="shared" si="36"/>
        <v>542.30000000000007</v>
      </c>
      <c r="AA104" s="59">
        <f t="shared" si="38"/>
        <v>202</v>
      </c>
      <c r="AB104" s="59">
        <f t="shared" si="39"/>
        <v>89.200000000000045</v>
      </c>
      <c r="AC104" s="59">
        <f t="shared" si="40"/>
        <v>233.39999999999986</v>
      </c>
      <c r="AD104" s="59">
        <f t="shared" si="41"/>
        <v>264.89999999999986</v>
      </c>
      <c r="AE104" s="59">
        <f t="shared" si="42"/>
        <v>420.09999999999991</v>
      </c>
      <c r="AF104" s="59">
        <f t="shared" si="43"/>
        <v>290.29999999999995</v>
      </c>
      <c r="AG104" s="59">
        <f t="shared" si="44"/>
        <v>42.200000000000045</v>
      </c>
      <c r="AH104" s="59">
        <f t="shared" si="45"/>
        <v>-133.70000000000005</v>
      </c>
      <c r="AJ104" s="55">
        <f t="shared" si="37"/>
        <v>0.34933006956969853</v>
      </c>
      <c r="AK104" s="55">
        <f t="shared" si="46"/>
        <v>0.16957689724647415</v>
      </c>
      <c r="AL104" s="55">
        <f t="shared" si="47"/>
        <v>8.2861124013005147E-2</v>
      </c>
      <c r="AM104" s="55">
        <f t="shared" si="48"/>
        <v>0.17508063911184449</v>
      </c>
      <c r="AN104" s="55">
        <f t="shared" si="49"/>
        <v>0.19526758071649702</v>
      </c>
      <c r="AO104" s="55">
        <f t="shared" si="50"/>
        <v>0.26194039157002114</v>
      </c>
      <c r="AP104" s="55">
        <f t="shared" si="51"/>
        <v>0.18983782369866595</v>
      </c>
      <c r="AQ104" s="55">
        <f t="shared" si="52"/>
        <v>3.5979196862477657E-2</v>
      </c>
      <c r="AR104" s="55">
        <f t="shared" si="53"/>
        <v>-0.12470851599664216</v>
      </c>
    </row>
    <row r="105" spans="1:44" x14ac:dyDescent="0.25">
      <c r="C105">
        <v>1.5</v>
      </c>
      <c r="D105" s="20">
        <v>2518.4</v>
      </c>
      <c r="E105" s="20">
        <v>2063.3000000000002</v>
      </c>
      <c r="F105" s="20">
        <v>1874.7</v>
      </c>
      <c r="G105" s="20">
        <v>2344.9</v>
      </c>
      <c r="H105" s="20">
        <v>2449.5</v>
      </c>
      <c r="I105" s="20">
        <v>2843.6</v>
      </c>
      <c r="J105" s="20">
        <v>2790.7</v>
      </c>
      <c r="K105" s="20">
        <v>2260.4</v>
      </c>
      <c r="L105" s="20">
        <v>2314.1</v>
      </c>
      <c r="M105" s="20">
        <v>2454.6999999999998</v>
      </c>
      <c r="N105" s="20">
        <v>1985.4</v>
      </c>
      <c r="O105" s="20">
        <v>2263.3000000000002</v>
      </c>
      <c r="P105" s="20">
        <v>2348</v>
      </c>
      <c r="Q105" s="20">
        <v>2347.5</v>
      </c>
      <c r="R105" s="20">
        <v>2391</v>
      </c>
      <c r="S105" s="20">
        <v>2868.6</v>
      </c>
      <c r="T105" s="20">
        <v>2273.6999999999998</v>
      </c>
      <c r="U105" s="20">
        <v>2367.8000000000002</v>
      </c>
      <c r="V105" s="20">
        <v>2663.5</v>
      </c>
      <c r="W105" s="20">
        <v>2478.9</v>
      </c>
      <c r="X105" s="20">
        <v>2617.1999999999998</v>
      </c>
      <c r="Z105" s="59">
        <f t="shared" si="36"/>
        <v>170.40000000000009</v>
      </c>
      <c r="AA105" s="59">
        <f t="shared" si="38"/>
        <v>-284.19999999999982</v>
      </c>
      <c r="AB105" s="59">
        <f t="shared" si="39"/>
        <v>-516.29999999999995</v>
      </c>
      <c r="AC105" s="59">
        <f t="shared" si="40"/>
        <v>-523.69999999999982</v>
      </c>
      <c r="AD105" s="59">
        <f t="shared" si="41"/>
        <v>175.80000000000018</v>
      </c>
      <c r="AE105" s="59">
        <f t="shared" si="42"/>
        <v>475.79999999999973</v>
      </c>
      <c r="AF105" s="59">
        <f t="shared" si="43"/>
        <v>127.19999999999982</v>
      </c>
      <c r="AG105" s="59">
        <f t="shared" si="44"/>
        <v>-218.5</v>
      </c>
      <c r="AH105" s="59">
        <f t="shared" si="45"/>
        <v>-303.09999999999991</v>
      </c>
      <c r="AJ105" s="55">
        <f t="shared" si="37"/>
        <v>6.7662007623888215E-2</v>
      </c>
      <c r="AK105" s="55">
        <f t="shared" si="46"/>
        <v>-0.13774051277080396</v>
      </c>
      <c r="AL105" s="55">
        <f t="shared" si="47"/>
        <v>-0.275404064650344</v>
      </c>
      <c r="AM105" s="55">
        <f t="shared" si="48"/>
        <v>-0.22333574992536986</v>
      </c>
      <c r="AN105" s="55">
        <f t="shared" si="49"/>
        <v>7.1769748928352806E-2</v>
      </c>
      <c r="AO105" s="55">
        <f t="shared" si="50"/>
        <v>0.16732311154874094</v>
      </c>
      <c r="AP105" s="55">
        <f t="shared" si="51"/>
        <v>4.5579962016698256E-2</v>
      </c>
      <c r="AQ105" s="55">
        <f t="shared" si="52"/>
        <v>-9.6664307202265085E-2</v>
      </c>
      <c r="AR105" s="55">
        <f t="shared" si="53"/>
        <v>-0.13097964651484376</v>
      </c>
    </row>
    <row r="106" spans="1:44" x14ac:dyDescent="0.25">
      <c r="C106">
        <v>2</v>
      </c>
      <c r="D106" s="20">
        <v>1029.7</v>
      </c>
      <c r="E106" s="20">
        <v>879.4</v>
      </c>
      <c r="F106" s="20">
        <v>739.2</v>
      </c>
      <c r="G106" s="20">
        <v>867.6</v>
      </c>
      <c r="H106" s="20">
        <v>941.3</v>
      </c>
      <c r="I106" s="20">
        <v>899.7</v>
      </c>
      <c r="J106" s="20">
        <v>995.1</v>
      </c>
      <c r="K106" s="20">
        <v>818</v>
      </c>
      <c r="L106" s="20">
        <v>812.9</v>
      </c>
      <c r="M106" s="20">
        <v>932.5</v>
      </c>
      <c r="N106" s="20">
        <v>858.8</v>
      </c>
      <c r="O106" s="20">
        <v>869.1</v>
      </c>
      <c r="P106" s="20">
        <v>828.3</v>
      </c>
      <c r="Q106" s="20">
        <v>668.4</v>
      </c>
      <c r="R106" s="20">
        <v>696.8</v>
      </c>
      <c r="S106" s="20">
        <v>767.8</v>
      </c>
      <c r="T106" s="20">
        <v>646.4</v>
      </c>
      <c r="U106" s="20">
        <v>706.6</v>
      </c>
      <c r="V106" s="20">
        <v>795.8</v>
      </c>
      <c r="W106" s="20">
        <v>748.3</v>
      </c>
      <c r="X106" s="20">
        <v>901</v>
      </c>
      <c r="Z106" s="59">
        <f t="shared" si="36"/>
        <v>201.40000000000009</v>
      </c>
      <c r="AA106" s="59">
        <f t="shared" si="38"/>
        <v>211</v>
      </c>
      <c r="AB106" s="59">
        <f t="shared" si="39"/>
        <v>42.400000000000091</v>
      </c>
      <c r="AC106" s="59">
        <f t="shared" si="40"/>
        <v>99.800000000000068</v>
      </c>
      <c r="AD106" s="59">
        <f t="shared" si="41"/>
        <v>294.89999999999998</v>
      </c>
      <c r="AE106" s="59">
        <f t="shared" si="42"/>
        <v>193.10000000000002</v>
      </c>
      <c r="AF106" s="59">
        <f t="shared" si="43"/>
        <v>199.30000000000007</v>
      </c>
      <c r="AG106" s="59">
        <f t="shared" si="44"/>
        <v>69.700000000000045</v>
      </c>
      <c r="AH106" s="59">
        <f t="shared" si="45"/>
        <v>-88.100000000000023</v>
      </c>
      <c r="AJ106" s="55">
        <f t="shared" si="37"/>
        <v>0.19559094882004474</v>
      </c>
      <c r="AK106" s="55">
        <f t="shared" si="46"/>
        <v>0.2399363202183307</v>
      </c>
      <c r="AL106" s="55">
        <f t="shared" si="47"/>
        <v>5.7359307359307478E-2</v>
      </c>
      <c r="AM106" s="55">
        <f t="shared" si="48"/>
        <v>0.11502996772706324</v>
      </c>
      <c r="AN106" s="55">
        <f t="shared" si="49"/>
        <v>0.3132901306703495</v>
      </c>
      <c r="AO106" s="55">
        <f t="shared" si="50"/>
        <v>0.21462709792152943</v>
      </c>
      <c r="AP106" s="55">
        <f t="shared" si="51"/>
        <v>0.20028137875590399</v>
      </c>
      <c r="AQ106" s="55">
        <f t="shared" si="52"/>
        <v>8.5207823960880252E-2</v>
      </c>
      <c r="AR106" s="55">
        <f t="shared" si="53"/>
        <v>-0.10837741419608811</v>
      </c>
    </row>
    <row r="107" spans="1:44" x14ac:dyDescent="0.25">
      <c r="C107">
        <v>3</v>
      </c>
      <c r="D107" s="20">
        <v>536.20000000000005</v>
      </c>
      <c r="E107" s="20">
        <v>433</v>
      </c>
      <c r="F107" s="20">
        <v>535.79999999999995</v>
      </c>
      <c r="G107" s="20">
        <v>666.3</v>
      </c>
      <c r="H107" s="20">
        <v>683.3</v>
      </c>
      <c r="I107" s="20">
        <v>770</v>
      </c>
      <c r="J107" s="20">
        <v>838.4</v>
      </c>
      <c r="K107" s="20">
        <v>652.5</v>
      </c>
      <c r="L107" s="20">
        <v>677</v>
      </c>
      <c r="M107" s="20">
        <v>901.5</v>
      </c>
      <c r="N107" s="20">
        <v>732.2</v>
      </c>
      <c r="O107" s="20">
        <v>505.4</v>
      </c>
      <c r="P107" s="20">
        <v>469.9</v>
      </c>
      <c r="Q107" s="20">
        <v>389.3</v>
      </c>
      <c r="R107" s="20">
        <v>403.9</v>
      </c>
      <c r="S107" s="20">
        <v>502.2</v>
      </c>
      <c r="T107" s="20">
        <v>432.3</v>
      </c>
      <c r="U107" s="20">
        <v>409.7</v>
      </c>
      <c r="V107" s="20">
        <v>463</v>
      </c>
      <c r="W107" s="20">
        <v>487.8</v>
      </c>
      <c r="X107" s="20">
        <v>522.4</v>
      </c>
      <c r="Z107" s="59">
        <f t="shared" si="36"/>
        <v>66.300000000000068</v>
      </c>
      <c r="AA107" s="59">
        <f t="shared" si="38"/>
        <v>43.699999999999989</v>
      </c>
      <c r="AB107" s="59">
        <f t="shared" si="39"/>
        <v>131.89999999999998</v>
      </c>
      <c r="AC107" s="59">
        <f t="shared" si="40"/>
        <v>164.09999999999997</v>
      </c>
      <c r="AD107" s="59">
        <f t="shared" si="41"/>
        <v>250.99999999999994</v>
      </c>
      <c r="AE107" s="59">
        <f t="shared" si="42"/>
        <v>360.3</v>
      </c>
      <c r="AF107" s="59">
        <f t="shared" si="43"/>
        <v>375.4</v>
      </c>
      <c r="AG107" s="59">
        <f t="shared" si="44"/>
        <v>164.7</v>
      </c>
      <c r="AH107" s="59">
        <f t="shared" si="45"/>
        <v>154.60000000000002</v>
      </c>
      <c r="AJ107" s="55">
        <f t="shared" si="37"/>
        <v>0.12364789257739661</v>
      </c>
      <c r="AK107" s="55">
        <f t="shared" si="46"/>
        <v>0.10092378752886834</v>
      </c>
      <c r="AL107" s="55">
        <f t="shared" si="47"/>
        <v>0.24617394550205299</v>
      </c>
      <c r="AM107" s="55">
        <f t="shared" si="48"/>
        <v>0.24628545700135071</v>
      </c>
      <c r="AN107" s="55">
        <f t="shared" si="49"/>
        <v>0.36733499195082681</v>
      </c>
      <c r="AO107" s="55">
        <f t="shared" si="50"/>
        <v>0.46792207792207796</v>
      </c>
      <c r="AP107" s="55">
        <f t="shared" si="51"/>
        <v>0.44775763358778625</v>
      </c>
      <c r="AQ107" s="55">
        <f t="shared" si="52"/>
        <v>0.25241379310344825</v>
      </c>
      <c r="AR107" s="55">
        <f t="shared" si="53"/>
        <v>0.22836041358936487</v>
      </c>
    </row>
    <row r="108" spans="1:44" x14ac:dyDescent="0.25">
      <c r="C108">
        <v>4</v>
      </c>
      <c r="D108" s="20">
        <v>173.9</v>
      </c>
      <c r="E108" s="20">
        <v>146.30000000000001</v>
      </c>
      <c r="F108" s="20">
        <v>127.6</v>
      </c>
      <c r="G108" s="20">
        <v>146.6</v>
      </c>
      <c r="H108" s="20">
        <v>131.1</v>
      </c>
      <c r="I108" s="20">
        <v>141.6</v>
      </c>
      <c r="J108" s="20">
        <v>177</v>
      </c>
      <c r="K108" s="20">
        <v>86.9</v>
      </c>
      <c r="L108" s="20">
        <v>126.8</v>
      </c>
      <c r="M108" s="20">
        <v>131.69999999999999</v>
      </c>
      <c r="N108" s="20">
        <v>121.2</v>
      </c>
      <c r="O108" s="20">
        <v>109</v>
      </c>
      <c r="P108" s="20">
        <v>127.4</v>
      </c>
      <c r="Q108" s="20">
        <v>113</v>
      </c>
      <c r="R108" s="20">
        <v>106.6</v>
      </c>
      <c r="S108" s="20">
        <v>126.5</v>
      </c>
      <c r="T108" s="20">
        <v>112.4</v>
      </c>
      <c r="U108" s="20">
        <v>194.5</v>
      </c>
      <c r="V108" s="20">
        <v>250.4</v>
      </c>
      <c r="W108" s="20">
        <v>122.1</v>
      </c>
      <c r="X108" s="20">
        <v>140.9</v>
      </c>
      <c r="Z108" s="59">
        <f t="shared" si="36"/>
        <v>46.5</v>
      </c>
      <c r="AA108" s="59">
        <f t="shared" si="38"/>
        <v>33.300000000000011</v>
      </c>
      <c r="AB108" s="59">
        <f t="shared" si="39"/>
        <v>21</v>
      </c>
      <c r="AC108" s="59">
        <f t="shared" si="40"/>
        <v>20.099999999999994</v>
      </c>
      <c r="AD108" s="59">
        <f t="shared" si="41"/>
        <v>18.699999999999989</v>
      </c>
      <c r="AE108" s="59">
        <f t="shared" si="42"/>
        <v>-52.900000000000006</v>
      </c>
      <c r="AF108" s="59">
        <f t="shared" si="43"/>
        <v>-73.400000000000006</v>
      </c>
      <c r="AG108" s="59">
        <f t="shared" si="44"/>
        <v>-35.199999999999989</v>
      </c>
      <c r="AH108" s="59">
        <f t="shared" si="45"/>
        <v>-14.100000000000009</v>
      </c>
      <c r="AJ108" s="55">
        <f t="shared" si="37"/>
        <v>0.26739505462909718</v>
      </c>
      <c r="AK108" s="55">
        <f t="shared" si="46"/>
        <v>0.22761449077238557</v>
      </c>
      <c r="AL108" s="55">
        <f t="shared" si="47"/>
        <v>0.16457680250783699</v>
      </c>
      <c r="AM108" s="55">
        <f t="shared" si="48"/>
        <v>0.13710777626193721</v>
      </c>
      <c r="AN108" s="55">
        <f t="shared" si="49"/>
        <v>0.14263920671243319</v>
      </c>
      <c r="AO108" s="55">
        <f t="shared" si="50"/>
        <v>-0.37358757062146897</v>
      </c>
      <c r="AP108" s="55">
        <f t="shared" si="51"/>
        <v>-0.4146892655367232</v>
      </c>
      <c r="AQ108" s="55">
        <f t="shared" si="52"/>
        <v>-0.40506329113924033</v>
      </c>
      <c r="AR108" s="55">
        <f t="shared" si="53"/>
        <v>-0.11119873817034708</v>
      </c>
    </row>
    <row r="109" spans="1:44" x14ac:dyDescent="0.25">
      <c r="A109" t="s">
        <v>135</v>
      </c>
      <c r="D109" s="20">
        <v>8945.2000000000007</v>
      </c>
      <c r="E109" s="20">
        <v>6861.2</v>
      </c>
      <c r="F109" s="20">
        <v>6183.3</v>
      </c>
      <c r="G109" s="20">
        <v>7599.2000000000007</v>
      </c>
      <c r="H109" s="20">
        <v>7948.7000000000007</v>
      </c>
      <c r="I109" s="20">
        <v>8846.3000000000011</v>
      </c>
      <c r="J109" s="20">
        <v>8744.9</v>
      </c>
      <c r="K109" s="20">
        <v>6251</v>
      </c>
      <c r="L109" s="20">
        <v>6299.7</v>
      </c>
      <c r="M109" s="20">
        <v>7018.5999999999995</v>
      </c>
      <c r="N109" s="20">
        <v>5669.4</v>
      </c>
      <c r="O109" s="20">
        <v>5891.3</v>
      </c>
      <c r="P109" s="20">
        <v>5712.5999999999995</v>
      </c>
      <c r="Q109" s="20">
        <v>5577.3</v>
      </c>
      <c r="R109" s="20">
        <v>5644.4000000000005</v>
      </c>
      <c r="S109" s="20">
        <v>6476.2999999999993</v>
      </c>
      <c r="T109" s="20">
        <v>5606.4</v>
      </c>
      <c r="U109" s="20">
        <v>6115.7000000000007</v>
      </c>
      <c r="V109" s="20">
        <v>6756.9</v>
      </c>
      <c r="W109" s="20">
        <v>6158.1</v>
      </c>
      <c r="X109" s="20">
        <v>6581.1999999999989</v>
      </c>
      <c r="Z109" s="59">
        <f t="shared" si="36"/>
        <v>3232.6000000000013</v>
      </c>
      <c r="AA109" s="59">
        <f t="shared" si="38"/>
        <v>1283.8999999999996</v>
      </c>
      <c r="AB109" s="59">
        <f t="shared" si="39"/>
        <v>538.89999999999964</v>
      </c>
      <c r="AC109" s="59">
        <f t="shared" si="40"/>
        <v>1122.9000000000015</v>
      </c>
      <c r="AD109" s="59">
        <f t="shared" si="41"/>
        <v>2342.3000000000011</v>
      </c>
      <c r="AE109" s="59">
        <f t="shared" si="42"/>
        <v>2730.6000000000004</v>
      </c>
      <c r="AF109" s="59">
        <f t="shared" si="43"/>
        <v>1988</v>
      </c>
      <c r="AG109" s="59">
        <f t="shared" si="44"/>
        <v>92.899999999999636</v>
      </c>
      <c r="AH109" s="59">
        <f t="shared" si="45"/>
        <v>-281.49999999999909</v>
      </c>
      <c r="AJ109" s="55">
        <f t="shared" si="37"/>
        <v>0.36137816929750044</v>
      </c>
      <c r="AK109" s="55">
        <f t="shared" si="46"/>
        <v>0.18712470121844571</v>
      </c>
      <c r="AL109" s="55">
        <f t="shared" si="47"/>
        <v>8.7154108647485906E-2</v>
      </c>
      <c r="AM109" s="55">
        <f t="shared" si="48"/>
        <v>0.14776555426887059</v>
      </c>
      <c r="AN109" s="55">
        <f t="shared" si="49"/>
        <v>0.29467711701284499</v>
      </c>
      <c r="AO109" s="55">
        <f t="shared" si="50"/>
        <v>0.30867142195041997</v>
      </c>
      <c r="AP109" s="55">
        <f t="shared" si="51"/>
        <v>0.22733250237281158</v>
      </c>
      <c r="AQ109" s="55">
        <f t="shared" si="52"/>
        <v>1.4861622140457468E-2</v>
      </c>
      <c r="AR109" s="55">
        <f t="shared" si="53"/>
        <v>-4.4684667523850197E-2</v>
      </c>
    </row>
    <row r="110" spans="1:44" x14ac:dyDescent="0.25">
      <c r="A110" t="s">
        <v>31</v>
      </c>
      <c r="B110" t="s">
        <v>119</v>
      </c>
      <c r="C110">
        <v>3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>
        <v>129.5</v>
      </c>
      <c r="X110" s="20">
        <v>0</v>
      </c>
      <c r="Z110" s="59">
        <f t="shared" si="36"/>
        <v>0</v>
      </c>
      <c r="AA110" s="59">
        <f t="shared" si="38"/>
        <v>0</v>
      </c>
      <c r="AB110" s="59">
        <f t="shared" si="39"/>
        <v>0</v>
      </c>
      <c r="AC110" s="59">
        <f t="shared" si="40"/>
        <v>0</v>
      </c>
      <c r="AD110" s="59">
        <f t="shared" si="41"/>
        <v>0</v>
      </c>
      <c r="AE110" s="59">
        <f t="shared" si="42"/>
        <v>0</v>
      </c>
      <c r="AF110" s="59">
        <f t="shared" si="43"/>
        <v>0</v>
      </c>
      <c r="AG110" s="59">
        <f t="shared" si="44"/>
        <v>-129.5</v>
      </c>
      <c r="AH110" s="59">
        <f t="shared" si="45"/>
        <v>0</v>
      </c>
      <c r="AJ110" s="55">
        <f t="shared" si="37"/>
        <v>0</v>
      </c>
      <c r="AK110" s="55">
        <f t="shared" si="46"/>
        <v>0</v>
      </c>
      <c r="AL110" s="55">
        <f t="shared" si="47"/>
        <v>0</v>
      </c>
      <c r="AM110" s="55">
        <f t="shared" si="48"/>
        <v>0</v>
      </c>
      <c r="AN110" s="55">
        <f t="shared" si="49"/>
        <v>0</v>
      </c>
      <c r="AO110" s="55">
        <f t="shared" si="50"/>
        <v>0</v>
      </c>
      <c r="AP110" s="55">
        <f t="shared" si="51"/>
        <v>0</v>
      </c>
      <c r="AQ110" s="55" t="e">
        <f t="shared" si="52"/>
        <v>#DIV/0!</v>
      </c>
      <c r="AR110" s="55">
        <f t="shared" si="53"/>
        <v>0</v>
      </c>
    </row>
    <row r="111" spans="1:44" x14ac:dyDescent="0.25">
      <c r="A111" t="s">
        <v>136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>
        <v>129.5</v>
      </c>
      <c r="X111" s="20">
        <v>0</v>
      </c>
      <c r="Z111" s="59">
        <f t="shared" si="36"/>
        <v>0</v>
      </c>
      <c r="AA111" s="59">
        <f t="shared" si="38"/>
        <v>0</v>
      </c>
      <c r="AB111" s="59">
        <f t="shared" si="39"/>
        <v>0</v>
      </c>
      <c r="AC111" s="59">
        <f t="shared" si="40"/>
        <v>0</v>
      </c>
      <c r="AD111" s="59">
        <f t="shared" si="41"/>
        <v>0</v>
      </c>
      <c r="AE111" s="59">
        <f t="shared" si="42"/>
        <v>0</v>
      </c>
      <c r="AF111" s="59">
        <f t="shared" si="43"/>
        <v>0</v>
      </c>
      <c r="AG111" s="59">
        <f t="shared" si="44"/>
        <v>-129.5</v>
      </c>
      <c r="AH111" s="59">
        <f t="shared" si="45"/>
        <v>0</v>
      </c>
      <c r="AJ111" s="55">
        <f t="shared" si="37"/>
        <v>0</v>
      </c>
      <c r="AK111" s="55">
        <f t="shared" si="46"/>
        <v>0</v>
      </c>
      <c r="AL111" s="55">
        <f t="shared" si="47"/>
        <v>0</v>
      </c>
      <c r="AM111" s="55">
        <f t="shared" si="48"/>
        <v>0</v>
      </c>
      <c r="AN111" s="55">
        <f t="shared" si="49"/>
        <v>0</v>
      </c>
      <c r="AO111" s="55">
        <f t="shared" si="50"/>
        <v>0</v>
      </c>
      <c r="AP111" s="55">
        <f t="shared" si="51"/>
        <v>0</v>
      </c>
      <c r="AQ111" s="55" t="e">
        <f t="shared" si="52"/>
        <v>#DIV/0!</v>
      </c>
      <c r="AR111" s="55">
        <f t="shared" si="53"/>
        <v>0</v>
      </c>
    </row>
    <row r="112" spans="1:44" x14ac:dyDescent="0.25">
      <c r="A112" t="s">
        <v>32</v>
      </c>
      <c r="B112" t="s">
        <v>106</v>
      </c>
      <c r="C112">
        <v>0.75</v>
      </c>
      <c r="D112" s="20">
        <v>278742.40000000002</v>
      </c>
      <c r="E112" s="20">
        <v>243364.83</v>
      </c>
      <c r="F112" s="20">
        <v>212390.24</v>
      </c>
      <c r="G112" s="20">
        <v>248765.8</v>
      </c>
      <c r="H112" s="20">
        <v>269718.5</v>
      </c>
      <c r="I112" s="20">
        <v>293784.59999999998</v>
      </c>
      <c r="J112" s="20">
        <v>296951.5</v>
      </c>
      <c r="K112" s="20">
        <v>269937.13</v>
      </c>
      <c r="L112" s="20">
        <v>262806.65000000002</v>
      </c>
      <c r="M112" s="20">
        <v>246339.5</v>
      </c>
      <c r="N112" s="20">
        <v>232741.49</v>
      </c>
      <c r="O112" s="20">
        <v>214339.72</v>
      </c>
      <c r="P112" s="20">
        <v>222758.27</v>
      </c>
      <c r="Q112" s="20">
        <v>207307.88</v>
      </c>
      <c r="R112" s="20">
        <v>219225.32</v>
      </c>
      <c r="S112" s="20">
        <v>236837.69</v>
      </c>
      <c r="T112" s="20">
        <v>224513.2</v>
      </c>
      <c r="U112" s="20">
        <v>231036.32</v>
      </c>
      <c r="V112" s="20">
        <v>251487.51</v>
      </c>
      <c r="W112" s="20">
        <v>235085.61</v>
      </c>
      <c r="X112" s="20">
        <v>247931.31</v>
      </c>
      <c r="Z112" s="59">
        <f t="shared" si="36"/>
        <v>55984.130000000034</v>
      </c>
      <c r="AA112" s="59">
        <f t="shared" si="38"/>
        <v>36056.949999999983</v>
      </c>
      <c r="AB112" s="59">
        <f t="shared" si="39"/>
        <v>-6835.0800000000163</v>
      </c>
      <c r="AC112" s="59">
        <f t="shared" si="40"/>
        <v>11928.109999999986</v>
      </c>
      <c r="AD112" s="59">
        <f t="shared" si="41"/>
        <v>45205.299999999988</v>
      </c>
      <c r="AE112" s="59">
        <f t="shared" si="42"/>
        <v>62748.27999999997</v>
      </c>
      <c r="AF112" s="59">
        <f t="shared" si="43"/>
        <v>45463.989999999991</v>
      </c>
      <c r="AG112" s="59">
        <f t="shared" si="44"/>
        <v>34851.520000000019</v>
      </c>
      <c r="AH112" s="59">
        <f t="shared" si="45"/>
        <v>14875.340000000026</v>
      </c>
      <c r="AJ112" s="55">
        <f t="shared" si="37"/>
        <v>0.20084540421550517</v>
      </c>
      <c r="AK112" s="55">
        <f t="shared" si="46"/>
        <v>0.14816006897956449</v>
      </c>
      <c r="AL112" s="55">
        <f t="shared" si="47"/>
        <v>-3.2181704771368107E-2</v>
      </c>
      <c r="AM112" s="55">
        <f t="shared" si="48"/>
        <v>4.7949155390330934E-2</v>
      </c>
      <c r="AN112" s="55">
        <f t="shared" si="49"/>
        <v>0.16760177740866863</v>
      </c>
      <c r="AO112" s="55">
        <f t="shared" si="50"/>
        <v>0.2135860082523045</v>
      </c>
      <c r="AP112" s="55">
        <f t="shared" si="51"/>
        <v>0.15310240897924404</v>
      </c>
      <c r="AQ112" s="55">
        <f t="shared" si="52"/>
        <v>0.12910976715207728</v>
      </c>
      <c r="AR112" s="55">
        <f t="shared" si="53"/>
        <v>5.6601840174135713E-2</v>
      </c>
    </row>
    <row r="113" spans="1:44" x14ac:dyDescent="0.25">
      <c r="C113">
        <v>1</v>
      </c>
      <c r="D113" s="20">
        <v>101150.9</v>
      </c>
      <c r="E113" s="20">
        <v>75899.820000000007</v>
      </c>
      <c r="F113" s="20">
        <v>68458.100000000006</v>
      </c>
      <c r="G113" s="20">
        <v>91136</v>
      </c>
      <c r="H113" s="20">
        <v>96995.12</v>
      </c>
      <c r="I113" s="20">
        <v>108610.18</v>
      </c>
      <c r="J113" s="20">
        <v>112214.2</v>
      </c>
      <c r="K113" s="20">
        <v>93558.8</v>
      </c>
      <c r="L113" s="20">
        <v>96304.1</v>
      </c>
      <c r="M113" s="20">
        <v>86448</v>
      </c>
      <c r="N113" s="20">
        <v>74327.899999999994</v>
      </c>
      <c r="O113" s="20">
        <v>74247</v>
      </c>
      <c r="P113" s="20">
        <v>69728</v>
      </c>
      <c r="Q113" s="20">
        <v>69623.39</v>
      </c>
      <c r="R113" s="20">
        <v>75984.600000000006</v>
      </c>
      <c r="S113" s="20">
        <v>81330.8</v>
      </c>
      <c r="T113" s="20">
        <v>77509.5</v>
      </c>
      <c r="U113" s="20">
        <v>81793.600000000006</v>
      </c>
      <c r="V113" s="20">
        <v>88348.5</v>
      </c>
      <c r="W113" s="20">
        <v>84996.800000000003</v>
      </c>
      <c r="X113" s="20">
        <v>85509.9</v>
      </c>
      <c r="Z113" s="59">
        <f t="shared" si="36"/>
        <v>31422.899999999994</v>
      </c>
      <c r="AA113" s="59">
        <f t="shared" si="38"/>
        <v>6276.4300000000076</v>
      </c>
      <c r="AB113" s="59">
        <f t="shared" si="39"/>
        <v>-7526.5</v>
      </c>
      <c r="AC113" s="59">
        <f t="shared" si="40"/>
        <v>9805.1999999999971</v>
      </c>
      <c r="AD113" s="59">
        <f t="shared" si="41"/>
        <v>19485.619999999995</v>
      </c>
      <c r="AE113" s="59">
        <f t="shared" si="42"/>
        <v>26816.579999999987</v>
      </c>
      <c r="AF113" s="59">
        <f t="shared" si="43"/>
        <v>23865.699999999997</v>
      </c>
      <c r="AG113" s="59">
        <f t="shared" si="44"/>
        <v>8562</v>
      </c>
      <c r="AH113" s="59">
        <f t="shared" si="45"/>
        <v>10794.200000000012</v>
      </c>
      <c r="AJ113" s="55">
        <f t="shared" si="37"/>
        <v>0.31065368671954474</v>
      </c>
      <c r="AK113" s="55">
        <f t="shared" si="46"/>
        <v>8.2693608496041321E-2</v>
      </c>
      <c r="AL113" s="55">
        <f t="shared" si="47"/>
        <v>-0.1099431623138825</v>
      </c>
      <c r="AM113" s="55">
        <f t="shared" si="48"/>
        <v>0.10758865870786513</v>
      </c>
      <c r="AN113" s="55">
        <f t="shared" si="49"/>
        <v>0.20089278718352013</v>
      </c>
      <c r="AO113" s="55">
        <f t="shared" si="50"/>
        <v>0.24690668959392195</v>
      </c>
      <c r="AP113" s="55">
        <f t="shared" si="51"/>
        <v>0.21267985691650432</v>
      </c>
      <c r="AQ113" s="55">
        <f t="shared" si="52"/>
        <v>9.1514641059953744E-2</v>
      </c>
      <c r="AR113" s="55">
        <f t="shared" si="53"/>
        <v>0.1120845322265616</v>
      </c>
    </row>
    <row r="114" spans="1:44" x14ac:dyDescent="0.25">
      <c r="C114">
        <v>1.5</v>
      </c>
      <c r="D114" s="20">
        <v>616.20000000000005</v>
      </c>
      <c r="E114" s="20">
        <v>532.9</v>
      </c>
      <c r="F114" s="20">
        <v>440.1</v>
      </c>
      <c r="G114" s="20">
        <v>539.79999999999995</v>
      </c>
      <c r="H114" s="20">
        <v>465.1</v>
      </c>
      <c r="I114" s="20">
        <v>488.6</v>
      </c>
      <c r="J114" s="20">
        <v>718.7</v>
      </c>
      <c r="K114" s="20">
        <v>630.79999999999995</v>
      </c>
      <c r="L114" s="20">
        <v>652.20000000000005</v>
      </c>
      <c r="M114" s="20">
        <v>705.8</v>
      </c>
      <c r="N114" s="20">
        <v>446.1</v>
      </c>
      <c r="O114" s="20">
        <v>550.20000000000005</v>
      </c>
      <c r="P114" s="20">
        <v>445.3</v>
      </c>
      <c r="Q114" s="20">
        <v>487.2</v>
      </c>
      <c r="R114" s="20">
        <v>496.2</v>
      </c>
      <c r="S114" s="20">
        <v>515.20000000000005</v>
      </c>
      <c r="T114" s="20">
        <v>435.2</v>
      </c>
      <c r="U114" s="20">
        <v>452.3</v>
      </c>
      <c r="V114" s="20">
        <v>554.29999999999995</v>
      </c>
      <c r="W114" s="20">
        <v>499.1</v>
      </c>
      <c r="X114" s="20">
        <v>515.6</v>
      </c>
      <c r="Z114" s="59">
        <f t="shared" si="36"/>
        <v>170.90000000000003</v>
      </c>
      <c r="AA114" s="59">
        <f t="shared" si="38"/>
        <v>45.699999999999989</v>
      </c>
      <c r="AB114" s="59">
        <f t="shared" si="39"/>
        <v>-56.099999999999966</v>
      </c>
      <c r="AC114" s="59">
        <f t="shared" si="40"/>
        <v>24.599999999999909</v>
      </c>
      <c r="AD114" s="59">
        <f t="shared" si="41"/>
        <v>29.900000000000034</v>
      </c>
      <c r="AE114" s="59">
        <f t="shared" si="42"/>
        <v>36.300000000000011</v>
      </c>
      <c r="AF114" s="59">
        <f t="shared" si="43"/>
        <v>164.40000000000009</v>
      </c>
      <c r="AG114" s="59">
        <f t="shared" si="44"/>
        <v>131.69999999999993</v>
      </c>
      <c r="AH114" s="59">
        <f t="shared" si="45"/>
        <v>136.60000000000002</v>
      </c>
      <c r="AJ114" s="55">
        <f t="shared" si="37"/>
        <v>0.27734501785134702</v>
      </c>
      <c r="AK114" s="55">
        <f t="shared" si="46"/>
        <v>8.5757177706886831E-2</v>
      </c>
      <c r="AL114" s="55">
        <f t="shared" si="47"/>
        <v>-0.12747102931152002</v>
      </c>
      <c r="AM114" s="55">
        <f t="shared" si="48"/>
        <v>4.5572434234901649E-2</v>
      </c>
      <c r="AN114" s="55">
        <f t="shared" si="49"/>
        <v>6.4287250053751951E-2</v>
      </c>
      <c r="AO114" s="55">
        <f t="shared" si="50"/>
        <v>7.4293900941465429E-2</v>
      </c>
      <c r="AP114" s="55">
        <f t="shared" si="51"/>
        <v>0.22874634757200513</v>
      </c>
      <c r="AQ114" s="55">
        <f t="shared" si="52"/>
        <v>0.20878249841471139</v>
      </c>
      <c r="AR114" s="55">
        <f t="shared" si="53"/>
        <v>0.20944495553511194</v>
      </c>
    </row>
    <row r="115" spans="1:44" x14ac:dyDescent="0.25">
      <c r="C115">
        <v>2</v>
      </c>
      <c r="D115" s="20">
        <v>214.7</v>
      </c>
      <c r="E115" s="20">
        <v>167.5</v>
      </c>
      <c r="F115" s="20">
        <v>162.80000000000001</v>
      </c>
      <c r="G115" s="20">
        <v>205.4</v>
      </c>
      <c r="H115" s="20">
        <v>161.5</v>
      </c>
      <c r="I115" s="20">
        <v>212.6</v>
      </c>
      <c r="J115" s="20">
        <v>201.5</v>
      </c>
      <c r="K115" s="20">
        <v>163.80000000000001</v>
      </c>
      <c r="L115" s="20">
        <v>190.3</v>
      </c>
      <c r="M115" s="20">
        <v>176.5</v>
      </c>
      <c r="N115" s="20">
        <v>178.2</v>
      </c>
      <c r="O115" s="20">
        <v>214.9</v>
      </c>
      <c r="P115" s="20">
        <v>178</v>
      </c>
      <c r="Q115" s="20">
        <v>174.3</v>
      </c>
      <c r="R115" s="20">
        <v>212.6</v>
      </c>
      <c r="S115" s="20">
        <v>201.8</v>
      </c>
      <c r="T115" s="20">
        <v>190.3</v>
      </c>
      <c r="U115" s="20">
        <v>185.6</v>
      </c>
      <c r="V115" s="20">
        <v>225.3</v>
      </c>
      <c r="W115" s="20">
        <v>225</v>
      </c>
      <c r="X115" s="20">
        <v>208.2</v>
      </c>
      <c r="Z115" s="59">
        <f t="shared" si="36"/>
        <v>36.699999999999989</v>
      </c>
      <c r="AA115" s="59">
        <f t="shared" si="38"/>
        <v>-6.8000000000000114</v>
      </c>
      <c r="AB115" s="59">
        <f t="shared" si="39"/>
        <v>-49.799999999999983</v>
      </c>
      <c r="AC115" s="59">
        <f t="shared" si="40"/>
        <v>3.5999999999999943</v>
      </c>
      <c r="AD115" s="59">
        <f t="shared" si="41"/>
        <v>-28.800000000000011</v>
      </c>
      <c r="AE115" s="59">
        <f t="shared" si="42"/>
        <v>27</v>
      </c>
      <c r="AF115" s="59">
        <f t="shared" si="43"/>
        <v>-23.800000000000011</v>
      </c>
      <c r="AG115" s="59">
        <f t="shared" si="44"/>
        <v>-61.199999999999989</v>
      </c>
      <c r="AH115" s="59">
        <f t="shared" si="45"/>
        <v>-17.899999999999977</v>
      </c>
      <c r="AJ115" s="55">
        <f t="shared" si="37"/>
        <v>0.1709361900326036</v>
      </c>
      <c r="AK115" s="55">
        <f t="shared" si="46"/>
        <v>-4.0597014925373202E-2</v>
      </c>
      <c r="AL115" s="55">
        <f t="shared" si="47"/>
        <v>-0.30589680589680579</v>
      </c>
      <c r="AM115" s="55">
        <f t="shared" si="48"/>
        <v>1.752677702044788E-2</v>
      </c>
      <c r="AN115" s="55">
        <f t="shared" si="49"/>
        <v>-0.17832817337461307</v>
      </c>
      <c r="AO115" s="55">
        <f t="shared" si="50"/>
        <v>0.12699905926622765</v>
      </c>
      <c r="AP115" s="55">
        <f t="shared" si="51"/>
        <v>-0.11811414392059559</v>
      </c>
      <c r="AQ115" s="55">
        <f t="shared" si="52"/>
        <v>-0.37362637362637352</v>
      </c>
      <c r="AR115" s="55">
        <f t="shared" si="53"/>
        <v>-9.4062007356804922E-2</v>
      </c>
    </row>
    <row r="116" spans="1:44" x14ac:dyDescent="0.25"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710.62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212.4</v>
      </c>
      <c r="U116" s="20">
        <v>0</v>
      </c>
      <c r="V116" s="20">
        <v>0</v>
      </c>
      <c r="W116" s="20">
        <v>0</v>
      </c>
      <c r="X116" s="20">
        <v>0</v>
      </c>
      <c r="Z116" s="59">
        <f t="shared" si="36"/>
        <v>0</v>
      </c>
      <c r="AA116" s="59">
        <f t="shared" si="38"/>
        <v>0</v>
      </c>
      <c r="AB116" s="59">
        <f t="shared" si="39"/>
        <v>0</v>
      </c>
      <c r="AC116" s="59">
        <f t="shared" si="40"/>
        <v>0</v>
      </c>
      <c r="AD116" s="59">
        <f t="shared" si="41"/>
        <v>-212.4</v>
      </c>
      <c r="AE116" s="59">
        <f t="shared" si="42"/>
        <v>0</v>
      </c>
      <c r="AF116" s="59">
        <f t="shared" si="43"/>
        <v>0</v>
      </c>
      <c r="AG116" s="59">
        <f t="shared" si="44"/>
        <v>710.62</v>
      </c>
      <c r="AH116" s="59">
        <f t="shared" si="45"/>
        <v>0</v>
      </c>
      <c r="AJ116" s="55">
        <f t="shared" si="37"/>
        <v>0</v>
      </c>
      <c r="AK116" s="55">
        <f t="shared" si="46"/>
        <v>0</v>
      </c>
      <c r="AL116" s="55">
        <f t="shared" si="47"/>
        <v>0</v>
      </c>
      <c r="AM116" s="55">
        <f t="shared" si="48"/>
        <v>0</v>
      </c>
      <c r="AN116" s="55" t="e">
        <f t="shared" si="49"/>
        <v>#DIV/0!</v>
      </c>
      <c r="AO116" s="55">
        <f t="shared" si="50"/>
        <v>0</v>
      </c>
      <c r="AP116" s="55">
        <f t="shared" si="51"/>
        <v>0</v>
      </c>
      <c r="AQ116" s="55">
        <f t="shared" si="52"/>
        <v>1</v>
      </c>
      <c r="AR116" s="55">
        <f t="shared" si="53"/>
        <v>0</v>
      </c>
    </row>
    <row r="117" spans="1:44" x14ac:dyDescent="0.25">
      <c r="A117" t="s">
        <v>137</v>
      </c>
      <c r="D117" s="20">
        <v>380724.20000000007</v>
      </c>
      <c r="E117" s="20">
        <v>319965.05000000005</v>
      </c>
      <c r="F117" s="20">
        <v>281451.23999999993</v>
      </c>
      <c r="G117" s="20">
        <v>340647</v>
      </c>
      <c r="H117" s="20">
        <v>367340.22</v>
      </c>
      <c r="I117" s="20">
        <v>403095.97999999992</v>
      </c>
      <c r="J117" s="20">
        <v>410085.9</v>
      </c>
      <c r="K117" s="20">
        <v>365001.14999999997</v>
      </c>
      <c r="L117" s="20">
        <v>359953.25</v>
      </c>
      <c r="M117" s="20">
        <v>333669.8</v>
      </c>
      <c r="N117" s="20">
        <v>307693.69</v>
      </c>
      <c r="O117" s="20">
        <v>289351.82</v>
      </c>
      <c r="P117" s="20">
        <v>293109.57</v>
      </c>
      <c r="Q117" s="20">
        <v>277592.77</v>
      </c>
      <c r="R117" s="20">
        <v>295918.72000000003</v>
      </c>
      <c r="S117" s="20">
        <v>318885.49</v>
      </c>
      <c r="T117" s="20">
        <v>302860.60000000003</v>
      </c>
      <c r="U117" s="20">
        <v>313467.82</v>
      </c>
      <c r="V117" s="20">
        <v>340615.61</v>
      </c>
      <c r="W117" s="20">
        <v>320806.50999999995</v>
      </c>
      <c r="X117" s="20">
        <v>334165.00999999995</v>
      </c>
      <c r="Z117" s="59">
        <f t="shared" si="36"/>
        <v>87614.630000000063</v>
      </c>
      <c r="AA117" s="59">
        <f t="shared" si="38"/>
        <v>42372.280000000028</v>
      </c>
      <c r="AB117" s="59">
        <f t="shared" si="39"/>
        <v>-14467.480000000098</v>
      </c>
      <c r="AC117" s="59">
        <f t="shared" si="40"/>
        <v>21761.510000000009</v>
      </c>
      <c r="AD117" s="59">
        <f t="shared" si="41"/>
        <v>64479.619999999937</v>
      </c>
      <c r="AE117" s="59">
        <f t="shared" si="42"/>
        <v>89628.159999999916</v>
      </c>
      <c r="AF117" s="59">
        <f t="shared" si="43"/>
        <v>69470.290000000037</v>
      </c>
      <c r="AG117" s="59">
        <f t="shared" si="44"/>
        <v>44194.640000000014</v>
      </c>
      <c r="AH117" s="59">
        <f t="shared" si="45"/>
        <v>25788.240000000049</v>
      </c>
      <c r="AJ117" s="55">
        <f t="shared" si="37"/>
        <v>0.23012624361677048</v>
      </c>
      <c r="AK117" s="55">
        <f t="shared" si="46"/>
        <v>0.13242783860299748</v>
      </c>
      <c r="AL117" s="55">
        <f t="shared" si="47"/>
        <v>-5.1403148907782754E-2</v>
      </c>
      <c r="AM117" s="55">
        <f t="shared" si="48"/>
        <v>6.3882875821598337E-2</v>
      </c>
      <c r="AN117" s="55">
        <f t="shared" si="49"/>
        <v>0.17553106490762144</v>
      </c>
      <c r="AO117" s="55">
        <f t="shared" si="50"/>
        <v>0.22234942655592826</v>
      </c>
      <c r="AP117" s="55">
        <f t="shared" si="51"/>
        <v>0.16940423945324634</v>
      </c>
      <c r="AQ117" s="55">
        <f t="shared" si="52"/>
        <v>0.12108082399192446</v>
      </c>
      <c r="AR117" s="55">
        <f t="shared" si="53"/>
        <v>7.1643303679019568E-2</v>
      </c>
    </row>
    <row r="118" spans="1:44" x14ac:dyDescent="0.25">
      <c r="A118" t="s">
        <v>33</v>
      </c>
      <c r="B118" t="s">
        <v>107</v>
      </c>
      <c r="C118">
        <v>0.75</v>
      </c>
      <c r="D118" s="20">
        <v>1583.6</v>
      </c>
      <c r="E118" s="20">
        <v>1113.8</v>
      </c>
      <c r="F118" s="20">
        <v>951.5</v>
      </c>
      <c r="G118" s="20">
        <v>1111.9000000000001</v>
      </c>
      <c r="H118" s="20">
        <v>1171.4000000000001</v>
      </c>
      <c r="I118" s="20">
        <v>1453.1</v>
      </c>
      <c r="J118" s="20">
        <v>1290</v>
      </c>
      <c r="K118" s="20">
        <v>983</v>
      </c>
      <c r="L118" s="20">
        <v>941.7</v>
      </c>
      <c r="M118" s="20">
        <v>986.5</v>
      </c>
      <c r="N118" s="20">
        <v>638.9</v>
      </c>
      <c r="O118" s="20">
        <v>739.9</v>
      </c>
      <c r="P118" s="20">
        <v>726.4</v>
      </c>
      <c r="Q118" s="20">
        <v>726</v>
      </c>
      <c r="R118" s="20">
        <v>729.1</v>
      </c>
      <c r="S118" s="20">
        <v>853</v>
      </c>
      <c r="T118" s="20">
        <v>764.4</v>
      </c>
      <c r="U118" s="20">
        <v>825.1</v>
      </c>
      <c r="V118" s="20">
        <v>900.6</v>
      </c>
      <c r="W118" s="20">
        <v>913</v>
      </c>
      <c r="X118" s="20">
        <v>824.4</v>
      </c>
      <c r="Z118" s="59">
        <f t="shared" si="36"/>
        <v>857.19999999999993</v>
      </c>
      <c r="AA118" s="59">
        <f t="shared" si="38"/>
        <v>387.79999999999995</v>
      </c>
      <c r="AB118" s="59">
        <f t="shared" si="39"/>
        <v>222.39999999999998</v>
      </c>
      <c r="AC118" s="59">
        <f t="shared" si="40"/>
        <v>258.90000000000009</v>
      </c>
      <c r="AD118" s="59">
        <f t="shared" si="41"/>
        <v>407.00000000000011</v>
      </c>
      <c r="AE118" s="59">
        <f t="shared" si="42"/>
        <v>627.99999999999989</v>
      </c>
      <c r="AF118" s="59">
        <f t="shared" si="43"/>
        <v>389.4</v>
      </c>
      <c r="AG118" s="59">
        <f t="shared" si="44"/>
        <v>70</v>
      </c>
      <c r="AH118" s="59">
        <f t="shared" si="45"/>
        <v>117.30000000000007</v>
      </c>
      <c r="AJ118" s="55">
        <f t="shared" si="37"/>
        <v>0.54129830765344777</v>
      </c>
      <c r="AK118" s="55">
        <f t="shared" si="46"/>
        <v>0.34817741066618779</v>
      </c>
      <c r="AL118" s="55">
        <f t="shared" si="47"/>
        <v>0.23373620599054123</v>
      </c>
      <c r="AM118" s="55">
        <f t="shared" si="48"/>
        <v>0.23284468027700339</v>
      </c>
      <c r="AN118" s="55">
        <f t="shared" si="49"/>
        <v>0.34744749871948105</v>
      </c>
      <c r="AO118" s="55">
        <f t="shared" si="50"/>
        <v>0.43217947835661685</v>
      </c>
      <c r="AP118" s="55">
        <f t="shared" si="51"/>
        <v>0.30186046511627906</v>
      </c>
      <c r="AQ118" s="55">
        <f t="shared" si="52"/>
        <v>7.1210579857578837E-2</v>
      </c>
      <c r="AR118" s="55">
        <f t="shared" si="53"/>
        <v>0.12456196240841039</v>
      </c>
    </row>
    <row r="119" spans="1:44" x14ac:dyDescent="0.25">
      <c r="C119">
        <v>1</v>
      </c>
      <c r="D119" s="20">
        <v>102</v>
      </c>
      <c r="E119" s="20">
        <v>85.8</v>
      </c>
      <c r="F119" s="20">
        <v>66.599999999999994</v>
      </c>
      <c r="G119" s="20">
        <v>86.8</v>
      </c>
      <c r="H119" s="20">
        <v>94.9</v>
      </c>
      <c r="I119" s="20">
        <v>101.6</v>
      </c>
      <c r="J119" s="20">
        <v>117.2</v>
      </c>
      <c r="K119" s="20">
        <v>81.3</v>
      </c>
      <c r="L119" s="20">
        <v>78.599999999999994</v>
      </c>
      <c r="M119" s="20">
        <v>88.8</v>
      </c>
      <c r="N119" s="20">
        <v>75.599999999999994</v>
      </c>
      <c r="O119" s="20">
        <v>60</v>
      </c>
      <c r="P119" s="20">
        <v>57.3</v>
      </c>
      <c r="Q119" s="20">
        <v>57.9</v>
      </c>
      <c r="R119" s="20">
        <v>65.7</v>
      </c>
      <c r="S119" s="20">
        <v>92.1</v>
      </c>
      <c r="T119" s="20">
        <v>102.9</v>
      </c>
      <c r="U119" s="20">
        <v>72.3</v>
      </c>
      <c r="V119" s="20">
        <v>76.7</v>
      </c>
      <c r="W119" s="20">
        <v>71.2</v>
      </c>
      <c r="X119" s="20">
        <v>96.4</v>
      </c>
      <c r="Z119" s="59">
        <f t="shared" si="36"/>
        <v>44.7</v>
      </c>
      <c r="AA119" s="59">
        <f t="shared" si="38"/>
        <v>27.9</v>
      </c>
      <c r="AB119" s="59">
        <f t="shared" si="39"/>
        <v>0.89999999999999147</v>
      </c>
      <c r="AC119" s="59">
        <f t="shared" si="40"/>
        <v>-5.2999999999999972</v>
      </c>
      <c r="AD119" s="59">
        <f t="shared" si="41"/>
        <v>-8</v>
      </c>
      <c r="AE119" s="59">
        <f t="shared" si="42"/>
        <v>29.299999999999997</v>
      </c>
      <c r="AF119" s="59">
        <f t="shared" si="43"/>
        <v>40.5</v>
      </c>
      <c r="AG119" s="59">
        <f t="shared" si="44"/>
        <v>10.099999999999994</v>
      </c>
      <c r="AH119" s="59">
        <f t="shared" si="45"/>
        <v>-17.800000000000011</v>
      </c>
      <c r="AJ119" s="55">
        <f t="shared" si="37"/>
        <v>0.43823529411764711</v>
      </c>
      <c r="AK119" s="55">
        <f t="shared" si="46"/>
        <v>0.32517482517482516</v>
      </c>
      <c r="AL119" s="55">
        <f t="shared" si="47"/>
        <v>1.3513513513513386E-2</v>
      </c>
      <c r="AM119" s="55">
        <f t="shared" si="48"/>
        <v>-6.1059907834101354E-2</v>
      </c>
      <c r="AN119" s="55">
        <f t="shared" si="49"/>
        <v>-8.429926238145416E-2</v>
      </c>
      <c r="AO119" s="55">
        <f t="shared" si="50"/>
        <v>0.28838582677165353</v>
      </c>
      <c r="AP119" s="55">
        <f t="shared" si="51"/>
        <v>0.34556313993174059</v>
      </c>
      <c r="AQ119" s="55">
        <f t="shared" si="52"/>
        <v>0.12423124231242307</v>
      </c>
      <c r="AR119" s="55">
        <f t="shared" si="53"/>
        <v>-0.22646310432569991</v>
      </c>
    </row>
    <row r="120" spans="1:44" x14ac:dyDescent="0.25">
      <c r="A120" t="s">
        <v>138</v>
      </c>
      <c r="D120" s="20">
        <v>1685.6</v>
      </c>
      <c r="E120" s="20">
        <v>1199.5999999999999</v>
      </c>
      <c r="F120" s="20">
        <v>1018.1</v>
      </c>
      <c r="G120" s="20">
        <v>1198.7</v>
      </c>
      <c r="H120" s="20">
        <v>1266.3000000000002</v>
      </c>
      <c r="I120" s="20">
        <v>1554.6999999999998</v>
      </c>
      <c r="J120" s="20">
        <v>1407.2</v>
      </c>
      <c r="K120" s="20">
        <v>1064.3</v>
      </c>
      <c r="L120" s="20">
        <v>1020.3000000000001</v>
      </c>
      <c r="M120" s="20">
        <v>1075.3</v>
      </c>
      <c r="N120" s="20">
        <v>714.5</v>
      </c>
      <c r="O120" s="20">
        <v>799.9</v>
      </c>
      <c r="P120" s="20">
        <v>783.69999999999993</v>
      </c>
      <c r="Q120" s="20">
        <v>783.9</v>
      </c>
      <c r="R120" s="20">
        <v>794.80000000000007</v>
      </c>
      <c r="S120" s="20">
        <v>945.1</v>
      </c>
      <c r="T120" s="20">
        <v>867.3</v>
      </c>
      <c r="U120" s="20">
        <v>897.4</v>
      </c>
      <c r="V120" s="20">
        <v>977.30000000000007</v>
      </c>
      <c r="W120" s="20">
        <v>984.2</v>
      </c>
      <c r="X120" s="20">
        <v>920.8</v>
      </c>
      <c r="Z120" s="59">
        <f t="shared" si="36"/>
        <v>901.9</v>
      </c>
      <c r="AA120" s="59">
        <f t="shared" si="38"/>
        <v>415.69999999999993</v>
      </c>
      <c r="AB120" s="59">
        <f t="shared" si="39"/>
        <v>223.29999999999995</v>
      </c>
      <c r="AC120" s="59">
        <f t="shared" si="40"/>
        <v>253.60000000000002</v>
      </c>
      <c r="AD120" s="59">
        <f t="shared" si="41"/>
        <v>399.00000000000023</v>
      </c>
      <c r="AE120" s="59">
        <f t="shared" si="42"/>
        <v>657.29999999999984</v>
      </c>
      <c r="AF120" s="59">
        <f t="shared" si="43"/>
        <v>429.9</v>
      </c>
      <c r="AG120" s="59">
        <f t="shared" si="44"/>
        <v>80.099999999999909</v>
      </c>
      <c r="AH120" s="59">
        <f t="shared" si="45"/>
        <v>99.500000000000114</v>
      </c>
      <c r="AJ120" s="55">
        <f t="shared" si="37"/>
        <v>0.53506169909824397</v>
      </c>
      <c r="AK120" s="55">
        <f t="shared" si="46"/>
        <v>0.34653217739246411</v>
      </c>
      <c r="AL120" s="55">
        <f t="shared" si="47"/>
        <v>0.21933012474216673</v>
      </c>
      <c r="AM120" s="55">
        <f t="shared" si="48"/>
        <v>0.21156252606990908</v>
      </c>
      <c r="AN120" s="55">
        <f t="shared" si="49"/>
        <v>0.31509121061359879</v>
      </c>
      <c r="AO120" s="55">
        <f t="shared" si="50"/>
        <v>0.42278253039171537</v>
      </c>
      <c r="AP120" s="55">
        <f t="shared" si="51"/>
        <v>0.3055002842524161</v>
      </c>
      <c r="AQ120" s="55">
        <f t="shared" si="52"/>
        <v>7.5260734755238104E-2</v>
      </c>
      <c r="AR120" s="55">
        <f t="shared" si="53"/>
        <v>9.7520337155738615E-2</v>
      </c>
    </row>
    <row r="121" spans="1:44" x14ac:dyDescent="0.25">
      <c r="A121" t="s">
        <v>34</v>
      </c>
      <c r="B121" t="s">
        <v>112</v>
      </c>
      <c r="C121">
        <v>0.75</v>
      </c>
      <c r="D121" s="20">
        <v>18</v>
      </c>
      <c r="E121" s="20">
        <v>9.3000000000000007</v>
      </c>
      <c r="F121" s="20">
        <v>13.6</v>
      </c>
      <c r="G121" s="20">
        <v>11.8</v>
      </c>
      <c r="H121" s="20">
        <v>7.9</v>
      </c>
      <c r="I121" s="20">
        <v>8.8000000000000007</v>
      </c>
      <c r="J121" s="20">
        <v>9.4</v>
      </c>
      <c r="K121" s="20">
        <v>8.8000000000000007</v>
      </c>
      <c r="L121" s="20">
        <v>10.4</v>
      </c>
      <c r="M121" s="20">
        <v>8</v>
      </c>
      <c r="N121" s="20">
        <v>9.6</v>
      </c>
      <c r="O121" s="20">
        <v>6.3</v>
      </c>
      <c r="P121" s="20">
        <v>5.9</v>
      </c>
      <c r="Q121" s="20">
        <v>7.99</v>
      </c>
      <c r="R121" s="20">
        <v>10.4</v>
      </c>
      <c r="S121" s="20">
        <v>8.8000000000000007</v>
      </c>
      <c r="T121" s="20">
        <v>8.6999999999999993</v>
      </c>
      <c r="U121" s="20">
        <v>9.5</v>
      </c>
      <c r="V121" s="20">
        <v>11.1</v>
      </c>
      <c r="W121" s="20">
        <v>8.6999999999999993</v>
      </c>
      <c r="X121" s="20">
        <v>10</v>
      </c>
      <c r="Z121" s="59">
        <f t="shared" si="36"/>
        <v>12.1</v>
      </c>
      <c r="AA121" s="59">
        <f t="shared" si="38"/>
        <v>1.3100000000000005</v>
      </c>
      <c r="AB121" s="59">
        <f t="shared" si="39"/>
        <v>3.1999999999999993</v>
      </c>
      <c r="AC121" s="59">
        <f t="shared" si="40"/>
        <v>3</v>
      </c>
      <c r="AD121" s="59">
        <f t="shared" si="41"/>
        <v>-0.79999999999999893</v>
      </c>
      <c r="AE121" s="59">
        <f t="shared" si="42"/>
        <v>-0.69999999999999929</v>
      </c>
      <c r="AF121" s="59">
        <f t="shared" si="43"/>
        <v>-1.6999999999999993</v>
      </c>
      <c r="AG121" s="59">
        <f t="shared" si="44"/>
        <v>0.10000000000000142</v>
      </c>
      <c r="AH121" s="59">
        <f t="shared" si="45"/>
        <v>0.40000000000000036</v>
      </c>
      <c r="AJ121" s="55">
        <f t="shared" si="37"/>
        <v>0.67222222222222217</v>
      </c>
      <c r="AK121" s="55">
        <f t="shared" si="46"/>
        <v>0.14086021505376348</v>
      </c>
      <c r="AL121" s="55">
        <f t="shared" si="47"/>
        <v>0.23529411764705876</v>
      </c>
      <c r="AM121" s="55">
        <f t="shared" si="48"/>
        <v>0.25423728813559321</v>
      </c>
      <c r="AN121" s="55">
        <f t="shared" si="49"/>
        <v>-0.10126582278480999</v>
      </c>
      <c r="AO121" s="55">
        <f t="shared" si="50"/>
        <v>-7.9545454545454461E-2</v>
      </c>
      <c r="AP121" s="55">
        <f t="shared" si="51"/>
        <v>-0.18085106382978716</v>
      </c>
      <c r="AQ121" s="55">
        <f t="shared" si="52"/>
        <v>1.1363636363636524E-2</v>
      </c>
      <c r="AR121" s="55">
        <f t="shared" si="53"/>
        <v>3.8461538461538491E-2</v>
      </c>
    </row>
    <row r="122" spans="1:44" x14ac:dyDescent="0.25">
      <c r="C122">
        <v>1</v>
      </c>
      <c r="D122" s="20">
        <v>23.6</v>
      </c>
      <c r="E122" s="20">
        <v>41.3</v>
      </c>
      <c r="F122" s="20">
        <v>31.4</v>
      </c>
      <c r="G122" s="20">
        <v>61</v>
      </c>
      <c r="H122" s="20">
        <v>45</v>
      </c>
      <c r="I122" s="20">
        <v>38.1</v>
      </c>
      <c r="J122" s="20">
        <v>27.1</v>
      </c>
      <c r="K122" s="20">
        <v>20.3</v>
      </c>
      <c r="L122" s="20">
        <v>34.299999999999997</v>
      </c>
      <c r="M122" s="20">
        <v>37.9</v>
      </c>
      <c r="N122" s="20">
        <v>48.5</v>
      </c>
      <c r="O122" s="20">
        <v>36.6</v>
      </c>
      <c r="P122" s="20">
        <v>33.5</v>
      </c>
      <c r="Q122" s="20">
        <v>48.99</v>
      </c>
      <c r="R122" s="20">
        <v>49</v>
      </c>
      <c r="S122" s="20">
        <v>21.9</v>
      </c>
      <c r="T122" s="20">
        <v>35.799999999999997</v>
      </c>
      <c r="U122" s="20">
        <v>32.799999999999997</v>
      </c>
      <c r="V122" s="20">
        <v>19.100000000000001</v>
      </c>
      <c r="W122" s="20">
        <v>13.3</v>
      </c>
      <c r="X122" s="20">
        <v>32.200000000000003</v>
      </c>
      <c r="Z122" s="59">
        <f t="shared" si="36"/>
        <v>-9.8999999999999986</v>
      </c>
      <c r="AA122" s="59">
        <f t="shared" si="38"/>
        <v>-7.6900000000000048</v>
      </c>
      <c r="AB122" s="59">
        <f t="shared" si="39"/>
        <v>-17.600000000000001</v>
      </c>
      <c r="AC122" s="59">
        <f t="shared" si="40"/>
        <v>39.1</v>
      </c>
      <c r="AD122" s="59">
        <f t="shared" si="41"/>
        <v>9.2000000000000028</v>
      </c>
      <c r="AE122" s="59">
        <f t="shared" si="42"/>
        <v>5.3000000000000043</v>
      </c>
      <c r="AF122" s="59">
        <f t="shared" si="43"/>
        <v>8</v>
      </c>
      <c r="AG122" s="59">
        <f t="shared" si="44"/>
        <v>7</v>
      </c>
      <c r="AH122" s="59">
        <f t="shared" si="45"/>
        <v>2.0999999999999943</v>
      </c>
      <c r="AJ122" s="55">
        <f t="shared" si="37"/>
        <v>-0.41949152542372875</v>
      </c>
      <c r="AK122" s="55">
        <f t="shared" si="46"/>
        <v>-0.1861985472154965</v>
      </c>
      <c r="AL122" s="55">
        <f t="shared" si="47"/>
        <v>-0.56050955414012749</v>
      </c>
      <c r="AM122" s="55">
        <f t="shared" si="48"/>
        <v>0.64098360655737707</v>
      </c>
      <c r="AN122" s="55">
        <f t="shared" si="49"/>
        <v>0.20444444444444451</v>
      </c>
      <c r="AO122" s="55">
        <f t="shared" si="50"/>
        <v>0.13910761154855653</v>
      </c>
      <c r="AP122" s="55">
        <f t="shared" si="51"/>
        <v>0.29520295202952029</v>
      </c>
      <c r="AQ122" s="55">
        <f t="shared" si="52"/>
        <v>0.34482758620689652</v>
      </c>
      <c r="AR122" s="55">
        <f t="shared" si="53"/>
        <v>6.1224489795918206E-2</v>
      </c>
    </row>
    <row r="123" spans="1:44" x14ac:dyDescent="0.25">
      <c r="C123">
        <v>1.5</v>
      </c>
      <c r="D123" s="20">
        <v>94.7</v>
      </c>
      <c r="E123" s="20">
        <v>106.6</v>
      </c>
      <c r="F123" s="20">
        <v>111</v>
      </c>
      <c r="G123" s="20">
        <v>123</v>
      </c>
      <c r="H123" s="20">
        <v>120.7</v>
      </c>
      <c r="I123" s="20">
        <v>127.1</v>
      </c>
      <c r="J123" s="20">
        <v>124.6</v>
      </c>
      <c r="K123" s="20">
        <v>91.7</v>
      </c>
      <c r="L123" s="20">
        <v>127.7</v>
      </c>
      <c r="M123" s="20">
        <v>137.19999999999999</v>
      </c>
      <c r="N123" s="20">
        <v>183.5</v>
      </c>
      <c r="O123" s="20">
        <v>121.2</v>
      </c>
      <c r="P123" s="20">
        <v>87.6</v>
      </c>
      <c r="Q123" s="20">
        <v>101.59</v>
      </c>
      <c r="R123" s="20">
        <v>112.6</v>
      </c>
      <c r="S123" s="20">
        <v>94.6</v>
      </c>
      <c r="T123" s="20">
        <v>154.19999999999999</v>
      </c>
      <c r="U123" s="20">
        <v>142.4</v>
      </c>
      <c r="V123" s="20">
        <v>100.9</v>
      </c>
      <c r="W123" s="20">
        <v>83.7</v>
      </c>
      <c r="X123" s="20">
        <v>150.6</v>
      </c>
      <c r="Z123" s="59">
        <f t="shared" si="36"/>
        <v>7.1000000000000085</v>
      </c>
      <c r="AA123" s="59">
        <f t="shared" si="38"/>
        <v>5.0099999999999909</v>
      </c>
      <c r="AB123" s="59">
        <f t="shared" si="39"/>
        <v>-1.5999999999999943</v>
      </c>
      <c r="AC123" s="59">
        <f t="shared" si="40"/>
        <v>28.400000000000006</v>
      </c>
      <c r="AD123" s="59">
        <f t="shared" si="41"/>
        <v>-33.499999999999986</v>
      </c>
      <c r="AE123" s="59">
        <f t="shared" si="42"/>
        <v>-15.300000000000011</v>
      </c>
      <c r="AF123" s="59">
        <f t="shared" si="43"/>
        <v>23.699999999999989</v>
      </c>
      <c r="AG123" s="59">
        <f t="shared" si="44"/>
        <v>8</v>
      </c>
      <c r="AH123" s="59">
        <f t="shared" si="45"/>
        <v>-22.899999999999991</v>
      </c>
      <c r="AJ123" s="55">
        <f t="shared" si="37"/>
        <v>7.4973600844773058E-2</v>
      </c>
      <c r="AK123" s="55">
        <f t="shared" si="46"/>
        <v>4.699812382739204E-2</v>
      </c>
      <c r="AL123" s="55">
        <f t="shared" si="47"/>
        <v>-1.4414414414414363E-2</v>
      </c>
      <c r="AM123" s="55">
        <f t="shared" si="48"/>
        <v>0.23089430894308949</v>
      </c>
      <c r="AN123" s="55">
        <f t="shared" si="49"/>
        <v>-0.27754763877381927</v>
      </c>
      <c r="AO123" s="55">
        <f t="shared" si="50"/>
        <v>-0.12037765538945722</v>
      </c>
      <c r="AP123" s="55">
        <f t="shared" si="51"/>
        <v>0.19020866773675754</v>
      </c>
      <c r="AQ123" s="55">
        <f t="shared" si="52"/>
        <v>8.7241003271537623E-2</v>
      </c>
      <c r="AR123" s="55">
        <f t="shared" si="53"/>
        <v>-0.17932654659357863</v>
      </c>
    </row>
    <row r="124" spans="1:44" x14ac:dyDescent="0.25">
      <c r="C124">
        <v>2</v>
      </c>
      <c r="D124" s="20">
        <v>1033.5999999999999</v>
      </c>
      <c r="E124" s="20">
        <v>1296.3</v>
      </c>
      <c r="F124" s="20">
        <v>1018.8</v>
      </c>
      <c r="G124" s="20">
        <v>972.2</v>
      </c>
      <c r="H124" s="20">
        <v>1117.0999999999999</v>
      </c>
      <c r="I124" s="20">
        <v>1282.8</v>
      </c>
      <c r="J124" s="20">
        <v>1139.4000000000001</v>
      </c>
      <c r="K124" s="20">
        <v>1586.4</v>
      </c>
      <c r="L124" s="20">
        <v>1329.7</v>
      </c>
      <c r="M124" s="20">
        <v>1209.5999999999999</v>
      </c>
      <c r="N124" s="20">
        <v>1181</v>
      </c>
      <c r="O124" s="20">
        <v>921.1</v>
      </c>
      <c r="P124" s="20">
        <v>593.29999999999995</v>
      </c>
      <c r="Q124" s="20">
        <v>839.79</v>
      </c>
      <c r="R124" s="20">
        <v>1008</v>
      </c>
      <c r="S124" s="20">
        <v>1081.9000000000001</v>
      </c>
      <c r="T124" s="20">
        <v>908.1</v>
      </c>
      <c r="U124" s="20">
        <v>855.4</v>
      </c>
      <c r="V124" s="20">
        <v>1062</v>
      </c>
      <c r="W124" s="20">
        <v>1023.9</v>
      </c>
      <c r="X124" s="20">
        <v>1260.9000000000001</v>
      </c>
      <c r="Z124" s="59">
        <f t="shared" si="36"/>
        <v>440.29999999999995</v>
      </c>
      <c r="AA124" s="59">
        <f t="shared" si="38"/>
        <v>456.51</v>
      </c>
      <c r="AB124" s="59">
        <f t="shared" si="39"/>
        <v>10.799999999999955</v>
      </c>
      <c r="AC124" s="59">
        <f t="shared" si="40"/>
        <v>-109.70000000000005</v>
      </c>
      <c r="AD124" s="59">
        <f t="shared" si="41"/>
        <v>208.99999999999989</v>
      </c>
      <c r="AE124" s="59">
        <f t="shared" si="42"/>
        <v>427.4</v>
      </c>
      <c r="AF124" s="59">
        <f t="shared" si="43"/>
        <v>77.400000000000091</v>
      </c>
      <c r="AG124" s="59">
        <f t="shared" si="44"/>
        <v>562.50000000000011</v>
      </c>
      <c r="AH124" s="59">
        <f t="shared" si="45"/>
        <v>68.799999999999955</v>
      </c>
      <c r="AJ124" s="55">
        <f t="shared" si="37"/>
        <v>0.42598684210526316</v>
      </c>
      <c r="AK124" s="55">
        <f t="shared" si="46"/>
        <v>0.35216385096042585</v>
      </c>
      <c r="AL124" s="55">
        <f t="shared" si="47"/>
        <v>1.0600706713780874E-2</v>
      </c>
      <c r="AM124" s="55">
        <f t="shared" si="48"/>
        <v>-0.11283686484262502</v>
      </c>
      <c r="AN124" s="55">
        <f t="shared" si="49"/>
        <v>0.18709157640318674</v>
      </c>
      <c r="AO124" s="55">
        <f t="shared" si="50"/>
        <v>0.33317742438415965</v>
      </c>
      <c r="AP124" s="55">
        <f t="shared" si="51"/>
        <v>6.7930489731437671E-2</v>
      </c>
      <c r="AQ124" s="55">
        <f t="shared" si="52"/>
        <v>0.35457639939485636</v>
      </c>
      <c r="AR124" s="55">
        <f t="shared" si="53"/>
        <v>5.1740994209220091E-2</v>
      </c>
    </row>
    <row r="125" spans="1:44" x14ac:dyDescent="0.25">
      <c r="C125">
        <v>3</v>
      </c>
      <c r="D125" s="20">
        <v>1165.0999999999999</v>
      </c>
      <c r="E125" s="20">
        <v>1373.5</v>
      </c>
      <c r="F125" s="20">
        <v>1261.8</v>
      </c>
      <c r="G125" s="20">
        <v>1150.5999999999999</v>
      </c>
      <c r="H125" s="20">
        <v>1398.1</v>
      </c>
      <c r="I125" s="20">
        <v>1672.9</v>
      </c>
      <c r="J125" s="20">
        <v>1266.5</v>
      </c>
      <c r="K125" s="20">
        <v>958.2</v>
      </c>
      <c r="L125" s="20">
        <v>1399.5</v>
      </c>
      <c r="M125" s="20">
        <v>2099.9</v>
      </c>
      <c r="N125" s="20">
        <v>1707</v>
      </c>
      <c r="O125" s="20">
        <v>1031.5999999999999</v>
      </c>
      <c r="P125" s="20">
        <v>771.1</v>
      </c>
      <c r="Q125" s="20">
        <v>1170.4000000000001</v>
      </c>
      <c r="R125" s="20">
        <v>1165.7</v>
      </c>
      <c r="S125" s="20">
        <v>1718.4</v>
      </c>
      <c r="T125" s="20">
        <v>1580.4</v>
      </c>
      <c r="U125" s="20">
        <v>1801.1</v>
      </c>
      <c r="V125" s="20">
        <v>991.1</v>
      </c>
      <c r="W125" s="20">
        <v>995.8</v>
      </c>
      <c r="X125" s="20">
        <v>1414.7</v>
      </c>
      <c r="Z125" s="59">
        <f t="shared" si="36"/>
        <v>393.99999999999989</v>
      </c>
      <c r="AA125" s="59">
        <f t="shared" si="38"/>
        <v>203.09999999999991</v>
      </c>
      <c r="AB125" s="59">
        <f t="shared" si="39"/>
        <v>96.099999999999909</v>
      </c>
      <c r="AC125" s="59">
        <f t="shared" si="40"/>
        <v>-567.80000000000018</v>
      </c>
      <c r="AD125" s="59">
        <f t="shared" si="41"/>
        <v>-182.30000000000018</v>
      </c>
      <c r="AE125" s="59">
        <f t="shared" si="42"/>
        <v>-128.19999999999982</v>
      </c>
      <c r="AF125" s="59">
        <f t="shared" si="43"/>
        <v>275.39999999999998</v>
      </c>
      <c r="AG125" s="59">
        <f t="shared" si="44"/>
        <v>-37.599999999999909</v>
      </c>
      <c r="AH125" s="59">
        <f t="shared" si="45"/>
        <v>-15.200000000000045</v>
      </c>
      <c r="AJ125" s="55">
        <f t="shared" si="37"/>
        <v>0.33816839756244094</v>
      </c>
      <c r="AK125" s="55">
        <f t="shared" si="46"/>
        <v>0.14787040407717503</v>
      </c>
      <c r="AL125" s="55">
        <f t="shared" si="47"/>
        <v>7.6161039784434864E-2</v>
      </c>
      <c r="AM125" s="55">
        <f t="shared" si="48"/>
        <v>-0.49348166174170016</v>
      </c>
      <c r="AN125" s="55">
        <f t="shared" si="49"/>
        <v>-0.13039124526142637</v>
      </c>
      <c r="AO125" s="55">
        <f t="shared" si="50"/>
        <v>-7.6633391117221478E-2</v>
      </c>
      <c r="AP125" s="55">
        <f t="shared" si="51"/>
        <v>0.21744966442953018</v>
      </c>
      <c r="AQ125" s="55">
        <f t="shared" si="52"/>
        <v>-3.9240242120642775E-2</v>
      </c>
      <c r="AR125" s="55">
        <f t="shared" si="53"/>
        <v>-1.086102179349771E-2</v>
      </c>
    </row>
    <row r="126" spans="1:44" x14ac:dyDescent="0.25">
      <c r="C126">
        <v>4</v>
      </c>
      <c r="D126" s="20">
        <v>2568.6999999999998</v>
      </c>
      <c r="E126" s="20">
        <v>2512.8000000000002</v>
      </c>
      <c r="F126" s="20">
        <v>2014.9</v>
      </c>
      <c r="G126" s="20">
        <v>2414.5</v>
      </c>
      <c r="H126" s="20">
        <v>3100.4</v>
      </c>
      <c r="I126" s="20">
        <v>4588.7</v>
      </c>
      <c r="J126" s="20">
        <v>2986.3</v>
      </c>
      <c r="K126" s="20">
        <v>3833</v>
      </c>
      <c r="L126" s="20">
        <v>3470.1</v>
      </c>
      <c r="M126" s="20">
        <v>3405</v>
      </c>
      <c r="N126" s="20">
        <v>3116.4</v>
      </c>
      <c r="O126" s="20">
        <v>2941</v>
      </c>
      <c r="P126" s="20">
        <v>1818.1</v>
      </c>
      <c r="Q126" s="20">
        <v>2137.4</v>
      </c>
      <c r="R126" s="20">
        <v>2731.4</v>
      </c>
      <c r="S126" s="20">
        <v>2944.6</v>
      </c>
      <c r="T126" s="20">
        <v>2855.8</v>
      </c>
      <c r="U126" s="20">
        <v>3020.5</v>
      </c>
      <c r="V126" s="20">
        <v>1815.9</v>
      </c>
      <c r="W126" s="20">
        <v>1211.8</v>
      </c>
      <c r="X126" s="20">
        <v>3203</v>
      </c>
      <c r="Z126" s="59">
        <f t="shared" si="36"/>
        <v>750.59999999999991</v>
      </c>
      <c r="AA126" s="59">
        <f t="shared" si="38"/>
        <v>375.40000000000009</v>
      </c>
      <c r="AB126" s="59">
        <f t="shared" si="39"/>
        <v>-716.5</v>
      </c>
      <c r="AC126" s="59">
        <f t="shared" si="40"/>
        <v>-530.09999999999991</v>
      </c>
      <c r="AD126" s="59">
        <f t="shared" si="41"/>
        <v>244.59999999999991</v>
      </c>
      <c r="AE126" s="59">
        <f t="shared" si="42"/>
        <v>1568.1999999999998</v>
      </c>
      <c r="AF126" s="59">
        <f t="shared" si="43"/>
        <v>1170.4000000000001</v>
      </c>
      <c r="AG126" s="59">
        <f t="shared" si="44"/>
        <v>2621.1999999999998</v>
      </c>
      <c r="AH126" s="59">
        <f t="shared" si="45"/>
        <v>267.09999999999991</v>
      </c>
      <c r="AJ126" s="55">
        <f t="shared" si="37"/>
        <v>0.29221006734924282</v>
      </c>
      <c r="AK126" s="55">
        <f t="shared" si="46"/>
        <v>0.14939509710283352</v>
      </c>
      <c r="AL126" s="55">
        <f t="shared" si="47"/>
        <v>-0.35560077423197178</v>
      </c>
      <c r="AM126" s="55">
        <f t="shared" si="48"/>
        <v>-0.21954856077862908</v>
      </c>
      <c r="AN126" s="55">
        <f t="shared" si="49"/>
        <v>7.8893046058573058E-2</v>
      </c>
      <c r="AO126" s="55">
        <f t="shared" si="50"/>
        <v>0.34175256608625532</v>
      </c>
      <c r="AP126" s="55">
        <f t="shared" si="51"/>
        <v>0.39192311556106219</v>
      </c>
      <c r="AQ126" s="55">
        <f t="shared" si="52"/>
        <v>0.68385076963214186</v>
      </c>
      <c r="AR126" s="55">
        <f t="shared" si="53"/>
        <v>7.6971845191781199E-2</v>
      </c>
    </row>
    <row r="127" spans="1:44" x14ac:dyDescent="0.25">
      <c r="C127">
        <v>6</v>
      </c>
      <c r="D127" s="20">
        <v>398</v>
      </c>
      <c r="E127" s="20">
        <v>418.2</v>
      </c>
      <c r="F127" s="20">
        <v>441.2</v>
      </c>
      <c r="G127" s="20">
        <v>563.79999999999995</v>
      </c>
      <c r="H127" s="20">
        <v>518.9</v>
      </c>
      <c r="I127" s="20">
        <v>453.9</v>
      </c>
      <c r="J127" s="20">
        <v>285</v>
      </c>
      <c r="K127" s="20">
        <v>117.7</v>
      </c>
      <c r="L127" s="20">
        <v>391.9</v>
      </c>
      <c r="M127" s="20">
        <v>484</v>
      </c>
      <c r="N127" s="20">
        <v>492.8</v>
      </c>
      <c r="O127" s="20">
        <v>356.1</v>
      </c>
      <c r="P127" s="20">
        <v>336.4</v>
      </c>
      <c r="Q127" s="20">
        <v>363.4</v>
      </c>
      <c r="R127" s="20">
        <v>510.8</v>
      </c>
      <c r="S127" s="20">
        <v>487</v>
      </c>
      <c r="T127" s="20">
        <v>499.2</v>
      </c>
      <c r="U127" s="20">
        <v>328.3</v>
      </c>
      <c r="V127" s="20">
        <v>190.1</v>
      </c>
      <c r="W127" s="20">
        <v>165.4</v>
      </c>
      <c r="X127" s="20">
        <v>335.6</v>
      </c>
      <c r="Z127" s="59">
        <f t="shared" si="36"/>
        <v>61.600000000000023</v>
      </c>
      <c r="AA127" s="59">
        <f t="shared" si="38"/>
        <v>54.800000000000011</v>
      </c>
      <c r="AB127" s="59">
        <f t="shared" si="39"/>
        <v>-69.600000000000023</v>
      </c>
      <c r="AC127" s="59">
        <f t="shared" si="40"/>
        <v>76.799999999999955</v>
      </c>
      <c r="AD127" s="59">
        <f t="shared" si="41"/>
        <v>19.699999999999989</v>
      </c>
      <c r="AE127" s="59">
        <f t="shared" si="42"/>
        <v>125.59999999999997</v>
      </c>
      <c r="AF127" s="59">
        <f t="shared" si="43"/>
        <v>94.9</v>
      </c>
      <c r="AG127" s="59">
        <f t="shared" si="44"/>
        <v>-47.7</v>
      </c>
      <c r="AH127" s="59">
        <f t="shared" si="45"/>
        <v>56.299999999999955</v>
      </c>
      <c r="AJ127" s="55">
        <f t="shared" si="37"/>
        <v>0.15477386934673373</v>
      </c>
      <c r="AK127" s="55">
        <f t="shared" si="46"/>
        <v>0.13103778096604499</v>
      </c>
      <c r="AL127" s="55">
        <f t="shared" si="47"/>
        <v>-0.15775158658204902</v>
      </c>
      <c r="AM127" s="55">
        <f t="shared" si="48"/>
        <v>0.13621851720468245</v>
      </c>
      <c r="AN127" s="55">
        <f t="shared" si="49"/>
        <v>3.7964925804586602E-2</v>
      </c>
      <c r="AO127" s="55">
        <f t="shared" si="50"/>
        <v>0.27671293236395678</v>
      </c>
      <c r="AP127" s="55">
        <f t="shared" si="51"/>
        <v>0.33298245614035088</v>
      </c>
      <c r="AQ127" s="55">
        <f t="shared" si="52"/>
        <v>-0.40526762956669499</v>
      </c>
      <c r="AR127" s="55">
        <f t="shared" si="53"/>
        <v>0.14365909670834387</v>
      </c>
    </row>
    <row r="128" spans="1:44" x14ac:dyDescent="0.25">
      <c r="A128" t="s">
        <v>139</v>
      </c>
      <c r="D128" s="20">
        <v>5301.7</v>
      </c>
      <c r="E128" s="20">
        <v>5758</v>
      </c>
      <c r="F128" s="20">
        <v>4892.7</v>
      </c>
      <c r="G128" s="20">
        <v>5296.9000000000005</v>
      </c>
      <c r="H128" s="20">
        <v>6308.0999999999995</v>
      </c>
      <c r="I128" s="20">
        <v>8172.2999999999993</v>
      </c>
      <c r="J128" s="20">
        <v>5838.3</v>
      </c>
      <c r="K128" s="20">
        <v>6616.0999999999995</v>
      </c>
      <c r="L128" s="20">
        <v>6763.6</v>
      </c>
      <c r="M128" s="20">
        <v>7381.6</v>
      </c>
      <c r="N128" s="20">
        <v>6738.8</v>
      </c>
      <c r="O128" s="20">
        <v>5413.9000000000005</v>
      </c>
      <c r="P128" s="20">
        <v>3645.9</v>
      </c>
      <c r="Q128" s="20">
        <v>4669.5599999999995</v>
      </c>
      <c r="R128" s="20">
        <v>5587.9000000000005</v>
      </c>
      <c r="S128" s="20">
        <v>6357.2000000000007</v>
      </c>
      <c r="T128" s="20">
        <v>6042.2</v>
      </c>
      <c r="U128" s="20">
        <v>6190</v>
      </c>
      <c r="V128" s="20">
        <v>4190.2</v>
      </c>
      <c r="W128" s="20">
        <v>3502.6</v>
      </c>
      <c r="X128" s="20">
        <v>6407</v>
      </c>
      <c r="Z128" s="59">
        <f t="shared" si="36"/>
        <v>1655.7999999999997</v>
      </c>
      <c r="AA128" s="59">
        <f t="shared" si="38"/>
        <v>1088.4400000000005</v>
      </c>
      <c r="AB128" s="59">
        <f t="shared" si="39"/>
        <v>-695.20000000000073</v>
      </c>
      <c r="AC128" s="59">
        <f t="shared" si="40"/>
        <v>-1060.3000000000002</v>
      </c>
      <c r="AD128" s="59">
        <f t="shared" si="41"/>
        <v>265.89999999999964</v>
      </c>
      <c r="AE128" s="59">
        <f t="shared" si="42"/>
        <v>1982.2999999999993</v>
      </c>
      <c r="AF128" s="59">
        <f t="shared" si="43"/>
        <v>1648.1000000000004</v>
      </c>
      <c r="AG128" s="59">
        <f t="shared" si="44"/>
        <v>3113.4999999999995</v>
      </c>
      <c r="AH128" s="59">
        <f t="shared" si="45"/>
        <v>356.60000000000036</v>
      </c>
      <c r="AJ128" s="55">
        <f t="shared" si="37"/>
        <v>0.31231491785653653</v>
      </c>
      <c r="AK128" s="55">
        <f t="shared" si="46"/>
        <v>0.18903091351163606</v>
      </c>
      <c r="AL128" s="55">
        <f t="shared" si="47"/>
        <v>-0.14208923498272952</v>
      </c>
      <c r="AM128" s="55">
        <f t="shared" si="48"/>
        <v>-0.20017368649587497</v>
      </c>
      <c r="AN128" s="55">
        <f t="shared" si="49"/>
        <v>4.2152153580317313E-2</v>
      </c>
      <c r="AO128" s="55">
        <f t="shared" si="50"/>
        <v>0.24256329307538874</v>
      </c>
      <c r="AP128" s="55">
        <f t="shared" si="51"/>
        <v>0.28229107788226032</v>
      </c>
      <c r="AQ128" s="55">
        <f t="shared" si="52"/>
        <v>0.47059445897129726</v>
      </c>
      <c r="AR128" s="55">
        <f t="shared" si="53"/>
        <v>5.2723401738719075E-2</v>
      </c>
    </row>
    <row r="129" spans="1:44" x14ac:dyDescent="0.25">
      <c r="A129" t="s">
        <v>38</v>
      </c>
      <c r="D129" s="20">
        <v>889514.60999999975</v>
      </c>
      <c r="E129" s="20">
        <v>763372.74000000022</v>
      </c>
      <c r="F129" s="20">
        <v>660843.54</v>
      </c>
      <c r="G129" s="20">
        <v>833735.2000000003</v>
      </c>
      <c r="H129" s="20">
        <v>944555.23999999987</v>
      </c>
      <c r="I129" s="20">
        <v>1104025.56</v>
      </c>
      <c r="J129" s="20">
        <v>1018471.7999999997</v>
      </c>
      <c r="K129" s="20">
        <v>926833.08000000007</v>
      </c>
      <c r="L129" s="20">
        <v>860288.44999999984</v>
      </c>
      <c r="M129" s="20">
        <v>843787.85</v>
      </c>
      <c r="N129" s="20">
        <v>756334.1100000001</v>
      </c>
      <c r="O129" s="20">
        <v>678173.88</v>
      </c>
      <c r="P129" s="20">
        <v>633172.85000000021</v>
      </c>
      <c r="Q129" s="20">
        <v>658490.27000000014</v>
      </c>
      <c r="R129" s="20">
        <v>653558.59999999986</v>
      </c>
      <c r="S129" s="20">
        <v>798160.62000000011</v>
      </c>
      <c r="T129" s="20">
        <v>774901.00000000012</v>
      </c>
      <c r="U129" s="20">
        <v>819560.64000000025</v>
      </c>
      <c r="V129" s="20">
        <v>840380.77999999991</v>
      </c>
      <c r="W129" s="20">
        <v>786196.5900000002</v>
      </c>
      <c r="X129" s="20">
        <v>826118.78999999992</v>
      </c>
      <c r="Z129" s="59">
        <f t="shared" si="36"/>
        <v>256341.75999999954</v>
      </c>
      <c r="AA129" s="59">
        <f t="shared" si="38"/>
        <v>104882.47000000009</v>
      </c>
      <c r="AB129" s="59">
        <f t="shared" si="39"/>
        <v>7284.940000000177</v>
      </c>
      <c r="AC129" s="59">
        <f t="shared" si="40"/>
        <v>35574.580000000191</v>
      </c>
      <c r="AD129" s="59">
        <f t="shared" si="41"/>
        <v>169654.23999999976</v>
      </c>
      <c r="AE129" s="59">
        <f t="shared" si="42"/>
        <v>284464.91999999981</v>
      </c>
      <c r="AF129" s="59">
        <f t="shared" si="43"/>
        <v>178091.01999999979</v>
      </c>
      <c r="AG129" s="59">
        <f t="shared" si="44"/>
        <v>140636.48999999987</v>
      </c>
      <c r="AH129" s="59">
        <f t="shared" si="45"/>
        <v>34169.659999999916</v>
      </c>
      <c r="AJ129" s="55">
        <f t="shared" si="37"/>
        <v>0.28818161851214519</v>
      </c>
      <c r="AK129" s="55">
        <f t="shared" si="46"/>
        <v>0.13739352285490317</v>
      </c>
      <c r="AL129" s="55">
        <f t="shared" si="47"/>
        <v>1.1023698589835918E-2</v>
      </c>
      <c r="AM129" s="55">
        <f t="shared" si="48"/>
        <v>4.2668919340337529E-2</v>
      </c>
      <c r="AN129" s="55">
        <f t="shared" si="49"/>
        <v>0.17961283026707869</v>
      </c>
      <c r="AO129" s="55">
        <f t="shared" si="50"/>
        <v>0.25766153457534063</v>
      </c>
      <c r="AP129" s="55">
        <f t="shared" si="51"/>
        <v>0.17486102217066771</v>
      </c>
      <c r="AQ129" s="55">
        <f t="shared" si="52"/>
        <v>0.15173874674391194</v>
      </c>
      <c r="AR129" s="55">
        <f t="shared" si="53"/>
        <v>3.9718840814380249E-2</v>
      </c>
    </row>
    <row r="135" spans="1:44" x14ac:dyDescent="0.25">
      <c r="B135" t="s">
        <v>262</v>
      </c>
      <c r="C135" t="s">
        <v>260</v>
      </c>
    </row>
    <row r="136" spans="1:44" x14ac:dyDescent="0.25">
      <c r="A136" s="13" t="s">
        <v>11</v>
      </c>
      <c r="B136" s="13" t="s">
        <v>43</v>
      </c>
      <c r="C136" s="59">
        <v>45</v>
      </c>
      <c r="D136" s="20">
        <f>D13</f>
        <v>33135.5</v>
      </c>
      <c r="E136" s="20">
        <f t="shared" ref="E136:O136" si="54">E13</f>
        <v>27347.600000000002</v>
      </c>
      <c r="F136" s="20">
        <f t="shared" si="54"/>
        <v>23232.199999999997</v>
      </c>
      <c r="G136" s="20">
        <f t="shared" si="54"/>
        <v>27647.3</v>
      </c>
      <c r="H136" s="20">
        <f t="shared" si="54"/>
        <v>52371.8</v>
      </c>
      <c r="I136" s="20">
        <f t="shared" si="54"/>
        <v>55685.3</v>
      </c>
      <c r="J136" s="20">
        <f t="shared" si="54"/>
        <v>22292.799999999999</v>
      </c>
      <c r="K136" s="20">
        <f t="shared" si="54"/>
        <v>41022.5</v>
      </c>
      <c r="L136" s="20">
        <f t="shared" si="54"/>
        <v>30831.9</v>
      </c>
      <c r="M136" s="20">
        <f t="shared" si="54"/>
        <v>39745.200000000004</v>
      </c>
      <c r="N136" s="20">
        <f t="shared" si="54"/>
        <v>48457.5</v>
      </c>
      <c r="O136" s="20">
        <f t="shared" si="54"/>
        <v>24061.8</v>
      </c>
      <c r="P136" s="20">
        <f>P13</f>
        <v>13218.2</v>
      </c>
      <c r="Q136" s="20">
        <f t="shared" ref="Q136:X136" si="55">Q13</f>
        <v>18560</v>
      </c>
      <c r="R136" s="20">
        <f t="shared" si="55"/>
        <v>25082.5</v>
      </c>
      <c r="S136" s="20">
        <f t="shared" si="55"/>
        <v>36742.400000000001</v>
      </c>
      <c r="T136" s="20">
        <f t="shared" si="55"/>
        <v>47927.5</v>
      </c>
      <c r="U136" s="20">
        <f t="shared" si="55"/>
        <v>37099.1</v>
      </c>
      <c r="V136" s="20">
        <f t="shared" si="55"/>
        <v>26368</v>
      </c>
      <c r="W136" s="20">
        <f t="shared" si="55"/>
        <v>26724.7</v>
      </c>
      <c r="X136" s="20">
        <f t="shared" si="55"/>
        <v>46839.399999999994</v>
      </c>
      <c r="Y136" s="20">
        <f t="shared" ref="Y136:AH136" si="56">Y13</f>
        <v>0</v>
      </c>
      <c r="Z136" s="20">
        <f t="shared" si="56"/>
        <v>19917.3</v>
      </c>
      <c r="AA136" s="20">
        <f t="shared" si="56"/>
        <v>8787.6000000000022</v>
      </c>
      <c r="AB136" s="20">
        <f t="shared" si="56"/>
        <v>-1850.3000000000029</v>
      </c>
      <c r="AC136" s="20">
        <f t="shared" si="56"/>
        <v>-9095.1000000000022</v>
      </c>
      <c r="AD136" s="20">
        <f t="shared" si="56"/>
        <v>4444.3000000000029</v>
      </c>
      <c r="AE136" s="20">
        <f t="shared" si="56"/>
        <v>18586.200000000004</v>
      </c>
      <c r="AF136" s="20">
        <f t="shared" si="56"/>
        <v>-4075.2000000000007</v>
      </c>
      <c r="AG136" s="20">
        <f t="shared" si="56"/>
        <v>14297.8</v>
      </c>
      <c r="AH136" s="20">
        <f t="shared" si="56"/>
        <v>-16007.499999999993</v>
      </c>
      <c r="AI136" s="20">
        <f t="shared" ref="AI136" si="57">AI13</f>
        <v>0</v>
      </c>
      <c r="AJ136" s="20"/>
    </row>
    <row r="137" spans="1:44" s="69" customFormat="1" x14ac:dyDescent="0.25">
      <c r="A137" s="66" t="s">
        <v>16</v>
      </c>
      <c r="B137" s="66" t="s">
        <v>44</v>
      </c>
      <c r="C137" s="67">
        <v>2224</v>
      </c>
      <c r="D137" s="72">
        <f>D24</f>
        <v>119850.51</v>
      </c>
      <c r="E137" s="72">
        <f t="shared" ref="E137:O137" si="58">E24</f>
        <v>108705.29</v>
      </c>
      <c r="F137" s="72">
        <f t="shared" si="58"/>
        <v>110837.59999999999</v>
      </c>
      <c r="G137" s="72">
        <f t="shared" si="58"/>
        <v>127541</v>
      </c>
      <c r="H137" s="72">
        <f t="shared" si="58"/>
        <v>141823.5</v>
      </c>
      <c r="I137" s="72">
        <f t="shared" si="58"/>
        <v>179474.2</v>
      </c>
      <c r="J137" s="72">
        <f t="shared" si="58"/>
        <v>155732.90000000002</v>
      </c>
      <c r="K137" s="72">
        <f t="shared" si="58"/>
        <v>141172.43</v>
      </c>
      <c r="L137" s="72">
        <f t="shared" si="58"/>
        <v>125336.59999999999</v>
      </c>
      <c r="M137" s="72">
        <f t="shared" si="58"/>
        <v>116975.85</v>
      </c>
      <c r="N137" s="72">
        <f t="shared" si="58"/>
        <v>105478.5</v>
      </c>
      <c r="O137" s="72">
        <f t="shared" si="58"/>
        <v>108160.76999999999</v>
      </c>
      <c r="P137" s="72">
        <f>P24</f>
        <v>99586.2</v>
      </c>
      <c r="Q137" s="72">
        <f t="shared" ref="Q137:X137" si="59">Q24</f>
        <v>103525.11</v>
      </c>
      <c r="R137" s="72">
        <f t="shared" si="59"/>
        <v>105249.81</v>
      </c>
      <c r="S137" s="72">
        <f t="shared" si="59"/>
        <v>126456.58</v>
      </c>
      <c r="T137" s="72">
        <f t="shared" si="59"/>
        <v>120995.52999999998</v>
      </c>
      <c r="U137" s="72">
        <f t="shared" si="59"/>
        <v>131500.41</v>
      </c>
      <c r="V137" s="72">
        <f t="shared" si="59"/>
        <v>139760.76999999999</v>
      </c>
      <c r="W137" s="72">
        <f t="shared" si="59"/>
        <v>126989.59999999999</v>
      </c>
      <c r="X137" s="72">
        <f t="shared" si="59"/>
        <v>119868.04999999999</v>
      </c>
      <c r="Y137" s="72">
        <f t="shared" ref="Y137:AH137" si="60">Y24</f>
        <v>0</v>
      </c>
      <c r="Z137" s="72">
        <f t="shared" si="60"/>
        <v>20264.309999999998</v>
      </c>
      <c r="AA137" s="72">
        <f t="shared" si="60"/>
        <v>5180.179999999993</v>
      </c>
      <c r="AB137" s="72">
        <f t="shared" si="60"/>
        <v>5587.7899999999936</v>
      </c>
      <c r="AC137" s="72">
        <f t="shared" si="60"/>
        <v>1084.4199999999983</v>
      </c>
      <c r="AD137" s="72">
        <f t="shared" si="60"/>
        <v>20827.970000000016</v>
      </c>
      <c r="AE137" s="72">
        <f t="shared" si="60"/>
        <v>47973.790000000008</v>
      </c>
      <c r="AF137" s="72">
        <f t="shared" si="60"/>
        <v>15972.130000000034</v>
      </c>
      <c r="AG137" s="72">
        <f t="shared" si="60"/>
        <v>14182.830000000002</v>
      </c>
      <c r="AH137" s="72">
        <f t="shared" si="60"/>
        <v>5468.5500000000029</v>
      </c>
      <c r="AI137" s="72">
        <f t="shared" ref="AI137" si="61">AI24</f>
        <v>0</v>
      </c>
      <c r="AJ137" s="72"/>
    </row>
    <row r="138" spans="1:44" x14ac:dyDescent="0.25">
      <c r="A138" s="13" t="s">
        <v>17</v>
      </c>
      <c r="B138" s="13" t="s">
        <v>45</v>
      </c>
      <c r="C138" s="59">
        <v>4</v>
      </c>
      <c r="D138" s="20">
        <f>D29</f>
        <v>8776.7999999999993</v>
      </c>
      <c r="E138" s="20">
        <f t="shared" ref="E138:O138" si="62">E29</f>
        <v>8964.4</v>
      </c>
      <c r="F138" s="20">
        <f t="shared" si="62"/>
        <v>4251</v>
      </c>
      <c r="G138" s="20">
        <f t="shared" si="62"/>
        <v>5116.8999999999996</v>
      </c>
      <c r="H138" s="20">
        <f t="shared" si="62"/>
        <v>4918.3999999999996</v>
      </c>
      <c r="I138" s="20">
        <f t="shared" si="62"/>
        <v>6697.2999999999993</v>
      </c>
      <c r="J138" s="20">
        <f t="shared" si="62"/>
        <v>4194.8999999999996</v>
      </c>
      <c r="K138" s="20">
        <f t="shared" si="62"/>
        <v>5168.3999999999996</v>
      </c>
      <c r="L138" s="20">
        <f t="shared" si="62"/>
        <v>3570.2</v>
      </c>
      <c r="M138" s="20">
        <f t="shared" si="62"/>
        <v>5868.6</v>
      </c>
      <c r="N138" s="20">
        <f t="shared" si="62"/>
        <v>5630</v>
      </c>
      <c r="O138" s="20">
        <f t="shared" si="62"/>
        <v>3402.9</v>
      </c>
      <c r="P138" s="20">
        <f>P29</f>
        <v>3846.6</v>
      </c>
      <c r="Q138" s="20">
        <f t="shared" ref="Q138:X138" si="63">Q29</f>
        <v>3686</v>
      </c>
      <c r="R138" s="20">
        <f t="shared" si="63"/>
        <v>1376.9</v>
      </c>
      <c r="S138" s="20">
        <f t="shared" si="63"/>
        <v>4469</v>
      </c>
      <c r="T138" s="20">
        <f t="shared" si="63"/>
        <v>3951.6</v>
      </c>
      <c r="U138" s="20">
        <f t="shared" si="63"/>
        <v>3110</v>
      </c>
      <c r="V138" s="20">
        <f t="shared" si="63"/>
        <v>9128.2000000000007</v>
      </c>
      <c r="W138" s="20">
        <f t="shared" si="63"/>
        <v>10468.4</v>
      </c>
      <c r="X138" s="20">
        <f t="shared" si="63"/>
        <v>11951.599999999999</v>
      </c>
      <c r="Y138" s="20">
        <f t="shared" ref="Y138:AH138" si="64">Y29</f>
        <v>0</v>
      </c>
      <c r="Z138" s="20">
        <f t="shared" si="64"/>
        <v>4930.1999999999989</v>
      </c>
      <c r="AA138" s="20">
        <f t="shared" si="64"/>
        <v>5278.4</v>
      </c>
      <c r="AB138" s="20">
        <f t="shared" si="64"/>
        <v>2874.1</v>
      </c>
      <c r="AC138" s="20">
        <f t="shared" si="64"/>
        <v>647.89999999999964</v>
      </c>
      <c r="AD138" s="20">
        <f t="shared" si="64"/>
        <v>966.79999999999973</v>
      </c>
      <c r="AE138" s="20">
        <f t="shared" si="64"/>
        <v>3587.2999999999993</v>
      </c>
      <c r="AF138" s="20">
        <f t="shared" si="64"/>
        <v>-4933.3000000000011</v>
      </c>
      <c r="AG138" s="20">
        <f t="shared" si="64"/>
        <v>-5300</v>
      </c>
      <c r="AH138" s="20">
        <f t="shared" si="64"/>
        <v>-8381.3999999999978</v>
      </c>
      <c r="AI138" s="20">
        <f t="shared" ref="AI138" si="65">AI29</f>
        <v>0</v>
      </c>
      <c r="AJ138" s="20"/>
    </row>
    <row r="139" spans="1:44" x14ac:dyDescent="0.25">
      <c r="A139" s="13" t="s">
        <v>18</v>
      </c>
      <c r="B139" s="13" t="s">
        <v>46</v>
      </c>
      <c r="C139" s="59">
        <v>142</v>
      </c>
      <c r="D139" s="20">
        <f>D37</f>
        <v>7626.9000000000005</v>
      </c>
      <c r="E139" s="20">
        <f t="shared" ref="E139:O139" si="66">E37</f>
        <v>6688.0000000000009</v>
      </c>
      <c r="F139" s="20">
        <f t="shared" si="66"/>
        <v>6538</v>
      </c>
      <c r="G139" s="20">
        <f t="shared" si="66"/>
        <v>7361.4000000000005</v>
      </c>
      <c r="H139" s="20">
        <f t="shared" si="66"/>
        <v>7201.1</v>
      </c>
      <c r="I139" s="20">
        <f t="shared" si="66"/>
        <v>8016.3000000000011</v>
      </c>
      <c r="J139" s="20">
        <f t="shared" si="66"/>
        <v>7597.6</v>
      </c>
      <c r="K139" s="20">
        <f t="shared" si="66"/>
        <v>6797.2000000000007</v>
      </c>
      <c r="L139" s="20">
        <f t="shared" si="66"/>
        <v>6722.4000000000005</v>
      </c>
      <c r="M139" s="20">
        <f t="shared" si="66"/>
        <v>6669.0999999999995</v>
      </c>
      <c r="N139" s="20">
        <f t="shared" si="66"/>
        <v>6192.1</v>
      </c>
      <c r="O139" s="20">
        <f t="shared" si="66"/>
        <v>6631</v>
      </c>
      <c r="P139" s="20">
        <f>P37</f>
        <v>6565.0999999999995</v>
      </c>
      <c r="Q139" s="20">
        <f t="shared" ref="Q139:X139" si="67">Q37</f>
        <v>6430.1</v>
      </c>
      <c r="R139" s="20">
        <f t="shared" si="67"/>
        <v>6441.8</v>
      </c>
      <c r="S139" s="20">
        <f t="shared" si="67"/>
        <v>6795.6</v>
      </c>
      <c r="T139" s="20">
        <f t="shared" si="67"/>
        <v>6331.4999999999991</v>
      </c>
      <c r="U139" s="20">
        <f t="shared" si="67"/>
        <v>6762.4</v>
      </c>
      <c r="V139" s="20">
        <f t="shared" si="67"/>
        <v>7212.1999999999989</v>
      </c>
      <c r="W139" s="20">
        <f t="shared" si="67"/>
        <v>6486.2</v>
      </c>
      <c r="X139" s="20">
        <f t="shared" si="67"/>
        <v>6548.82</v>
      </c>
      <c r="Y139" s="20">
        <f t="shared" ref="Y139:AH139" si="68">Y37</f>
        <v>0</v>
      </c>
      <c r="Z139" s="20">
        <f t="shared" si="68"/>
        <v>1061.8000000000011</v>
      </c>
      <c r="AA139" s="20">
        <f t="shared" si="68"/>
        <v>257.90000000000055</v>
      </c>
      <c r="AB139" s="20">
        <f t="shared" si="68"/>
        <v>96.199999999999818</v>
      </c>
      <c r="AC139" s="20">
        <f t="shared" si="68"/>
        <v>565.80000000000018</v>
      </c>
      <c r="AD139" s="20">
        <f t="shared" si="68"/>
        <v>869.60000000000127</v>
      </c>
      <c r="AE139" s="20">
        <f t="shared" si="68"/>
        <v>1253.9000000000015</v>
      </c>
      <c r="AF139" s="20">
        <f t="shared" si="68"/>
        <v>385.40000000000146</v>
      </c>
      <c r="AG139" s="20">
        <f t="shared" si="68"/>
        <v>311.00000000000091</v>
      </c>
      <c r="AH139" s="20">
        <f t="shared" si="68"/>
        <v>173.58000000000084</v>
      </c>
      <c r="AI139" s="20">
        <f t="shared" ref="AI139" si="69">AI37</f>
        <v>0</v>
      </c>
      <c r="AJ139" s="20"/>
    </row>
    <row r="140" spans="1:44" x14ac:dyDescent="0.25">
      <c r="A140" s="13" t="s">
        <v>19</v>
      </c>
      <c r="B140" s="13" t="s">
        <v>47</v>
      </c>
      <c r="C140" s="59">
        <v>909</v>
      </c>
      <c r="D140" s="20">
        <f>D46</f>
        <v>81705.7</v>
      </c>
      <c r="E140" s="20">
        <f t="shared" ref="E140:O140" si="70">E46</f>
        <v>66818.099999999991</v>
      </c>
      <c r="F140" s="20">
        <f t="shared" si="70"/>
        <v>42285.399999999994</v>
      </c>
      <c r="G140" s="20">
        <f t="shared" si="70"/>
        <v>73653.600000000006</v>
      </c>
      <c r="H140" s="20">
        <f t="shared" si="70"/>
        <v>97443.819999999992</v>
      </c>
      <c r="I140" s="20">
        <f t="shared" si="70"/>
        <v>123596.98</v>
      </c>
      <c r="J140" s="20">
        <f t="shared" si="70"/>
        <v>121309.79999999999</v>
      </c>
      <c r="K140" s="20">
        <f t="shared" si="70"/>
        <v>105487.40000000001</v>
      </c>
      <c r="L140" s="20">
        <f t="shared" si="70"/>
        <v>89828.799999999988</v>
      </c>
      <c r="M140" s="20">
        <f t="shared" si="70"/>
        <v>78209.499999999985</v>
      </c>
      <c r="N140" s="20">
        <f t="shared" si="70"/>
        <v>63520.719999999994</v>
      </c>
      <c r="O140" s="20">
        <f t="shared" si="70"/>
        <v>40062.18</v>
      </c>
      <c r="P140" s="20">
        <f>P46</f>
        <v>29309.380000000005</v>
      </c>
      <c r="Q140" s="20">
        <f t="shared" ref="Q140:X140" si="71">Q46</f>
        <v>44128.659999999996</v>
      </c>
      <c r="R140" s="20">
        <f t="shared" si="71"/>
        <v>49715.600000000006</v>
      </c>
      <c r="S140" s="20">
        <f t="shared" si="71"/>
        <v>66361.490000000005</v>
      </c>
      <c r="T140" s="20">
        <f t="shared" si="71"/>
        <v>64595.31</v>
      </c>
      <c r="U140" s="20">
        <f t="shared" si="71"/>
        <v>71839.3</v>
      </c>
      <c r="V140" s="20">
        <f t="shared" si="71"/>
        <v>77052.600000000006</v>
      </c>
      <c r="W140" s="20">
        <f t="shared" si="71"/>
        <v>71370</v>
      </c>
      <c r="X140" s="20">
        <f t="shared" si="71"/>
        <v>77405.499999999985</v>
      </c>
      <c r="Y140" s="20">
        <f t="shared" ref="Y140:AH140" si="72">Y46</f>
        <v>0</v>
      </c>
      <c r="Z140" s="20">
        <f t="shared" si="72"/>
        <v>52396.319999999992</v>
      </c>
      <c r="AA140" s="20">
        <f t="shared" si="72"/>
        <v>22689.439999999995</v>
      </c>
      <c r="AB140" s="20">
        <f t="shared" si="72"/>
        <v>-7430.2000000000116</v>
      </c>
      <c r="AC140" s="20">
        <f t="shared" si="72"/>
        <v>7292.1100000000006</v>
      </c>
      <c r="AD140" s="20">
        <f t="shared" si="72"/>
        <v>32848.509999999995</v>
      </c>
      <c r="AE140" s="20">
        <f t="shared" si="72"/>
        <v>51757.679999999993</v>
      </c>
      <c r="AF140" s="20">
        <f t="shared" si="72"/>
        <v>44257.199999999983</v>
      </c>
      <c r="AG140" s="20">
        <f t="shared" si="72"/>
        <v>34117.400000000009</v>
      </c>
      <c r="AH140" s="20">
        <f t="shared" si="72"/>
        <v>12423.300000000003</v>
      </c>
      <c r="AI140" s="20">
        <f t="shared" ref="AI140" si="73">AI46</f>
        <v>0</v>
      </c>
      <c r="AJ140" s="20"/>
    </row>
    <row r="141" spans="1:44" hidden="1" x14ac:dyDescent="0.25">
      <c r="A141" s="13" t="s">
        <v>48</v>
      </c>
      <c r="B141" s="13" t="s">
        <v>49</v>
      </c>
      <c r="C141" s="59">
        <v>0</v>
      </c>
    </row>
    <row r="142" spans="1:44" x14ac:dyDescent="0.25">
      <c r="A142" s="13" t="s">
        <v>20</v>
      </c>
      <c r="B142" s="13" t="s">
        <v>50</v>
      </c>
      <c r="C142" s="59">
        <v>1</v>
      </c>
      <c r="D142" s="20">
        <f>D48</f>
        <v>346.9</v>
      </c>
      <c r="E142" s="20">
        <f t="shared" ref="E142:O142" si="74">E48</f>
        <v>287.10000000000002</v>
      </c>
      <c r="F142" s="20">
        <f t="shared" si="74"/>
        <v>297.60000000000002</v>
      </c>
      <c r="G142" s="20">
        <f t="shared" si="74"/>
        <v>329.3</v>
      </c>
      <c r="H142" s="20">
        <f t="shared" si="74"/>
        <v>477</v>
      </c>
      <c r="I142" s="20">
        <f t="shared" si="74"/>
        <v>559</v>
      </c>
      <c r="J142" s="20">
        <f t="shared" si="74"/>
        <v>517.29999999999995</v>
      </c>
      <c r="K142" s="20">
        <f t="shared" si="74"/>
        <v>351.2</v>
      </c>
      <c r="L142" s="20">
        <f t="shared" si="74"/>
        <v>352.1</v>
      </c>
      <c r="M142" s="20">
        <f t="shared" si="74"/>
        <v>363.8</v>
      </c>
      <c r="N142" s="20">
        <f t="shared" si="74"/>
        <v>332.5</v>
      </c>
      <c r="O142" s="20">
        <f t="shared" si="74"/>
        <v>316.5</v>
      </c>
      <c r="P142" s="20">
        <f>P48</f>
        <v>362.3</v>
      </c>
      <c r="Q142" s="20">
        <f t="shared" ref="Q142:X142" si="75">Q48</f>
        <v>299.89999999999998</v>
      </c>
      <c r="R142" s="20">
        <f t="shared" si="75"/>
        <v>358.3</v>
      </c>
      <c r="S142" s="20">
        <f t="shared" si="75"/>
        <v>375.7</v>
      </c>
      <c r="T142" s="20">
        <f t="shared" si="75"/>
        <v>316</v>
      </c>
      <c r="U142" s="20">
        <f t="shared" si="75"/>
        <v>321.3</v>
      </c>
      <c r="V142" s="20">
        <f t="shared" si="75"/>
        <v>379</v>
      </c>
      <c r="W142" s="20">
        <f t="shared" si="75"/>
        <v>364.7</v>
      </c>
      <c r="X142" s="20">
        <f t="shared" si="75"/>
        <v>412.2</v>
      </c>
      <c r="Y142" s="20">
        <f t="shared" ref="Y142:AH142" si="76">Y48</f>
        <v>0</v>
      </c>
      <c r="Z142" s="20">
        <f t="shared" si="76"/>
        <v>-15.400000000000034</v>
      </c>
      <c r="AA142" s="20">
        <f t="shared" si="76"/>
        <v>-12.799999999999955</v>
      </c>
      <c r="AB142" s="20">
        <f t="shared" si="76"/>
        <v>-60.699999999999989</v>
      </c>
      <c r="AC142" s="20">
        <f t="shared" si="76"/>
        <v>-46.399999999999977</v>
      </c>
      <c r="AD142" s="20">
        <f t="shared" si="76"/>
        <v>161</v>
      </c>
      <c r="AE142" s="20">
        <f t="shared" si="76"/>
        <v>237.7</v>
      </c>
      <c r="AF142" s="20">
        <f t="shared" si="76"/>
        <v>138.29999999999995</v>
      </c>
      <c r="AG142" s="20">
        <f t="shared" si="76"/>
        <v>-13.5</v>
      </c>
      <c r="AH142" s="20">
        <f t="shared" si="76"/>
        <v>-60.099999999999966</v>
      </c>
      <c r="AI142" s="20">
        <f t="shared" ref="AI142" si="77">AI48</f>
        <v>0</v>
      </c>
      <c r="AJ142" s="20"/>
    </row>
    <row r="143" spans="1:44" x14ac:dyDescent="0.25">
      <c r="A143" s="13" t="s">
        <v>21</v>
      </c>
      <c r="B143" s="13" t="s">
        <v>51</v>
      </c>
      <c r="C143" s="59">
        <v>69</v>
      </c>
      <c r="D143" s="20">
        <f>D50</f>
        <v>464.8</v>
      </c>
      <c r="E143" s="20">
        <f t="shared" ref="E143:O143" si="78">E50</f>
        <v>315.7</v>
      </c>
      <c r="F143" s="20">
        <f t="shared" si="78"/>
        <v>299.2</v>
      </c>
      <c r="G143" s="20">
        <f t="shared" si="78"/>
        <v>437.6</v>
      </c>
      <c r="H143" s="20">
        <f t="shared" si="78"/>
        <v>870.3</v>
      </c>
      <c r="I143" s="20">
        <f t="shared" si="78"/>
        <v>841.3</v>
      </c>
      <c r="J143" s="20">
        <f t="shared" si="78"/>
        <v>855.7</v>
      </c>
      <c r="K143" s="20">
        <f t="shared" si="78"/>
        <v>589.4</v>
      </c>
      <c r="L143" s="20">
        <f t="shared" si="78"/>
        <v>421.9</v>
      </c>
      <c r="M143" s="20">
        <f t="shared" si="78"/>
        <v>427.3</v>
      </c>
      <c r="N143" s="20">
        <f t="shared" si="78"/>
        <v>255.8</v>
      </c>
      <c r="O143" s="20">
        <f t="shared" si="78"/>
        <v>120.8</v>
      </c>
      <c r="P143" s="20">
        <f>P50</f>
        <v>64.900000000000006</v>
      </c>
      <c r="Q143" s="20">
        <f t="shared" ref="Q143:X143" si="79">Q50</f>
        <v>251.8</v>
      </c>
      <c r="R143" s="20">
        <f t="shared" si="79"/>
        <v>284.60000000000002</v>
      </c>
      <c r="S143" s="20">
        <f t="shared" si="79"/>
        <v>628.5</v>
      </c>
      <c r="T143" s="20">
        <f t="shared" si="79"/>
        <v>455</v>
      </c>
      <c r="U143" s="20">
        <f t="shared" si="79"/>
        <v>387</v>
      </c>
      <c r="V143" s="20">
        <f t="shared" si="79"/>
        <v>340.7</v>
      </c>
      <c r="W143" s="20">
        <f t="shared" si="79"/>
        <v>269.89999999999998</v>
      </c>
      <c r="X143" s="20">
        <f t="shared" si="79"/>
        <v>269.7</v>
      </c>
      <c r="Y143" s="20">
        <f t="shared" ref="Y143:AH143" si="80">Y50</f>
        <v>0</v>
      </c>
      <c r="Z143" s="20">
        <f t="shared" si="80"/>
        <v>399.9</v>
      </c>
      <c r="AA143" s="20">
        <f t="shared" si="80"/>
        <v>63.899999999999977</v>
      </c>
      <c r="AB143" s="20">
        <f t="shared" si="80"/>
        <v>14.599999999999966</v>
      </c>
      <c r="AC143" s="20">
        <f t="shared" si="80"/>
        <v>-190.89999999999998</v>
      </c>
      <c r="AD143" s="20">
        <f t="shared" si="80"/>
        <v>415.29999999999995</v>
      </c>
      <c r="AE143" s="20">
        <f t="shared" si="80"/>
        <v>454.29999999999995</v>
      </c>
      <c r="AF143" s="20">
        <f t="shared" si="80"/>
        <v>515</v>
      </c>
      <c r="AG143" s="20">
        <f t="shared" si="80"/>
        <v>319.5</v>
      </c>
      <c r="AH143" s="20">
        <f t="shared" si="80"/>
        <v>152.19999999999999</v>
      </c>
      <c r="AI143" s="20">
        <f t="shared" ref="AI143" si="81">AI50</f>
        <v>0</v>
      </c>
      <c r="AJ143" s="20"/>
    </row>
    <row r="144" spans="1:44" hidden="1" x14ac:dyDescent="0.25">
      <c r="A144" s="13" t="s">
        <v>52</v>
      </c>
      <c r="B144" s="13" t="s">
        <v>53</v>
      </c>
      <c r="C144" s="59">
        <v>0</v>
      </c>
    </row>
    <row r="145" spans="1:36" hidden="1" x14ac:dyDescent="0.25">
      <c r="A145" s="13" t="s">
        <v>54</v>
      </c>
      <c r="B145" s="13" t="s">
        <v>55</v>
      </c>
      <c r="C145" s="59">
        <v>0</v>
      </c>
    </row>
    <row r="146" spans="1:36" hidden="1" x14ac:dyDescent="0.25">
      <c r="A146" s="13" t="s">
        <v>56</v>
      </c>
      <c r="B146" s="13" t="s">
        <v>57</v>
      </c>
      <c r="C146" s="59">
        <v>0</v>
      </c>
    </row>
    <row r="147" spans="1:36" hidden="1" x14ac:dyDescent="0.25">
      <c r="A147" s="13" t="s">
        <v>22</v>
      </c>
      <c r="B147" s="13" t="s">
        <v>58</v>
      </c>
      <c r="C147" s="59">
        <v>0</v>
      </c>
    </row>
    <row r="148" spans="1:36" hidden="1" x14ac:dyDescent="0.25">
      <c r="A148" s="13" t="s">
        <v>59</v>
      </c>
      <c r="B148" s="13" t="s">
        <v>60</v>
      </c>
      <c r="C148" s="59">
        <v>0</v>
      </c>
    </row>
    <row r="149" spans="1:36" hidden="1" x14ac:dyDescent="0.25">
      <c r="A149" s="13" t="s">
        <v>61</v>
      </c>
      <c r="B149" s="13" t="s">
        <v>62</v>
      </c>
      <c r="C149" s="59">
        <v>0</v>
      </c>
    </row>
    <row r="150" spans="1:36" hidden="1" x14ac:dyDescent="0.25">
      <c r="A150" s="13" t="s">
        <v>63</v>
      </c>
      <c r="B150" s="13" t="s">
        <v>64</v>
      </c>
      <c r="C150" s="59">
        <v>0</v>
      </c>
    </row>
    <row r="151" spans="1:36" hidden="1" x14ac:dyDescent="0.25">
      <c r="A151" s="13" t="s">
        <v>65</v>
      </c>
      <c r="B151" s="13" t="s">
        <v>66</v>
      </c>
      <c r="C151" s="59">
        <v>0</v>
      </c>
    </row>
    <row r="152" spans="1:36" hidden="1" x14ac:dyDescent="0.25">
      <c r="A152" s="13" t="s">
        <v>67</v>
      </c>
      <c r="B152" s="13" t="s">
        <v>68</v>
      </c>
      <c r="C152" s="59">
        <v>0</v>
      </c>
    </row>
    <row r="153" spans="1:36" hidden="1" x14ac:dyDescent="0.25">
      <c r="A153" s="13" t="s">
        <v>69</v>
      </c>
      <c r="B153" s="13" t="s">
        <v>70</v>
      </c>
      <c r="C153" s="59">
        <v>0</v>
      </c>
    </row>
    <row r="154" spans="1:36" hidden="1" x14ac:dyDescent="0.25">
      <c r="A154" s="13" t="s">
        <v>71</v>
      </c>
      <c r="B154" s="13" t="s">
        <v>72</v>
      </c>
      <c r="C154" s="59">
        <v>0</v>
      </c>
    </row>
    <row r="155" spans="1:36" x14ac:dyDescent="0.25">
      <c r="A155" s="13" t="s">
        <v>23</v>
      </c>
      <c r="B155" s="13" t="s">
        <v>73</v>
      </c>
      <c r="C155" s="59">
        <v>77</v>
      </c>
      <c r="D155" s="20">
        <f>D60</f>
        <v>3076.5</v>
      </c>
      <c r="E155" s="20">
        <f t="shared" ref="E155:O155" si="82">E60</f>
        <v>2789.3999999999996</v>
      </c>
      <c r="F155" s="20">
        <f t="shared" si="82"/>
        <v>2428.5</v>
      </c>
      <c r="G155" s="20">
        <f t="shared" si="82"/>
        <v>2862.3</v>
      </c>
      <c r="H155" s="20">
        <f t="shared" si="82"/>
        <v>2643.7999999999997</v>
      </c>
      <c r="I155" s="20">
        <f t="shared" si="82"/>
        <v>3444.8</v>
      </c>
      <c r="J155" s="20">
        <f t="shared" si="82"/>
        <v>4319.5</v>
      </c>
      <c r="K155" s="20">
        <f t="shared" si="82"/>
        <v>3483.8</v>
      </c>
      <c r="L155" s="20">
        <f t="shared" si="82"/>
        <v>3423.6</v>
      </c>
      <c r="M155" s="20">
        <f t="shared" si="82"/>
        <v>3116</v>
      </c>
      <c r="N155" s="20">
        <f t="shared" si="82"/>
        <v>2769.2</v>
      </c>
      <c r="O155" s="20">
        <f t="shared" si="82"/>
        <v>2668.6000000000004</v>
      </c>
      <c r="P155" s="20">
        <f>P60</f>
        <v>2176.1</v>
      </c>
      <c r="Q155" s="20">
        <f t="shared" ref="Q155:X155" si="83">Q60</f>
        <v>2316.9700000000003</v>
      </c>
      <c r="R155" s="20">
        <f t="shared" si="83"/>
        <v>2443.5</v>
      </c>
      <c r="S155" s="20">
        <f t="shared" si="83"/>
        <v>2959.5</v>
      </c>
      <c r="T155" s="20">
        <f t="shared" si="83"/>
        <v>2828.7</v>
      </c>
      <c r="U155" s="20">
        <f t="shared" si="83"/>
        <v>3319</v>
      </c>
      <c r="V155" s="20">
        <f t="shared" si="83"/>
        <v>3733.3999999999996</v>
      </c>
      <c r="W155" s="20">
        <f t="shared" si="83"/>
        <v>3801.1</v>
      </c>
      <c r="X155" s="20">
        <f t="shared" si="83"/>
        <v>2914.2</v>
      </c>
      <c r="Y155" s="20">
        <f t="shared" ref="Y155:AH155" si="84">Y60</f>
        <v>0</v>
      </c>
      <c r="Z155" s="20">
        <f t="shared" si="84"/>
        <v>900.40000000000009</v>
      </c>
      <c r="AA155" s="20">
        <f t="shared" si="84"/>
        <v>472.42999999999938</v>
      </c>
      <c r="AB155" s="20">
        <f t="shared" si="84"/>
        <v>-15</v>
      </c>
      <c r="AC155" s="20">
        <f t="shared" si="84"/>
        <v>-97.199999999999818</v>
      </c>
      <c r="AD155" s="20">
        <f t="shared" si="84"/>
        <v>-184.90000000000009</v>
      </c>
      <c r="AE155" s="20">
        <f t="shared" si="84"/>
        <v>125.80000000000018</v>
      </c>
      <c r="AF155" s="20">
        <f t="shared" si="84"/>
        <v>586.10000000000036</v>
      </c>
      <c r="AG155" s="20">
        <f t="shared" si="84"/>
        <v>-317.29999999999973</v>
      </c>
      <c r="AH155" s="20">
        <f t="shared" si="84"/>
        <v>509.40000000000009</v>
      </c>
      <c r="AI155" s="20">
        <f t="shared" ref="AI155" si="85">AI60</f>
        <v>0</v>
      </c>
      <c r="AJ155" s="20"/>
    </row>
    <row r="156" spans="1:36" hidden="1" x14ac:dyDescent="0.25">
      <c r="A156" s="13" t="s">
        <v>74</v>
      </c>
      <c r="B156" s="13" t="s">
        <v>75</v>
      </c>
      <c r="C156" s="59">
        <v>0</v>
      </c>
    </row>
    <row r="157" spans="1:36" hidden="1" x14ac:dyDescent="0.25">
      <c r="A157" s="13" t="s">
        <v>76</v>
      </c>
      <c r="B157" s="13" t="s">
        <v>77</v>
      </c>
      <c r="C157" s="59">
        <v>0</v>
      </c>
    </row>
    <row r="158" spans="1:36" s="69" customFormat="1" x14ac:dyDescent="0.25">
      <c r="A158" s="66" t="s">
        <v>24</v>
      </c>
      <c r="B158" s="66" t="s">
        <v>78</v>
      </c>
      <c r="C158" s="67">
        <v>426</v>
      </c>
      <c r="D158" s="72">
        <f>D68</f>
        <v>41516.199999999997</v>
      </c>
      <c r="E158" s="72">
        <f t="shared" ref="E158:O158" si="86">E68</f>
        <v>30776</v>
      </c>
      <c r="F158" s="72">
        <f t="shared" si="86"/>
        <v>15375.5</v>
      </c>
      <c r="G158" s="72">
        <f t="shared" si="86"/>
        <v>33368.700000000004</v>
      </c>
      <c r="H158" s="72">
        <f t="shared" si="86"/>
        <v>52918.2</v>
      </c>
      <c r="I158" s="72">
        <f t="shared" si="86"/>
        <v>67561.8</v>
      </c>
      <c r="J158" s="72">
        <f t="shared" si="86"/>
        <v>66192.800000000003</v>
      </c>
      <c r="K158" s="72">
        <f t="shared" si="86"/>
        <v>49354.399999999994</v>
      </c>
      <c r="L158" s="72">
        <f t="shared" si="86"/>
        <v>36413.9</v>
      </c>
      <c r="M158" s="72">
        <f t="shared" si="86"/>
        <v>39647.799999999996</v>
      </c>
      <c r="N158" s="72">
        <f t="shared" si="86"/>
        <v>31944.6</v>
      </c>
      <c r="O158" s="72">
        <f t="shared" si="86"/>
        <v>14801.6</v>
      </c>
      <c r="P158" s="72">
        <f>P68</f>
        <v>7445.9</v>
      </c>
      <c r="Q158" s="72">
        <f t="shared" ref="Q158:X158" si="87">Q68</f>
        <v>13348.38</v>
      </c>
      <c r="R158" s="72">
        <f t="shared" si="87"/>
        <v>17018.100000000002</v>
      </c>
      <c r="S158" s="72">
        <f t="shared" si="87"/>
        <v>27696.7</v>
      </c>
      <c r="T158" s="72">
        <f t="shared" si="87"/>
        <v>34106.879999999997</v>
      </c>
      <c r="U158" s="72">
        <f t="shared" si="87"/>
        <v>37555.620000000003</v>
      </c>
      <c r="V158" s="72">
        <f t="shared" si="87"/>
        <v>34510</v>
      </c>
      <c r="W158" s="72">
        <f t="shared" si="87"/>
        <v>31283.4</v>
      </c>
      <c r="X158" s="72">
        <f t="shared" si="87"/>
        <v>30866.99</v>
      </c>
      <c r="Y158" s="72">
        <f t="shared" ref="Y158:AH158" si="88">Y68</f>
        <v>0</v>
      </c>
      <c r="Z158" s="72">
        <f t="shared" si="88"/>
        <v>34070.299999999996</v>
      </c>
      <c r="AA158" s="72">
        <f t="shared" si="88"/>
        <v>17427.620000000003</v>
      </c>
      <c r="AB158" s="72">
        <f t="shared" si="88"/>
        <v>-1642.6000000000022</v>
      </c>
      <c r="AC158" s="72">
        <f t="shared" si="88"/>
        <v>5672.0000000000036</v>
      </c>
      <c r="AD158" s="72">
        <f t="shared" si="88"/>
        <v>18811.32</v>
      </c>
      <c r="AE158" s="72">
        <f t="shared" si="88"/>
        <v>30006.18</v>
      </c>
      <c r="AF158" s="72">
        <f t="shared" si="88"/>
        <v>31682.800000000003</v>
      </c>
      <c r="AG158" s="72">
        <f t="shared" si="88"/>
        <v>18070.999999999993</v>
      </c>
      <c r="AH158" s="72">
        <f t="shared" si="88"/>
        <v>5546.91</v>
      </c>
      <c r="AI158" s="72">
        <f t="shared" ref="AI158" si="89">AI68</f>
        <v>0</v>
      </c>
      <c r="AJ158" s="72"/>
    </row>
    <row r="159" spans="1:36" hidden="1" x14ac:dyDescent="0.25">
      <c r="A159" s="13" t="s">
        <v>79</v>
      </c>
      <c r="B159" s="13" t="s">
        <v>80</v>
      </c>
      <c r="C159" s="59">
        <v>0</v>
      </c>
    </row>
    <row r="160" spans="1:36" hidden="1" x14ac:dyDescent="0.25">
      <c r="A160" s="13" t="s">
        <v>81</v>
      </c>
      <c r="B160" s="13" t="s">
        <v>82</v>
      </c>
      <c r="C160" s="59">
        <v>0</v>
      </c>
    </row>
    <row r="161" spans="1:36" hidden="1" x14ac:dyDescent="0.25">
      <c r="A161" s="13" t="s">
        <v>83</v>
      </c>
      <c r="B161" s="13" t="s">
        <v>84</v>
      </c>
      <c r="C161" s="59">
        <v>0</v>
      </c>
    </row>
    <row r="162" spans="1:36" x14ac:dyDescent="0.25">
      <c r="A162" s="13" t="s">
        <v>25</v>
      </c>
      <c r="B162" s="13" t="s">
        <v>85</v>
      </c>
      <c r="C162" s="59">
        <v>145</v>
      </c>
      <c r="D162" s="20">
        <f>D78</f>
        <v>16870.000000000004</v>
      </c>
      <c r="E162" s="20">
        <f t="shared" ref="E162:O162" si="90">E78</f>
        <v>19044.699999999997</v>
      </c>
      <c r="F162" s="20">
        <f t="shared" si="90"/>
        <v>15989.099999999999</v>
      </c>
      <c r="G162" s="20">
        <f t="shared" si="90"/>
        <v>28718.5</v>
      </c>
      <c r="H162" s="20">
        <f t="shared" si="90"/>
        <v>27382</v>
      </c>
      <c r="I162" s="20">
        <f t="shared" si="90"/>
        <v>48916.5</v>
      </c>
      <c r="J162" s="20">
        <f t="shared" si="90"/>
        <v>26759.200000000001</v>
      </c>
      <c r="K162" s="20">
        <f t="shared" si="90"/>
        <v>23921.9</v>
      </c>
      <c r="L162" s="20">
        <f t="shared" si="90"/>
        <v>18440.400000000001</v>
      </c>
      <c r="M162" s="20">
        <f t="shared" si="90"/>
        <v>20465.100000000002</v>
      </c>
      <c r="N162" s="20">
        <f t="shared" si="90"/>
        <v>18373.099999999999</v>
      </c>
      <c r="O162" s="20">
        <f t="shared" si="90"/>
        <v>22061.300000000003</v>
      </c>
      <c r="P162" s="20">
        <f>P78</f>
        <v>15028.100000000002</v>
      </c>
      <c r="Q162" s="20">
        <f t="shared" ref="Q162:X162" si="91">Q78</f>
        <v>24751.4</v>
      </c>
      <c r="R162" s="20">
        <f t="shared" si="91"/>
        <v>4913.7699999999995</v>
      </c>
      <c r="S162" s="20">
        <f t="shared" si="91"/>
        <v>32260.83</v>
      </c>
      <c r="T162" s="20">
        <f t="shared" si="91"/>
        <v>27415.8</v>
      </c>
      <c r="U162" s="20">
        <f t="shared" si="91"/>
        <v>45234.3</v>
      </c>
      <c r="V162" s="20">
        <f t="shared" si="91"/>
        <v>26450.2</v>
      </c>
      <c r="W162" s="20">
        <f t="shared" si="91"/>
        <v>20500.5</v>
      </c>
      <c r="X162" s="20">
        <f t="shared" si="91"/>
        <v>18759.599999999999</v>
      </c>
      <c r="Y162" s="20">
        <f t="shared" ref="Y162:AH162" si="92">Y78</f>
        <v>0</v>
      </c>
      <c r="Z162" s="20">
        <f t="shared" si="92"/>
        <v>1841.9000000000015</v>
      </c>
      <c r="AA162" s="20">
        <f t="shared" si="92"/>
        <v>-5706.7000000000044</v>
      </c>
      <c r="AB162" s="20">
        <f t="shared" si="92"/>
        <v>11075.329999999998</v>
      </c>
      <c r="AC162" s="20">
        <f t="shared" si="92"/>
        <v>-3542.3300000000017</v>
      </c>
      <c r="AD162" s="20">
        <f t="shared" si="92"/>
        <v>-33.799999999999272</v>
      </c>
      <c r="AE162" s="20">
        <f t="shared" si="92"/>
        <v>3682.1999999999971</v>
      </c>
      <c r="AF162" s="20">
        <f t="shared" si="92"/>
        <v>309</v>
      </c>
      <c r="AG162" s="20">
        <f t="shared" si="92"/>
        <v>3421.4000000000015</v>
      </c>
      <c r="AH162" s="20">
        <f t="shared" si="92"/>
        <v>-319.19999999999709</v>
      </c>
      <c r="AI162" s="20">
        <f t="shared" ref="AI162" si="93">AI78</f>
        <v>0</v>
      </c>
      <c r="AJ162" s="20"/>
    </row>
    <row r="163" spans="1:36" hidden="1" x14ac:dyDescent="0.25">
      <c r="A163" s="13" t="s">
        <v>86</v>
      </c>
      <c r="B163" s="13" t="s">
        <v>87</v>
      </c>
      <c r="C163" s="59">
        <v>0</v>
      </c>
    </row>
    <row r="164" spans="1:36" hidden="1" x14ac:dyDescent="0.25">
      <c r="A164" s="13" t="s">
        <v>36</v>
      </c>
      <c r="B164" s="13" t="s">
        <v>88</v>
      </c>
      <c r="C164" s="59">
        <v>0</v>
      </c>
    </row>
    <row r="165" spans="1:36" x14ac:dyDescent="0.25">
      <c r="A165" s="13" t="s">
        <v>26</v>
      </c>
      <c r="B165" s="13" t="s">
        <v>89</v>
      </c>
      <c r="C165" s="59">
        <v>5</v>
      </c>
      <c r="D165" s="20">
        <f>D81</f>
        <v>25537</v>
      </c>
      <c r="E165" s="20">
        <f t="shared" ref="E165:O165" si="94">E81</f>
        <v>25038.3</v>
      </c>
      <c r="F165" s="20">
        <f t="shared" si="94"/>
        <v>21803.3</v>
      </c>
      <c r="G165" s="20">
        <f t="shared" si="94"/>
        <v>30759.9</v>
      </c>
      <c r="H165" s="20">
        <f t="shared" si="94"/>
        <v>29324.5</v>
      </c>
      <c r="I165" s="20">
        <f t="shared" si="94"/>
        <v>29462.2</v>
      </c>
      <c r="J165" s="20">
        <f t="shared" si="94"/>
        <v>25392.7</v>
      </c>
      <c r="K165" s="20">
        <f t="shared" si="94"/>
        <v>25356.1</v>
      </c>
      <c r="L165" s="20">
        <f t="shared" si="94"/>
        <v>27330</v>
      </c>
      <c r="M165" s="20">
        <f t="shared" si="94"/>
        <v>45005.3</v>
      </c>
      <c r="N165" s="20">
        <f t="shared" si="94"/>
        <v>24956.5</v>
      </c>
      <c r="O165" s="20">
        <f t="shared" si="94"/>
        <v>29219</v>
      </c>
      <c r="P165" s="20">
        <f>P81</f>
        <v>23636.100000000002</v>
      </c>
      <c r="Q165" s="20">
        <f t="shared" ref="Q165:X165" si="95">Q81</f>
        <v>30073.7</v>
      </c>
      <c r="R165" s="20">
        <f t="shared" si="95"/>
        <v>3014.9</v>
      </c>
      <c r="S165" s="20">
        <f t="shared" si="95"/>
        <v>25897.300000000003</v>
      </c>
      <c r="T165" s="20">
        <f t="shared" si="95"/>
        <v>26592</v>
      </c>
      <c r="U165" s="20">
        <f t="shared" si="95"/>
        <v>26185.7</v>
      </c>
      <c r="V165" s="20">
        <f t="shared" si="95"/>
        <v>22983.5</v>
      </c>
      <c r="W165" s="20">
        <f t="shared" si="95"/>
        <v>25538.799999999999</v>
      </c>
      <c r="X165" s="20">
        <f t="shared" si="95"/>
        <v>25453.600000000002</v>
      </c>
      <c r="Y165" s="20">
        <f t="shared" ref="Y165:AH165" si="96">Y81</f>
        <v>0</v>
      </c>
      <c r="Z165" s="20">
        <f t="shared" si="96"/>
        <v>1900.8999999999978</v>
      </c>
      <c r="AA165" s="20">
        <f t="shared" si="96"/>
        <v>-5035.4000000000015</v>
      </c>
      <c r="AB165" s="20">
        <f t="shared" si="96"/>
        <v>18788.399999999998</v>
      </c>
      <c r="AC165" s="20">
        <f t="shared" si="96"/>
        <v>4862.5999999999985</v>
      </c>
      <c r="AD165" s="20">
        <f t="shared" si="96"/>
        <v>2732.5</v>
      </c>
      <c r="AE165" s="20">
        <f t="shared" si="96"/>
        <v>3276.5</v>
      </c>
      <c r="AF165" s="20">
        <f t="shared" si="96"/>
        <v>2409.2000000000007</v>
      </c>
      <c r="AG165" s="20">
        <f t="shared" si="96"/>
        <v>-182.70000000000073</v>
      </c>
      <c r="AH165" s="20">
        <f t="shared" si="96"/>
        <v>1876.3999999999978</v>
      </c>
      <c r="AI165" s="20">
        <f t="shared" ref="AI165" si="97">AI81</f>
        <v>0</v>
      </c>
      <c r="AJ165" s="20"/>
    </row>
    <row r="166" spans="1:36" x14ac:dyDescent="0.25">
      <c r="A166" s="13" t="s">
        <v>27</v>
      </c>
      <c r="B166" s="13" t="s">
        <v>90</v>
      </c>
      <c r="C166" s="59">
        <v>43</v>
      </c>
      <c r="D166" s="20">
        <f>D87</f>
        <v>2710</v>
      </c>
      <c r="E166" s="20">
        <f t="shared" ref="E166:O166" si="98">E87</f>
        <v>1942.5000000000002</v>
      </c>
      <c r="F166" s="20">
        <f t="shared" si="98"/>
        <v>1397.5</v>
      </c>
      <c r="G166" s="20">
        <f t="shared" si="98"/>
        <v>2448.1000000000004</v>
      </c>
      <c r="H166" s="20">
        <f t="shared" si="98"/>
        <v>2396.6999999999998</v>
      </c>
      <c r="I166" s="20">
        <f t="shared" si="98"/>
        <v>3123.6</v>
      </c>
      <c r="J166" s="20">
        <f t="shared" si="98"/>
        <v>3316</v>
      </c>
      <c r="K166" s="20">
        <f t="shared" si="98"/>
        <v>2690</v>
      </c>
      <c r="L166" s="20">
        <f t="shared" si="98"/>
        <v>2565.1999999999998</v>
      </c>
      <c r="M166" s="20">
        <f t="shared" si="98"/>
        <v>2381.6000000000004</v>
      </c>
      <c r="N166" s="20">
        <f t="shared" si="98"/>
        <v>1892.5</v>
      </c>
      <c r="O166" s="20">
        <f t="shared" si="98"/>
        <v>1319.3</v>
      </c>
      <c r="P166" s="20">
        <f>P87</f>
        <v>1600.2000000000003</v>
      </c>
      <c r="Q166" s="20">
        <f t="shared" ref="Q166:X166" si="99">Q87</f>
        <v>1706</v>
      </c>
      <c r="R166" s="20">
        <f t="shared" si="99"/>
        <v>1615.7</v>
      </c>
      <c r="S166" s="20">
        <f t="shared" si="99"/>
        <v>2144.8000000000002</v>
      </c>
      <c r="T166" s="20">
        <f t="shared" si="99"/>
        <v>2083.8000000000002</v>
      </c>
      <c r="U166" s="20">
        <f t="shared" si="99"/>
        <v>2108.6999999999998</v>
      </c>
      <c r="V166" s="20">
        <f t="shared" si="99"/>
        <v>2204.6</v>
      </c>
      <c r="W166" s="20">
        <f t="shared" si="99"/>
        <v>2254.6000000000004</v>
      </c>
      <c r="X166" s="20">
        <f t="shared" si="99"/>
        <v>2214.1</v>
      </c>
      <c r="Y166" s="20">
        <f t="shared" ref="Y166:AH166" si="100">Y87</f>
        <v>0</v>
      </c>
      <c r="Z166" s="20">
        <f t="shared" si="100"/>
        <v>1109.7999999999997</v>
      </c>
      <c r="AA166" s="20">
        <f t="shared" si="100"/>
        <v>236.50000000000023</v>
      </c>
      <c r="AB166" s="20">
        <f t="shared" si="100"/>
        <v>-218.20000000000005</v>
      </c>
      <c r="AC166" s="20">
        <f t="shared" si="100"/>
        <v>303.30000000000018</v>
      </c>
      <c r="AD166" s="20">
        <f t="shared" si="100"/>
        <v>312.89999999999964</v>
      </c>
      <c r="AE166" s="20">
        <f t="shared" si="100"/>
        <v>1014.9000000000001</v>
      </c>
      <c r="AF166" s="20">
        <f t="shared" si="100"/>
        <v>1111.4000000000001</v>
      </c>
      <c r="AG166" s="20">
        <f t="shared" si="100"/>
        <v>435.39999999999964</v>
      </c>
      <c r="AH166" s="20">
        <f t="shared" si="100"/>
        <v>351.09999999999991</v>
      </c>
      <c r="AI166" s="20">
        <f t="shared" ref="AI166" si="101">AI87</f>
        <v>0</v>
      </c>
      <c r="AJ166" s="20"/>
    </row>
    <row r="167" spans="1:36" x14ac:dyDescent="0.25">
      <c r="A167" s="13" t="s">
        <v>28</v>
      </c>
      <c r="B167" s="13" t="s">
        <v>91</v>
      </c>
      <c r="C167" s="59">
        <v>462</v>
      </c>
      <c r="D167" s="20">
        <f>D92</f>
        <v>7625.9000000000005</v>
      </c>
      <c r="E167" s="20">
        <f t="shared" ref="E167:O167" si="102">E92</f>
        <v>5727.9000000000005</v>
      </c>
      <c r="F167" s="20">
        <f t="shared" si="102"/>
        <v>4734.7</v>
      </c>
      <c r="G167" s="20">
        <f t="shared" si="102"/>
        <v>6680.9000000000005</v>
      </c>
      <c r="H167" s="20">
        <f t="shared" si="102"/>
        <v>7837.1999999999989</v>
      </c>
      <c r="I167" s="20">
        <f t="shared" si="102"/>
        <v>9065.1999999999989</v>
      </c>
      <c r="J167" s="20">
        <f t="shared" si="102"/>
        <v>8986</v>
      </c>
      <c r="K167" s="20">
        <f t="shared" si="102"/>
        <v>7610.1</v>
      </c>
      <c r="L167" s="20">
        <f t="shared" si="102"/>
        <v>7697.4</v>
      </c>
      <c r="M167" s="20">
        <f t="shared" si="102"/>
        <v>6818.8</v>
      </c>
      <c r="N167" s="20">
        <f t="shared" si="102"/>
        <v>5890.4000000000005</v>
      </c>
      <c r="O167" s="20">
        <f t="shared" si="102"/>
        <v>4814.7000000000007</v>
      </c>
      <c r="P167" s="20">
        <f>P92</f>
        <v>4558.7</v>
      </c>
      <c r="Q167" s="20">
        <f t="shared" ref="Q167:X167" si="103">Q92</f>
        <v>4796.9399999999996</v>
      </c>
      <c r="R167" s="20">
        <f t="shared" si="103"/>
        <v>5146.8999999999996</v>
      </c>
      <c r="S167" s="20">
        <f t="shared" si="103"/>
        <v>6119.2</v>
      </c>
      <c r="T167" s="20">
        <f t="shared" si="103"/>
        <v>5969.7</v>
      </c>
      <c r="U167" s="20">
        <f t="shared" si="103"/>
        <v>5971.9000000000005</v>
      </c>
      <c r="V167" s="20">
        <f t="shared" si="103"/>
        <v>6931.9</v>
      </c>
      <c r="W167" s="20">
        <f t="shared" si="103"/>
        <v>6718.0999999999995</v>
      </c>
      <c r="X167" s="20">
        <f t="shared" si="103"/>
        <v>6698.4000000000005</v>
      </c>
      <c r="Y167" s="20">
        <f t="shared" ref="Y167:AH167" si="104">Y92</f>
        <v>0</v>
      </c>
      <c r="Z167" s="20">
        <f t="shared" si="104"/>
        <v>3067.2000000000007</v>
      </c>
      <c r="AA167" s="20">
        <f t="shared" si="104"/>
        <v>930.96000000000095</v>
      </c>
      <c r="AB167" s="20">
        <f t="shared" si="104"/>
        <v>-412.19999999999982</v>
      </c>
      <c r="AC167" s="20">
        <f t="shared" si="104"/>
        <v>561.70000000000073</v>
      </c>
      <c r="AD167" s="20">
        <f t="shared" si="104"/>
        <v>1867.4999999999991</v>
      </c>
      <c r="AE167" s="20">
        <f t="shared" si="104"/>
        <v>3093.2999999999984</v>
      </c>
      <c r="AF167" s="20">
        <f t="shared" si="104"/>
        <v>2054.1000000000004</v>
      </c>
      <c r="AG167" s="20">
        <f t="shared" si="104"/>
        <v>892.00000000000091</v>
      </c>
      <c r="AH167" s="20">
        <f t="shared" si="104"/>
        <v>998.99999999999909</v>
      </c>
      <c r="AI167" s="20">
        <f t="shared" ref="AI167" si="105">AI92</f>
        <v>0</v>
      </c>
      <c r="AJ167" s="20"/>
    </row>
    <row r="168" spans="1:36" s="69" customFormat="1" x14ac:dyDescent="0.25">
      <c r="A168" s="66" t="s">
        <v>29</v>
      </c>
      <c r="B168" s="66" t="s">
        <v>92</v>
      </c>
      <c r="C168" s="67">
        <v>1906</v>
      </c>
      <c r="D168" s="72">
        <f>D102</f>
        <v>143615.20000000001</v>
      </c>
      <c r="E168" s="72">
        <f t="shared" ref="E168:O168" si="106">E102</f>
        <v>125143.90000000002</v>
      </c>
      <c r="F168" s="72">
        <f t="shared" si="106"/>
        <v>117828.6</v>
      </c>
      <c r="G168" s="72">
        <f t="shared" si="106"/>
        <v>132067.90000000002</v>
      </c>
      <c r="H168" s="72">
        <f t="shared" si="106"/>
        <v>134083.6</v>
      </c>
      <c r="I168" s="72">
        <f t="shared" si="106"/>
        <v>145911.80000000002</v>
      </c>
      <c r="J168" s="72">
        <f t="shared" si="106"/>
        <v>144928.30000000002</v>
      </c>
      <c r="K168" s="72">
        <f t="shared" si="106"/>
        <v>134895.69999999998</v>
      </c>
      <c r="L168" s="72">
        <f t="shared" si="106"/>
        <v>133317.19999999998</v>
      </c>
      <c r="M168" s="72">
        <f t="shared" si="106"/>
        <v>128948.60000000002</v>
      </c>
      <c r="N168" s="72">
        <f t="shared" si="106"/>
        <v>119824.3</v>
      </c>
      <c r="O168" s="72">
        <f t="shared" si="106"/>
        <v>119076.51</v>
      </c>
      <c r="P168" s="72">
        <f>P102</f>
        <v>122523.30000000002</v>
      </c>
      <c r="Q168" s="72">
        <f t="shared" ref="Q168:X168" si="107">Q102</f>
        <v>115991.78</v>
      </c>
      <c r="R168" s="72">
        <f t="shared" si="107"/>
        <v>122950.39999999998</v>
      </c>
      <c r="S168" s="72">
        <f t="shared" si="107"/>
        <v>126588.93</v>
      </c>
      <c r="T168" s="72">
        <f t="shared" si="107"/>
        <v>115955.18000000001</v>
      </c>
      <c r="U168" s="72">
        <f t="shared" si="107"/>
        <v>121494.98999999998</v>
      </c>
      <c r="V168" s="72">
        <f t="shared" si="107"/>
        <v>130785.7</v>
      </c>
      <c r="W168" s="72">
        <f t="shared" si="107"/>
        <v>121845.68</v>
      </c>
      <c r="X168" s="72">
        <f t="shared" si="107"/>
        <v>127842.62000000001</v>
      </c>
      <c r="Y168" s="72">
        <f t="shared" ref="Y168:AH168" si="108">Y102</f>
        <v>0</v>
      </c>
      <c r="Z168" s="72">
        <f t="shared" si="108"/>
        <v>21091.899999999994</v>
      </c>
      <c r="AA168" s="72">
        <f t="shared" si="108"/>
        <v>9152.1200000000244</v>
      </c>
      <c r="AB168" s="72">
        <f t="shared" si="108"/>
        <v>-5121.7999999999738</v>
      </c>
      <c r="AC168" s="72">
        <f t="shared" si="108"/>
        <v>5478.9700000000303</v>
      </c>
      <c r="AD168" s="72">
        <f t="shared" si="108"/>
        <v>18128.419999999998</v>
      </c>
      <c r="AE168" s="72">
        <f t="shared" si="108"/>
        <v>24416.810000000041</v>
      </c>
      <c r="AF168" s="72">
        <f t="shared" si="108"/>
        <v>14142.60000000002</v>
      </c>
      <c r="AG168" s="72">
        <f t="shared" si="108"/>
        <v>13050.01999999999</v>
      </c>
      <c r="AH168" s="72">
        <f t="shared" si="108"/>
        <v>5474.5799999999726</v>
      </c>
      <c r="AI168" s="72">
        <f t="shared" ref="AI168" si="109">AI102</f>
        <v>0</v>
      </c>
      <c r="AJ168" s="72"/>
    </row>
    <row r="169" spans="1:36" hidden="1" x14ac:dyDescent="0.25">
      <c r="A169" s="13" t="s">
        <v>93</v>
      </c>
      <c r="B169" s="13" t="s">
        <v>94</v>
      </c>
      <c r="C169" s="59">
        <v>0</v>
      </c>
    </row>
    <row r="170" spans="1:36" x14ac:dyDescent="0.25">
      <c r="A170" s="13" t="s">
        <v>30</v>
      </c>
      <c r="B170" s="13" t="s">
        <v>95</v>
      </c>
      <c r="C170" s="59">
        <v>147</v>
      </c>
      <c r="D170" s="20">
        <f>D109</f>
        <v>8945.2000000000007</v>
      </c>
      <c r="E170" s="20">
        <f t="shared" ref="E170:O170" si="110">E109</f>
        <v>6861.2</v>
      </c>
      <c r="F170" s="20">
        <f t="shared" si="110"/>
        <v>6183.3</v>
      </c>
      <c r="G170" s="20">
        <f t="shared" si="110"/>
        <v>7599.2000000000007</v>
      </c>
      <c r="H170" s="20">
        <f t="shared" si="110"/>
        <v>7948.7000000000007</v>
      </c>
      <c r="I170" s="20">
        <f t="shared" si="110"/>
        <v>8846.3000000000011</v>
      </c>
      <c r="J170" s="20">
        <f t="shared" si="110"/>
        <v>8744.9</v>
      </c>
      <c r="K170" s="20">
        <f t="shared" si="110"/>
        <v>6251</v>
      </c>
      <c r="L170" s="20">
        <f t="shared" si="110"/>
        <v>6299.7</v>
      </c>
      <c r="M170" s="20">
        <f t="shared" si="110"/>
        <v>7018.5999999999995</v>
      </c>
      <c r="N170" s="20">
        <f t="shared" si="110"/>
        <v>5669.4</v>
      </c>
      <c r="O170" s="20">
        <f t="shared" si="110"/>
        <v>5891.3</v>
      </c>
      <c r="P170" s="20">
        <f>P109</f>
        <v>5712.5999999999995</v>
      </c>
      <c r="Q170" s="20">
        <f t="shared" ref="Q170:X170" si="111">Q109</f>
        <v>5577.3</v>
      </c>
      <c r="R170" s="20">
        <f t="shared" si="111"/>
        <v>5644.4000000000005</v>
      </c>
      <c r="S170" s="20">
        <f t="shared" si="111"/>
        <v>6476.2999999999993</v>
      </c>
      <c r="T170" s="20">
        <f t="shared" si="111"/>
        <v>5606.4</v>
      </c>
      <c r="U170" s="20">
        <f t="shared" si="111"/>
        <v>6115.7000000000007</v>
      </c>
      <c r="V170" s="20">
        <f t="shared" si="111"/>
        <v>6756.9</v>
      </c>
      <c r="W170" s="20">
        <f t="shared" si="111"/>
        <v>6158.1</v>
      </c>
      <c r="X170" s="20">
        <f t="shared" si="111"/>
        <v>6581.1999999999989</v>
      </c>
      <c r="Y170" s="20">
        <f t="shared" ref="Y170:AH170" si="112">Y109</f>
        <v>0</v>
      </c>
      <c r="Z170" s="20">
        <f t="shared" si="112"/>
        <v>3232.6000000000013</v>
      </c>
      <c r="AA170" s="20">
        <f t="shared" si="112"/>
        <v>1283.8999999999996</v>
      </c>
      <c r="AB170" s="20">
        <f t="shared" si="112"/>
        <v>538.89999999999964</v>
      </c>
      <c r="AC170" s="20">
        <f t="shared" si="112"/>
        <v>1122.9000000000015</v>
      </c>
      <c r="AD170" s="20">
        <f t="shared" si="112"/>
        <v>2342.3000000000011</v>
      </c>
      <c r="AE170" s="20">
        <f t="shared" si="112"/>
        <v>2730.6000000000004</v>
      </c>
      <c r="AF170" s="20">
        <f t="shared" si="112"/>
        <v>1988</v>
      </c>
      <c r="AG170" s="20">
        <f t="shared" si="112"/>
        <v>92.899999999999636</v>
      </c>
      <c r="AH170" s="20">
        <f t="shared" si="112"/>
        <v>-281.49999999999909</v>
      </c>
      <c r="AI170" s="20">
        <f t="shared" ref="AI170" si="113">AI109</f>
        <v>0</v>
      </c>
      <c r="AJ170" s="20"/>
    </row>
    <row r="171" spans="1:36" hidden="1" x14ac:dyDescent="0.25">
      <c r="A171" s="13" t="s">
        <v>96</v>
      </c>
      <c r="B171" s="13" t="s">
        <v>97</v>
      </c>
      <c r="C171" s="59">
        <v>0</v>
      </c>
    </row>
    <row r="172" spans="1:36" hidden="1" x14ac:dyDescent="0.25">
      <c r="A172" s="13" t="s">
        <v>98</v>
      </c>
      <c r="B172" s="13" t="s">
        <v>99</v>
      </c>
      <c r="C172" s="59">
        <v>0</v>
      </c>
    </row>
    <row r="173" spans="1:36" hidden="1" x14ac:dyDescent="0.25">
      <c r="A173" s="13" t="s">
        <v>100</v>
      </c>
      <c r="B173" s="13" t="s">
        <v>101</v>
      </c>
      <c r="C173" s="59">
        <v>0</v>
      </c>
    </row>
    <row r="174" spans="1:36" hidden="1" x14ac:dyDescent="0.25">
      <c r="A174" s="13" t="s">
        <v>102</v>
      </c>
      <c r="B174" s="13" t="s">
        <v>103</v>
      </c>
      <c r="C174" s="59">
        <v>0</v>
      </c>
    </row>
    <row r="175" spans="1:36" x14ac:dyDescent="0.25">
      <c r="A175" s="13" t="s">
        <v>31</v>
      </c>
      <c r="B175" s="13" t="s">
        <v>119</v>
      </c>
      <c r="C175" s="59">
        <v>0</v>
      </c>
    </row>
    <row r="176" spans="1:36" hidden="1" x14ac:dyDescent="0.25">
      <c r="A176" s="13" t="s">
        <v>104</v>
      </c>
      <c r="B176" s="13" t="s">
        <v>105</v>
      </c>
      <c r="C176" s="59">
        <v>0</v>
      </c>
    </row>
    <row r="177" spans="1:36" s="69" customFormat="1" x14ac:dyDescent="0.25">
      <c r="A177" s="66" t="s">
        <v>32</v>
      </c>
      <c r="B177" s="66" t="s">
        <v>106</v>
      </c>
      <c r="C177" s="67">
        <v>32893</v>
      </c>
      <c r="D177" s="72">
        <f>D117</f>
        <v>380724.20000000007</v>
      </c>
      <c r="E177" s="72">
        <f t="shared" ref="E177:O177" si="114">E117</f>
        <v>319965.05000000005</v>
      </c>
      <c r="F177" s="72">
        <f t="shared" si="114"/>
        <v>281451.23999999993</v>
      </c>
      <c r="G177" s="72">
        <f t="shared" si="114"/>
        <v>340647</v>
      </c>
      <c r="H177" s="72">
        <f t="shared" si="114"/>
        <v>367340.22</v>
      </c>
      <c r="I177" s="72">
        <f t="shared" si="114"/>
        <v>403095.97999999992</v>
      </c>
      <c r="J177" s="72">
        <f t="shared" si="114"/>
        <v>410085.9</v>
      </c>
      <c r="K177" s="72">
        <f t="shared" si="114"/>
        <v>365001.14999999997</v>
      </c>
      <c r="L177" s="72">
        <f t="shared" si="114"/>
        <v>359953.25</v>
      </c>
      <c r="M177" s="72">
        <f t="shared" si="114"/>
        <v>333669.8</v>
      </c>
      <c r="N177" s="72">
        <f t="shared" si="114"/>
        <v>307693.69</v>
      </c>
      <c r="O177" s="72">
        <f t="shared" si="114"/>
        <v>289351.82</v>
      </c>
      <c r="P177" s="72">
        <f>P117</f>
        <v>293109.57</v>
      </c>
      <c r="Q177" s="72">
        <f t="shared" ref="Q177:X177" si="115">Q117</f>
        <v>277592.77</v>
      </c>
      <c r="R177" s="72">
        <f t="shared" si="115"/>
        <v>295918.72000000003</v>
      </c>
      <c r="S177" s="72">
        <f t="shared" si="115"/>
        <v>318885.49</v>
      </c>
      <c r="T177" s="72">
        <f t="shared" si="115"/>
        <v>302860.60000000003</v>
      </c>
      <c r="U177" s="72">
        <f t="shared" si="115"/>
        <v>313467.82</v>
      </c>
      <c r="V177" s="72">
        <f t="shared" si="115"/>
        <v>340615.61</v>
      </c>
      <c r="W177" s="72">
        <f t="shared" si="115"/>
        <v>320806.50999999995</v>
      </c>
      <c r="X177" s="72">
        <f t="shared" si="115"/>
        <v>334165.00999999995</v>
      </c>
      <c r="Y177" s="72">
        <f t="shared" ref="Y177:AH177" si="116">Y117</f>
        <v>0</v>
      </c>
      <c r="Z177" s="72">
        <f t="shared" si="116"/>
        <v>87614.630000000063</v>
      </c>
      <c r="AA177" s="72">
        <f t="shared" si="116"/>
        <v>42372.280000000028</v>
      </c>
      <c r="AB177" s="72">
        <f t="shared" si="116"/>
        <v>-14467.480000000098</v>
      </c>
      <c r="AC177" s="72">
        <f t="shared" si="116"/>
        <v>21761.510000000009</v>
      </c>
      <c r="AD177" s="72">
        <f t="shared" si="116"/>
        <v>64479.619999999937</v>
      </c>
      <c r="AE177" s="72">
        <f t="shared" si="116"/>
        <v>89628.159999999916</v>
      </c>
      <c r="AF177" s="72">
        <f t="shared" si="116"/>
        <v>69470.290000000037</v>
      </c>
      <c r="AG177" s="72">
        <f t="shared" si="116"/>
        <v>44194.640000000014</v>
      </c>
      <c r="AH177" s="72">
        <f t="shared" si="116"/>
        <v>25788.240000000049</v>
      </c>
      <c r="AI177" s="72">
        <f t="shared" ref="AI177" si="117">AI117</f>
        <v>0</v>
      </c>
      <c r="AJ177" s="72"/>
    </row>
    <row r="178" spans="1:36" x14ac:dyDescent="0.25">
      <c r="A178" s="13" t="s">
        <v>33</v>
      </c>
      <c r="B178" s="13" t="s">
        <v>107</v>
      </c>
      <c r="C178" s="59">
        <v>70</v>
      </c>
      <c r="D178" s="20">
        <f>D120</f>
        <v>1685.6</v>
      </c>
      <c r="E178" s="20">
        <f t="shared" ref="E178:O178" si="118">E120</f>
        <v>1199.5999999999999</v>
      </c>
      <c r="F178" s="20">
        <f t="shared" si="118"/>
        <v>1018.1</v>
      </c>
      <c r="G178" s="20">
        <f t="shared" si="118"/>
        <v>1198.7</v>
      </c>
      <c r="H178" s="20">
        <f t="shared" si="118"/>
        <v>1266.3000000000002</v>
      </c>
      <c r="I178" s="20">
        <f t="shared" si="118"/>
        <v>1554.6999999999998</v>
      </c>
      <c r="J178" s="20">
        <f t="shared" si="118"/>
        <v>1407.2</v>
      </c>
      <c r="K178" s="20">
        <f t="shared" si="118"/>
        <v>1064.3</v>
      </c>
      <c r="L178" s="20">
        <f t="shared" si="118"/>
        <v>1020.3000000000001</v>
      </c>
      <c r="M178" s="20">
        <f t="shared" si="118"/>
        <v>1075.3</v>
      </c>
      <c r="N178" s="20">
        <f t="shared" si="118"/>
        <v>714.5</v>
      </c>
      <c r="O178" s="20">
        <f t="shared" si="118"/>
        <v>799.9</v>
      </c>
      <c r="P178" s="20">
        <f>P120</f>
        <v>783.69999999999993</v>
      </c>
      <c r="Q178" s="20">
        <f t="shared" ref="Q178:X178" si="119">Q120</f>
        <v>783.9</v>
      </c>
      <c r="R178" s="20">
        <f t="shared" si="119"/>
        <v>794.80000000000007</v>
      </c>
      <c r="S178" s="20">
        <f t="shared" si="119"/>
        <v>945.1</v>
      </c>
      <c r="T178" s="20">
        <f t="shared" si="119"/>
        <v>867.3</v>
      </c>
      <c r="U178" s="20">
        <f t="shared" si="119"/>
        <v>897.4</v>
      </c>
      <c r="V178" s="20">
        <f t="shared" si="119"/>
        <v>977.30000000000007</v>
      </c>
      <c r="W178" s="20">
        <f t="shared" si="119"/>
        <v>984.2</v>
      </c>
      <c r="X178" s="20">
        <f t="shared" si="119"/>
        <v>920.8</v>
      </c>
      <c r="Y178" s="20">
        <f t="shared" ref="Y178:AH178" si="120">Y120</f>
        <v>0</v>
      </c>
      <c r="Z178" s="20">
        <f t="shared" si="120"/>
        <v>901.9</v>
      </c>
      <c r="AA178" s="20">
        <f t="shared" si="120"/>
        <v>415.69999999999993</v>
      </c>
      <c r="AB178" s="20">
        <f t="shared" si="120"/>
        <v>223.29999999999995</v>
      </c>
      <c r="AC178" s="20">
        <f t="shared" si="120"/>
        <v>253.60000000000002</v>
      </c>
      <c r="AD178" s="20">
        <f t="shared" si="120"/>
        <v>399.00000000000023</v>
      </c>
      <c r="AE178" s="20">
        <f t="shared" si="120"/>
        <v>657.29999999999984</v>
      </c>
      <c r="AF178" s="20">
        <f t="shared" si="120"/>
        <v>429.9</v>
      </c>
      <c r="AG178" s="20">
        <f t="shared" si="120"/>
        <v>80.099999999999909</v>
      </c>
      <c r="AH178" s="20">
        <f t="shared" si="120"/>
        <v>99.500000000000114</v>
      </c>
      <c r="AI178" s="20">
        <f t="shared" ref="AI178" si="121">AI120</f>
        <v>0</v>
      </c>
      <c r="AJ178" s="20"/>
    </row>
    <row r="179" spans="1:36" x14ac:dyDescent="0.25">
      <c r="A179" s="13" t="s">
        <v>108</v>
      </c>
      <c r="B179" s="13" t="s">
        <v>109</v>
      </c>
      <c r="C179" s="59">
        <v>0</v>
      </c>
    </row>
    <row r="180" spans="1:36" hidden="1" x14ac:dyDescent="0.25">
      <c r="A180" s="13" t="s">
        <v>110</v>
      </c>
      <c r="B180" s="13" t="s">
        <v>111</v>
      </c>
      <c r="C180" s="59">
        <v>0</v>
      </c>
    </row>
    <row r="181" spans="1:36" x14ac:dyDescent="0.25">
      <c r="A181" s="13" t="s">
        <v>34</v>
      </c>
      <c r="B181" s="13" t="s">
        <v>112</v>
      </c>
      <c r="C181" s="59">
        <v>78</v>
      </c>
      <c r="D181" s="20">
        <f>D128</f>
        <v>5301.7</v>
      </c>
      <c r="E181" s="20">
        <f t="shared" ref="E181:O181" si="122">E128</f>
        <v>5758</v>
      </c>
      <c r="F181" s="20">
        <f t="shared" si="122"/>
        <v>4892.7</v>
      </c>
      <c r="G181" s="20">
        <f t="shared" si="122"/>
        <v>5296.9000000000005</v>
      </c>
      <c r="H181" s="20">
        <f t="shared" si="122"/>
        <v>6308.0999999999995</v>
      </c>
      <c r="I181" s="20">
        <f t="shared" si="122"/>
        <v>8172.2999999999993</v>
      </c>
      <c r="J181" s="20">
        <f t="shared" si="122"/>
        <v>5838.3</v>
      </c>
      <c r="K181" s="20">
        <f t="shared" si="122"/>
        <v>6616.0999999999995</v>
      </c>
      <c r="L181" s="20">
        <f t="shared" si="122"/>
        <v>6763.6</v>
      </c>
      <c r="M181" s="20">
        <f t="shared" si="122"/>
        <v>7381.6</v>
      </c>
      <c r="N181" s="20">
        <f t="shared" si="122"/>
        <v>6738.8</v>
      </c>
      <c r="O181" s="20">
        <f t="shared" si="122"/>
        <v>5413.9000000000005</v>
      </c>
      <c r="P181" s="20">
        <f>P128</f>
        <v>3645.9</v>
      </c>
      <c r="Q181" s="20">
        <f t="shared" ref="Q181:X181" si="123">Q128</f>
        <v>4669.5599999999995</v>
      </c>
      <c r="R181" s="20">
        <f t="shared" si="123"/>
        <v>5587.9000000000005</v>
      </c>
      <c r="S181" s="20">
        <f t="shared" si="123"/>
        <v>6357.2000000000007</v>
      </c>
      <c r="T181" s="20">
        <f t="shared" si="123"/>
        <v>6042.2</v>
      </c>
      <c r="U181" s="20">
        <f t="shared" si="123"/>
        <v>6190</v>
      </c>
      <c r="V181" s="20">
        <f t="shared" si="123"/>
        <v>4190.2</v>
      </c>
      <c r="W181" s="20">
        <f t="shared" si="123"/>
        <v>3502.6</v>
      </c>
      <c r="X181" s="20">
        <f t="shared" si="123"/>
        <v>6407</v>
      </c>
      <c r="Y181" s="20">
        <f t="shared" ref="Y181:AH181" si="124">Y128</f>
        <v>0</v>
      </c>
      <c r="Z181" s="20">
        <f t="shared" si="124"/>
        <v>1655.7999999999997</v>
      </c>
      <c r="AA181" s="20">
        <f t="shared" si="124"/>
        <v>1088.4400000000005</v>
      </c>
      <c r="AB181" s="20">
        <f t="shared" si="124"/>
        <v>-695.20000000000073</v>
      </c>
      <c r="AC181" s="20">
        <f t="shared" si="124"/>
        <v>-1060.3000000000002</v>
      </c>
      <c r="AD181" s="20">
        <f t="shared" si="124"/>
        <v>265.89999999999964</v>
      </c>
      <c r="AE181" s="20">
        <f t="shared" si="124"/>
        <v>1982.2999999999993</v>
      </c>
      <c r="AF181" s="20">
        <f t="shared" si="124"/>
        <v>1648.1000000000004</v>
      </c>
      <c r="AG181" s="20">
        <f t="shared" si="124"/>
        <v>3113.4999999999995</v>
      </c>
      <c r="AH181" s="20">
        <f t="shared" si="124"/>
        <v>356.60000000000036</v>
      </c>
      <c r="AI181" s="20">
        <f t="shared" ref="AI181" si="125">AI128</f>
        <v>0</v>
      </c>
      <c r="AJ181" s="20"/>
    </row>
    <row r="182" spans="1:36" hidden="1" x14ac:dyDescent="0.25">
      <c r="A182" s="13" t="s">
        <v>113</v>
      </c>
      <c r="B182" s="13" t="s">
        <v>114</v>
      </c>
      <c r="C182" s="59">
        <v>0</v>
      </c>
    </row>
    <row r="183" spans="1:36" hidden="1" x14ac:dyDescent="0.25">
      <c r="A183" s="13" t="s">
        <v>115</v>
      </c>
      <c r="B183" s="13" t="s">
        <v>116</v>
      </c>
      <c r="C183" s="59">
        <v>0</v>
      </c>
    </row>
    <row r="184" spans="1:36" hidden="1" x14ac:dyDescent="0.25">
      <c r="A184" s="13" t="s">
        <v>117</v>
      </c>
      <c r="B184" s="13" t="s">
        <v>118</v>
      </c>
      <c r="C184" s="59">
        <v>0</v>
      </c>
    </row>
    <row r="185" spans="1:36" x14ac:dyDescent="0.25">
      <c r="B185" s="64" t="s">
        <v>261</v>
      </c>
      <c r="C185" s="20">
        <f>SUM(C136:C184)</f>
        <v>39646</v>
      </c>
      <c r="D185" s="20">
        <f>SUM(D136:D184)</f>
        <v>889514.61</v>
      </c>
      <c r="E185" s="20">
        <f t="shared" ref="E185:O185" si="126">SUM(E136:E184)</f>
        <v>763372.74000000011</v>
      </c>
      <c r="F185" s="20">
        <f t="shared" si="126"/>
        <v>660843.53999999992</v>
      </c>
      <c r="G185" s="20">
        <f t="shared" si="126"/>
        <v>833735.20000000007</v>
      </c>
      <c r="H185" s="20">
        <f t="shared" si="126"/>
        <v>944555.24</v>
      </c>
      <c r="I185" s="20">
        <f t="shared" si="126"/>
        <v>1104025.5599999998</v>
      </c>
      <c r="J185" s="20">
        <f t="shared" si="126"/>
        <v>1018471.8</v>
      </c>
      <c r="K185" s="20">
        <f t="shared" si="126"/>
        <v>926833.08</v>
      </c>
      <c r="L185" s="20">
        <f t="shared" si="126"/>
        <v>860288.45000000007</v>
      </c>
      <c r="M185" s="20">
        <f t="shared" si="126"/>
        <v>843787.85</v>
      </c>
      <c r="N185" s="20">
        <f t="shared" si="126"/>
        <v>756334.1100000001</v>
      </c>
      <c r="O185" s="20">
        <f t="shared" si="126"/>
        <v>678173.88</v>
      </c>
      <c r="P185" s="20">
        <f>SUM(P136:P184)</f>
        <v>633172.85</v>
      </c>
      <c r="Q185" s="20">
        <f t="shared" ref="Q185:X185" si="127">SUM(Q136:Q184)</f>
        <v>658490.27000000014</v>
      </c>
      <c r="R185" s="20">
        <f t="shared" si="127"/>
        <v>653558.60000000009</v>
      </c>
      <c r="S185" s="20">
        <f t="shared" si="127"/>
        <v>798160.62</v>
      </c>
      <c r="T185" s="20">
        <f t="shared" si="127"/>
        <v>774901</v>
      </c>
      <c r="U185" s="20">
        <f t="shared" si="127"/>
        <v>819560.64</v>
      </c>
      <c r="V185" s="20">
        <f t="shared" si="127"/>
        <v>840380.78</v>
      </c>
      <c r="W185" s="20">
        <f t="shared" si="127"/>
        <v>786067.08999999973</v>
      </c>
      <c r="X185" s="20">
        <f t="shared" si="127"/>
        <v>826118.79</v>
      </c>
      <c r="Y185" s="20">
        <f t="shared" ref="Y185" si="128">SUM(Y136:Y184)</f>
        <v>0</v>
      </c>
      <c r="Z185" s="20">
        <f t="shared" ref="Z185" si="129">SUM(Z136:Z184)</f>
        <v>256341.76000000001</v>
      </c>
      <c r="AA185" s="20">
        <f t="shared" ref="AA185" si="130">SUM(AA136:AA184)</f>
        <v>104882.47000000004</v>
      </c>
      <c r="AB185" s="20">
        <f t="shared" ref="AB185" si="131">SUM(AB136:AB184)</f>
        <v>7284.9399999999014</v>
      </c>
      <c r="AC185" s="20">
        <f t="shared" ref="AC185" si="132">SUM(AC136:AC184)</f>
        <v>35574.580000000038</v>
      </c>
      <c r="AD185" s="20">
        <f t="shared" ref="AD185" si="133">SUM(AD136:AD184)</f>
        <v>169654.23999999996</v>
      </c>
      <c r="AE185" s="20">
        <f t="shared" ref="AE185" si="134">SUM(AE136:AE184)</f>
        <v>284464.91999999993</v>
      </c>
      <c r="AF185" s="20">
        <f t="shared" ref="AF185" si="135">SUM(AF136:AF184)</f>
        <v>178091.02000000008</v>
      </c>
      <c r="AG185" s="20">
        <f t="shared" ref="AG185" si="136">SUM(AG136:AG184)</f>
        <v>140765.99000000002</v>
      </c>
      <c r="AH185" s="20">
        <f t="shared" ref="AH185" si="137">SUM(AH136:AH184)</f>
        <v>34169.66000000004</v>
      </c>
      <c r="AI185" s="20">
        <f t="shared" ref="AI185" si="138">SUM(AI136:AI184)</f>
        <v>0</v>
      </c>
      <c r="AJ185" s="20"/>
    </row>
    <row r="188" spans="1:36" x14ac:dyDescent="0.25">
      <c r="B188" t="s">
        <v>262</v>
      </c>
      <c r="C188" t="s">
        <v>260</v>
      </c>
    </row>
    <row r="189" spans="1:36" s="69" customFormat="1" x14ac:dyDescent="0.25">
      <c r="A189" s="66" t="s">
        <v>11</v>
      </c>
      <c r="B189" s="66" t="s">
        <v>43</v>
      </c>
      <c r="C189" s="70">
        <f>ROUND(C136/C$185,4)</f>
        <v>1.1000000000000001E-3</v>
      </c>
      <c r="D189" s="70">
        <f t="shared" ref="D189:X197" si="139">ROUND(D136/D$185,4)</f>
        <v>3.73E-2</v>
      </c>
      <c r="E189" s="70">
        <f t="shared" si="139"/>
        <v>3.5799999999999998E-2</v>
      </c>
      <c r="F189" s="70">
        <f t="shared" si="139"/>
        <v>3.5200000000000002E-2</v>
      </c>
      <c r="G189" s="70">
        <f t="shared" si="139"/>
        <v>3.32E-2</v>
      </c>
      <c r="H189" s="70">
        <f t="shared" si="139"/>
        <v>5.5399999999999998E-2</v>
      </c>
      <c r="I189" s="70">
        <f t="shared" si="139"/>
        <v>5.04E-2</v>
      </c>
      <c r="J189" s="70">
        <f t="shared" si="139"/>
        <v>2.1899999999999999E-2</v>
      </c>
      <c r="K189" s="70">
        <f t="shared" si="139"/>
        <v>4.4299999999999999E-2</v>
      </c>
      <c r="L189" s="70">
        <f t="shared" si="139"/>
        <v>3.5799999999999998E-2</v>
      </c>
      <c r="M189" s="70">
        <f t="shared" si="139"/>
        <v>4.7100000000000003E-2</v>
      </c>
      <c r="N189" s="70">
        <f t="shared" si="139"/>
        <v>6.4100000000000004E-2</v>
      </c>
      <c r="O189" s="70">
        <f t="shared" si="139"/>
        <v>3.5499999999999997E-2</v>
      </c>
      <c r="P189" s="70">
        <f t="shared" si="139"/>
        <v>2.0899999999999998E-2</v>
      </c>
      <c r="Q189" s="70">
        <f t="shared" si="139"/>
        <v>2.8199999999999999E-2</v>
      </c>
      <c r="R189" s="70">
        <f t="shared" si="139"/>
        <v>3.8399999999999997E-2</v>
      </c>
      <c r="S189" s="70">
        <f t="shared" si="139"/>
        <v>4.5999999999999999E-2</v>
      </c>
      <c r="T189" s="70">
        <f t="shared" si="139"/>
        <v>6.1800000000000001E-2</v>
      </c>
      <c r="U189" s="70">
        <f t="shared" si="139"/>
        <v>4.53E-2</v>
      </c>
      <c r="V189" s="70">
        <f t="shared" si="139"/>
        <v>3.1399999999999997E-2</v>
      </c>
      <c r="W189" s="70">
        <f t="shared" si="139"/>
        <v>3.4000000000000002E-2</v>
      </c>
      <c r="X189" s="70">
        <f t="shared" si="139"/>
        <v>5.67E-2</v>
      </c>
      <c r="Y189" s="70"/>
      <c r="Z189" s="70">
        <f>AJ13</f>
        <v>0.60108644806929123</v>
      </c>
      <c r="AA189" s="70">
        <f t="shared" ref="AA189:AH189" si="140">AK13</f>
        <v>0.32132984247246565</v>
      </c>
      <c r="AB189" s="70">
        <f t="shared" si="140"/>
        <v>-7.9643770284346854E-2</v>
      </c>
      <c r="AC189" s="70">
        <f t="shared" si="140"/>
        <v>-0.32896883239954722</v>
      </c>
      <c r="AD189" s="70">
        <f t="shared" si="140"/>
        <v>8.4860554726016724E-2</v>
      </c>
      <c r="AE189" s="70">
        <f t="shared" si="140"/>
        <v>0.33377210861753465</v>
      </c>
      <c r="AF189" s="70">
        <f t="shared" si="140"/>
        <v>-0.18280341634967348</v>
      </c>
      <c r="AG189" s="70">
        <f t="shared" si="140"/>
        <v>0.34853555975379363</v>
      </c>
      <c r="AH189" s="70">
        <f t="shared" si="140"/>
        <v>-0.51918629730895571</v>
      </c>
    </row>
    <row r="190" spans="1:36" s="69" customFormat="1" x14ac:dyDescent="0.25">
      <c r="A190" s="66" t="s">
        <v>16</v>
      </c>
      <c r="B190" s="66" t="s">
        <v>44</v>
      </c>
      <c r="C190" s="70">
        <f t="shared" ref="C190:R234" si="141">ROUND(C137/C$185,4)</f>
        <v>5.6099999999999997E-2</v>
      </c>
      <c r="D190" s="70">
        <f t="shared" si="141"/>
        <v>0.13469999999999999</v>
      </c>
      <c r="E190" s="70">
        <f t="shared" si="141"/>
        <v>0.1424</v>
      </c>
      <c r="F190" s="70">
        <f t="shared" si="141"/>
        <v>0.16769999999999999</v>
      </c>
      <c r="G190" s="70">
        <f t="shared" si="141"/>
        <v>0.153</v>
      </c>
      <c r="H190" s="70">
        <f t="shared" si="141"/>
        <v>0.15010000000000001</v>
      </c>
      <c r="I190" s="70">
        <f t="shared" si="141"/>
        <v>0.16259999999999999</v>
      </c>
      <c r="J190" s="70">
        <f t="shared" si="141"/>
        <v>0.15290000000000001</v>
      </c>
      <c r="K190" s="70">
        <f t="shared" si="141"/>
        <v>0.15229999999999999</v>
      </c>
      <c r="L190" s="70">
        <f t="shared" si="141"/>
        <v>0.1457</v>
      </c>
      <c r="M190" s="70">
        <f t="shared" si="141"/>
        <v>0.1386</v>
      </c>
      <c r="N190" s="70">
        <f t="shared" si="141"/>
        <v>0.13950000000000001</v>
      </c>
      <c r="O190" s="70">
        <f t="shared" si="141"/>
        <v>0.1595</v>
      </c>
      <c r="P190" s="70">
        <f t="shared" si="141"/>
        <v>0.1573</v>
      </c>
      <c r="Q190" s="70">
        <f t="shared" si="141"/>
        <v>0.15720000000000001</v>
      </c>
      <c r="R190" s="70">
        <f t="shared" si="141"/>
        <v>0.161</v>
      </c>
      <c r="S190" s="70">
        <f t="shared" si="139"/>
        <v>0.15840000000000001</v>
      </c>
      <c r="T190" s="70">
        <f t="shared" si="139"/>
        <v>0.15609999999999999</v>
      </c>
      <c r="U190" s="70">
        <f t="shared" si="139"/>
        <v>0.1605</v>
      </c>
      <c r="V190" s="70">
        <f t="shared" si="139"/>
        <v>0.1663</v>
      </c>
      <c r="W190" s="70">
        <f t="shared" si="139"/>
        <v>0.16159999999999999</v>
      </c>
      <c r="X190" s="70">
        <f t="shared" si="139"/>
        <v>0.14510000000000001</v>
      </c>
      <c r="Y190" s="70"/>
      <c r="Z190" s="70">
        <f>AJ24</f>
        <v>0.16907988126208223</v>
      </c>
      <c r="AA190" s="70">
        <f t="shared" ref="AA190:AH190" si="142">AK24</f>
        <v>4.7653430665609682E-2</v>
      </c>
      <c r="AB190" s="70">
        <f t="shared" si="142"/>
        <v>5.0414209618396592E-2</v>
      </c>
      <c r="AC190" s="70">
        <f t="shared" si="142"/>
        <v>8.5025207580307367E-3</v>
      </c>
      <c r="AD190" s="70">
        <f t="shared" si="142"/>
        <v>0.14685838383624727</v>
      </c>
      <c r="AE190" s="70">
        <f t="shared" si="142"/>
        <v>0.26730187402980488</v>
      </c>
      <c r="AF190" s="70">
        <f t="shared" si="142"/>
        <v>0.10256105164676206</v>
      </c>
      <c r="AG190" s="70">
        <f t="shared" si="142"/>
        <v>0.10046458788022564</v>
      </c>
      <c r="AH190" s="70">
        <f t="shared" si="142"/>
        <v>4.363091068371093E-2</v>
      </c>
    </row>
    <row r="191" spans="1:36" x14ac:dyDescent="0.25">
      <c r="A191" s="13" t="s">
        <v>17</v>
      </c>
      <c r="B191" s="13" t="s">
        <v>45</v>
      </c>
      <c r="C191" s="55">
        <f t="shared" si="141"/>
        <v>1E-4</v>
      </c>
      <c r="D191" s="55">
        <f t="shared" si="139"/>
        <v>9.9000000000000008E-3</v>
      </c>
      <c r="E191" s="55">
        <f t="shared" si="139"/>
        <v>1.17E-2</v>
      </c>
      <c r="F191" s="55">
        <f t="shared" si="139"/>
        <v>6.4000000000000003E-3</v>
      </c>
      <c r="G191" s="55">
        <f t="shared" si="139"/>
        <v>6.1000000000000004E-3</v>
      </c>
      <c r="H191" s="55">
        <f t="shared" si="139"/>
        <v>5.1999999999999998E-3</v>
      </c>
      <c r="I191" s="55">
        <f t="shared" si="139"/>
        <v>6.1000000000000004E-3</v>
      </c>
      <c r="J191" s="55">
        <f t="shared" si="139"/>
        <v>4.1000000000000003E-3</v>
      </c>
      <c r="K191" s="55">
        <f t="shared" si="139"/>
        <v>5.5999999999999999E-3</v>
      </c>
      <c r="L191" s="55">
        <f t="shared" si="139"/>
        <v>4.1999999999999997E-3</v>
      </c>
      <c r="M191" s="55">
        <f t="shared" si="139"/>
        <v>7.0000000000000001E-3</v>
      </c>
      <c r="N191" s="55">
        <f t="shared" si="139"/>
        <v>7.4000000000000003E-3</v>
      </c>
      <c r="O191" s="55">
        <f t="shared" si="139"/>
        <v>5.0000000000000001E-3</v>
      </c>
      <c r="P191" s="55">
        <f t="shared" si="139"/>
        <v>6.1000000000000004E-3</v>
      </c>
      <c r="Q191" s="55">
        <f t="shared" si="139"/>
        <v>5.5999999999999999E-3</v>
      </c>
      <c r="R191" s="55">
        <f t="shared" si="139"/>
        <v>2.0999999999999999E-3</v>
      </c>
      <c r="S191" s="55">
        <f t="shared" si="139"/>
        <v>5.5999999999999999E-3</v>
      </c>
      <c r="T191" s="55">
        <f t="shared" si="139"/>
        <v>5.1000000000000004E-3</v>
      </c>
      <c r="U191" s="55">
        <f t="shared" si="139"/>
        <v>3.8E-3</v>
      </c>
      <c r="V191" s="55">
        <f t="shared" si="139"/>
        <v>1.09E-2</v>
      </c>
      <c r="W191" s="55">
        <f t="shared" si="139"/>
        <v>1.3299999999999999E-2</v>
      </c>
      <c r="X191" s="55">
        <f t="shared" si="139"/>
        <v>1.4500000000000001E-2</v>
      </c>
      <c r="Y191" s="55"/>
      <c r="Z191" s="55">
        <f>AJ46</f>
        <v>0.64128108565253095</v>
      </c>
      <c r="AA191" s="55">
        <f t="shared" ref="AA191:AH191" si="143">AK46</f>
        <v>0.33957026614046193</v>
      </c>
      <c r="AB191" s="55">
        <f t="shared" si="143"/>
        <v>-0.17571549518273477</v>
      </c>
      <c r="AC191" s="55">
        <f t="shared" si="143"/>
        <v>9.9005479704997443E-2</v>
      </c>
      <c r="AD191" s="55">
        <f t="shared" si="143"/>
        <v>0.33710203479297096</v>
      </c>
      <c r="AE191" s="55">
        <f t="shared" si="143"/>
        <v>0.41876168819011594</v>
      </c>
      <c r="AF191" s="55">
        <f t="shared" si="143"/>
        <v>0.36482790343401761</v>
      </c>
      <c r="AG191" s="55">
        <f t="shared" si="143"/>
        <v>0.3234263049425809</v>
      </c>
      <c r="AH191" s="55">
        <f t="shared" si="143"/>
        <v>0.13829974351210308</v>
      </c>
    </row>
    <row r="192" spans="1:36" x14ac:dyDescent="0.25">
      <c r="A192" s="13" t="s">
        <v>18</v>
      </c>
      <c r="B192" s="13" t="s">
        <v>46</v>
      </c>
      <c r="C192" s="55">
        <f t="shared" si="141"/>
        <v>3.5999999999999999E-3</v>
      </c>
      <c r="D192" s="55">
        <f t="shared" si="139"/>
        <v>8.6E-3</v>
      </c>
      <c r="E192" s="55">
        <f t="shared" si="139"/>
        <v>8.8000000000000005E-3</v>
      </c>
      <c r="F192" s="55">
        <f t="shared" si="139"/>
        <v>9.9000000000000008E-3</v>
      </c>
      <c r="G192" s="55">
        <f t="shared" si="139"/>
        <v>8.8000000000000005E-3</v>
      </c>
      <c r="H192" s="55">
        <f t="shared" si="139"/>
        <v>7.6E-3</v>
      </c>
      <c r="I192" s="55">
        <f t="shared" si="139"/>
        <v>7.3000000000000001E-3</v>
      </c>
      <c r="J192" s="55">
        <f t="shared" si="139"/>
        <v>7.4999999999999997E-3</v>
      </c>
      <c r="K192" s="55">
        <f t="shared" si="139"/>
        <v>7.3000000000000001E-3</v>
      </c>
      <c r="L192" s="55">
        <f t="shared" si="139"/>
        <v>7.7999999999999996E-3</v>
      </c>
      <c r="M192" s="55">
        <f t="shared" si="139"/>
        <v>7.9000000000000008E-3</v>
      </c>
      <c r="N192" s="55">
        <f t="shared" si="139"/>
        <v>8.2000000000000007E-3</v>
      </c>
      <c r="O192" s="55">
        <f t="shared" si="139"/>
        <v>9.7999999999999997E-3</v>
      </c>
      <c r="P192" s="55">
        <f t="shared" si="139"/>
        <v>1.04E-2</v>
      </c>
      <c r="Q192" s="55">
        <f t="shared" si="139"/>
        <v>9.7999999999999997E-3</v>
      </c>
      <c r="R192" s="55">
        <f t="shared" si="139"/>
        <v>9.9000000000000008E-3</v>
      </c>
      <c r="S192" s="55">
        <f t="shared" si="139"/>
        <v>8.5000000000000006E-3</v>
      </c>
      <c r="T192" s="55">
        <f t="shared" si="139"/>
        <v>8.2000000000000007E-3</v>
      </c>
      <c r="U192" s="55">
        <f t="shared" si="139"/>
        <v>8.3000000000000001E-3</v>
      </c>
      <c r="V192" s="55">
        <f t="shared" si="139"/>
        <v>8.6E-3</v>
      </c>
      <c r="W192" s="55">
        <f t="shared" si="139"/>
        <v>8.3000000000000001E-3</v>
      </c>
      <c r="X192" s="55">
        <f t="shared" si="139"/>
        <v>7.9000000000000008E-3</v>
      </c>
      <c r="Y192" s="55"/>
      <c r="Z192" s="55">
        <f>AJ30</f>
        <v>8.5999747059568327E-3</v>
      </c>
      <c r="AA192" s="55">
        <f t="shared" ref="AA192:AH192" si="144">AK30</f>
        <v>-8.541295306001187E-3</v>
      </c>
      <c r="AB192" s="55">
        <f t="shared" si="144"/>
        <v>-3.668738966919944E-2</v>
      </c>
      <c r="AC192" s="55">
        <f t="shared" si="144"/>
        <v>0.15517132580299114</v>
      </c>
      <c r="AD192" s="55">
        <f t="shared" si="144"/>
        <v>0.13572816751300859</v>
      </c>
      <c r="AE192" s="55">
        <f t="shared" si="144"/>
        <v>9.4717994628469138E-2</v>
      </c>
      <c r="AF192" s="55">
        <f t="shared" si="144"/>
        <v>0.10254316378908084</v>
      </c>
      <c r="AG192" s="55">
        <f t="shared" si="144"/>
        <v>6.7718696397941716E-2</v>
      </c>
      <c r="AH192" s="55">
        <f t="shared" si="144"/>
        <v>0.21108884435537742</v>
      </c>
    </row>
    <row r="193" spans="1:34" s="69" customFormat="1" x14ac:dyDescent="0.25">
      <c r="A193" s="66" t="s">
        <v>19</v>
      </c>
      <c r="B193" s="66" t="s">
        <v>47</v>
      </c>
      <c r="C193" s="70">
        <f t="shared" si="141"/>
        <v>2.29E-2</v>
      </c>
      <c r="D193" s="70">
        <f t="shared" si="139"/>
        <v>9.1899999999999996E-2</v>
      </c>
      <c r="E193" s="70">
        <f t="shared" si="139"/>
        <v>8.7499999999999994E-2</v>
      </c>
      <c r="F193" s="70">
        <f t="shared" si="139"/>
        <v>6.4000000000000001E-2</v>
      </c>
      <c r="G193" s="70">
        <f t="shared" si="139"/>
        <v>8.8300000000000003E-2</v>
      </c>
      <c r="H193" s="70">
        <f t="shared" si="139"/>
        <v>0.1032</v>
      </c>
      <c r="I193" s="70">
        <f t="shared" si="139"/>
        <v>0.112</v>
      </c>
      <c r="J193" s="70">
        <f t="shared" si="139"/>
        <v>0.1191</v>
      </c>
      <c r="K193" s="70">
        <f t="shared" si="139"/>
        <v>0.1138</v>
      </c>
      <c r="L193" s="70">
        <f t="shared" si="139"/>
        <v>0.10440000000000001</v>
      </c>
      <c r="M193" s="70">
        <f t="shared" si="139"/>
        <v>9.2700000000000005E-2</v>
      </c>
      <c r="N193" s="70">
        <f t="shared" si="139"/>
        <v>8.4000000000000005E-2</v>
      </c>
      <c r="O193" s="70">
        <f t="shared" si="139"/>
        <v>5.91E-2</v>
      </c>
      <c r="P193" s="70">
        <f t="shared" si="139"/>
        <v>4.6300000000000001E-2</v>
      </c>
      <c r="Q193" s="70">
        <f t="shared" si="139"/>
        <v>6.7000000000000004E-2</v>
      </c>
      <c r="R193" s="70">
        <f t="shared" si="139"/>
        <v>7.6100000000000001E-2</v>
      </c>
      <c r="S193" s="70">
        <f t="shared" si="139"/>
        <v>8.3099999999999993E-2</v>
      </c>
      <c r="T193" s="70">
        <f t="shared" si="139"/>
        <v>8.3400000000000002E-2</v>
      </c>
      <c r="U193" s="70">
        <f t="shared" si="139"/>
        <v>8.77E-2</v>
      </c>
      <c r="V193" s="70">
        <f t="shared" si="139"/>
        <v>9.1700000000000004E-2</v>
      </c>
      <c r="W193" s="70">
        <f t="shared" si="139"/>
        <v>9.0800000000000006E-2</v>
      </c>
      <c r="X193" s="70">
        <f t="shared" si="139"/>
        <v>9.3700000000000006E-2</v>
      </c>
      <c r="Y193" s="70"/>
      <c r="Z193" s="70">
        <f>AJ38</f>
        <v>0.51099057950328297</v>
      </c>
      <c r="AA193" s="70">
        <f t="shared" ref="AA193:AH193" si="145">AK38</f>
        <v>0.43901181525241678</v>
      </c>
      <c r="AB193" s="70">
        <f t="shared" si="145"/>
        <v>0.25679631953157667</v>
      </c>
      <c r="AC193" s="70">
        <f t="shared" si="145"/>
        <v>0.1437438745508004</v>
      </c>
      <c r="AD193" s="70">
        <f t="shared" si="145"/>
        <v>0.29759399871923886</v>
      </c>
      <c r="AE193" s="70">
        <f t="shared" si="145"/>
        <v>0.37323496747580509</v>
      </c>
      <c r="AF193" s="70">
        <f t="shared" si="145"/>
        <v>0.30197742374509645</v>
      </c>
      <c r="AG193" s="70">
        <f t="shared" si="145"/>
        <v>0.26645714771086382</v>
      </c>
      <c r="AH193" s="70">
        <f t="shared" si="145"/>
        <v>0.11424317617866007</v>
      </c>
    </row>
    <row r="194" spans="1:34" hidden="1" x14ac:dyDescent="0.25">
      <c r="A194" s="13" t="s">
        <v>48</v>
      </c>
      <c r="B194" s="13" t="s">
        <v>49</v>
      </c>
      <c r="C194" s="55">
        <f t="shared" si="141"/>
        <v>0</v>
      </c>
      <c r="D194" s="55">
        <f t="shared" si="139"/>
        <v>0</v>
      </c>
      <c r="E194" s="55">
        <f t="shared" si="139"/>
        <v>0</v>
      </c>
      <c r="F194" s="55">
        <f t="shared" si="139"/>
        <v>0</v>
      </c>
      <c r="G194" s="55">
        <f t="shared" si="139"/>
        <v>0</v>
      </c>
      <c r="H194" s="55">
        <f t="shared" si="139"/>
        <v>0</v>
      </c>
      <c r="I194" s="55">
        <f t="shared" si="139"/>
        <v>0</v>
      </c>
      <c r="J194" s="55">
        <f t="shared" si="139"/>
        <v>0</v>
      </c>
      <c r="K194" s="55">
        <f t="shared" si="139"/>
        <v>0</v>
      </c>
      <c r="L194" s="55">
        <f t="shared" si="139"/>
        <v>0</v>
      </c>
      <c r="M194" s="55">
        <f t="shared" si="139"/>
        <v>0</v>
      </c>
      <c r="N194" s="55">
        <f t="shared" si="139"/>
        <v>0</v>
      </c>
      <c r="O194" s="55">
        <f t="shared" si="139"/>
        <v>0</v>
      </c>
      <c r="P194" s="55">
        <f t="shared" si="139"/>
        <v>0</v>
      </c>
      <c r="Q194" s="55">
        <f t="shared" si="139"/>
        <v>0</v>
      </c>
      <c r="R194" s="55">
        <f t="shared" si="139"/>
        <v>0</v>
      </c>
      <c r="S194" s="55">
        <f t="shared" si="139"/>
        <v>0</v>
      </c>
      <c r="T194" s="55">
        <f t="shared" si="139"/>
        <v>0</v>
      </c>
      <c r="U194" s="55">
        <f t="shared" si="139"/>
        <v>0</v>
      </c>
      <c r="V194" s="55">
        <f t="shared" si="139"/>
        <v>0</v>
      </c>
      <c r="W194" s="55">
        <f t="shared" si="139"/>
        <v>0</v>
      </c>
      <c r="X194" s="55">
        <f t="shared" si="139"/>
        <v>0</v>
      </c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</row>
    <row r="195" spans="1:34" x14ac:dyDescent="0.25">
      <c r="A195" s="13" t="s">
        <v>20</v>
      </c>
      <c r="B195" s="13" t="s">
        <v>50</v>
      </c>
      <c r="C195" s="55">
        <f t="shared" si="141"/>
        <v>0</v>
      </c>
      <c r="D195" s="55">
        <f t="shared" si="139"/>
        <v>4.0000000000000002E-4</v>
      </c>
      <c r="E195" s="55">
        <f t="shared" si="139"/>
        <v>4.0000000000000002E-4</v>
      </c>
      <c r="F195" s="55">
        <f t="shared" si="139"/>
        <v>5.0000000000000001E-4</v>
      </c>
      <c r="G195" s="55">
        <f t="shared" si="139"/>
        <v>4.0000000000000002E-4</v>
      </c>
      <c r="H195" s="55">
        <f t="shared" si="139"/>
        <v>5.0000000000000001E-4</v>
      </c>
      <c r="I195" s="55">
        <f t="shared" si="139"/>
        <v>5.0000000000000001E-4</v>
      </c>
      <c r="J195" s="55">
        <f t="shared" si="139"/>
        <v>5.0000000000000001E-4</v>
      </c>
      <c r="K195" s="55">
        <f t="shared" si="139"/>
        <v>4.0000000000000002E-4</v>
      </c>
      <c r="L195" s="55">
        <f t="shared" si="139"/>
        <v>4.0000000000000002E-4</v>
      </c>
      <c r="M195" s="55">
        <f t="shared" si="139"/>
        <v>4.0000000000000002E-4</v>
      </c>
      <c r="N195" s="55">
        <f t="shared" si="139"/>
        <v>4.0000000000000002E-4</v>
      </c>
      <c r="O195" s="55">
        <f t="shared" si="139"/>
        <v>5.0000000000000001E-4</v>
      </c>
      <c r="P195" s="55">
        <f t="shared" si="139"/>
        <v>5.9999999999999995E-4</v>
      </c>
      <c r="Q195" s="55">
        <f t="shared" si="139"/>
        <v>5.0000000000000001E-4</v>
      </c>
      <c r="R195" s="55">
        <f t="shared" si="139"/>
        <v>5.0000000000000001E-4</v>
      </c>
      <c r="S195" s="55">
        <f t="shared" si="139"/>
        <v>5.0000000000000001E-4</v>
      </c>
      <c r="T195" s="55">
        <f t="shared" si="139"/>
        <v>4.0000000000000002E-4</v>
      </c>
      <c r="U195" s="55">
        <f t="shared" si="139"/>
        <v>4.0000000000000002E-4</v>
      </c>
      <c r="V195" s="55">
        <f t="shared" si="139"/>
        <v>5.0000000000000001E-4</v>
      </c>
      <c r="W195" s="55">
        <f t="shared" si="139"/>
        <v>5.0000000000000001E-4</v>
      </c>
      <c r="X195" s="55">
        <f t="shared" si="139"/>
        <v>5.0000000000000001E-4</v>
      </c>
      <c r="Y195" s="55"/>
      <c r="Z195" s="55">
        <f>AJ48</f>
        <v>-4.4393196886710971E-2</v>
      </c>
      <c r="AA195" s="55">
        <f t="shared" ref="AA195:AH195" si="146">AK48</f>
        <v>-4.4583768721699592E-2</v>
      </c>
      <c r="AB195" s="55">
        <f t="shared" si="146"/>
        <v>-0.20396505376344082</v>
      </c>
      <c r="AC195" s="55">
        <f t="shared" si="146"/>
        <v>-0.14090494989371385</v>
      </c>
      <c r="AD195" s="55">
        <f t="shared" si="146"/>
        <v>0.33752620545073375</v>
      </c>
      <c r="AE195" s="55">
        <f t="shared" si="146"/>
        <v>0.4252236135957066</v>
      </c>
      <c r="AF195" s="55">
        <f t="shared" si="146"/>
        <v>0.26734970036729166</v>
      </c>
      <c r="AG195" s="55">
        <f t="shared" si="146"/>
        <v>-3.843963553530752E-2</v>
      </c>
      <c r="AH195" s="55">
        <f t="shared" si="146"/>
        <v>-0.17069014484521433</v>
      </c>
    </row>
    <row r="196" spans="1:34" x14ac:dyDescent="0.25">
      <c r="A196" s="13" t="s">
        <v>21</v>
      </c>
      <c r="B196" s="13" t="s">
        <v>51</v>
      </c>
      <c r="C196" s="55">
        <f t="shared" si="141"/>
        <v>1.6999999999999999E-3</v>
      </c>
      <c r="D196" s="55">
        <f t="shared" si="139"/>
        <v>5.0000000000000001E-4</v>
      </c>
      <c r="E196" s="55">
        <f t="shared" si="139"/>
        <v>4.0000000000000002E-4</v>
      </c>
      <c r="F196" s="55">
        <f t="shared" si="139"/>
        <v>5.0000000000000001E-4</v>
      </c>
      <c r="G196" s="55">
        <f t="shared" si="139"/>
        <v>5.0000000000000001E-4</v>
      </c>
      <c r="H196" s="55">
        <f t="shared" si="139"/>
        <v>8.9999999999999998E-4</v>
      </c>
      <c r="I196" s="55">
        <f t="shared" si="139"/>
        <v>8.0000000000000004E-4</v>
      </c>
      <c r="J196" s="55">
        <f t="shared" si="139"/>
        <v>8.0000000000000004E-4</v>
      </c>
      <c r="K196" s="55">
        <f t="shared" si="139"/>
        <v>5.9999999999999995E-4</v>
      </c>
      <c r="L196" s="55">
        <f t="shared" si="139"/>
        <v>5.0000000000000001E-4</v>
      </c>
      <c r="M196" s="55">
        <f t="shared" si="139"/>
        <v>5.0000000000000001E-4</v>
      </c>
      <c r="N196" s="55">
        <f t="shared" si="139"/>
        <v>2.9999999999999997E-4</v>
      </c>
      <c r="O196" s="55">
        <f t="shared" si="139"/>
        <v>2.0000000000000001E-4</v>
      </c>
      <c r="P196" s="55">
        <f t="shared" si="139"/>
        <v>1E-4</v>
      </c>
      <c r="Q196" s="55">
        <f t="shared" si="139"/>
        <v>4.0000000000000002E-4</v>
      </c>
      <c r="R196" s="55">
        <f t="shared" si="139"/>
        <v>4.0000000000000002E-4</v>
      </c>
      <c r="S196" s="55">
        <f t="shared" si="139"/>
        <v>8.0000000000000004E-4</v>
      </c>
      <c r="T196" s="55">
        <f t="shared" si="139"/>
        <v>5.9999999999999995E-4</v>
      </c>
      <c r="U196" s="55">
        <f t="shared" si="139"/>
        <v>5.0000000000000001E-4</v>
      </c>
      <c r="V196" s="55">
        <f t="shared" si="139"/>
        <v>4.0000000000000002E-4</v>
      </c>
      <c r="W196" s="55">
        <f t="shared" si="139"/>
        <v>2.9999999999999997E-4</v>
      </c>
      <c r="X196" s="55">
        <f t="shared" si="139"/>
        <v>2.9999999999999997E-4</v>
      </c>
      <c r="Y196" s="55"/>
      <c r="Z196" s="55">
        <f>AJ50</f>
        <v>0.86037005163511182</v>
      </c>
      <c r="AA196" s="55">
        <f t="shared" ref="AA196:AH196" si="147">AK50</f>
        <v>0.20240734874881211</v>
      </c>
      <c r="AB196" s="55">
        <f t="shared" si="147"/>
        <v>4.8796791443850157E-2</v>
      </c>
      <c r="AC196" s="55">
        <f t="shared" si="147"/>
        <v>-0.43624314442413153</v>
      </c>
      <c r="AD196" s="55">
        <f t="shared" si="147"/>
        <v>0.47719177295185566</v>
      </c>
      <c r="AE196" s="55">
        <f t="shared" si="147"/>
        <v>0.53999762272673246</v>
      </c>
      <c r="AF196" s="55">
        <f t="shared" si="147"/>
        <v>0.60184644150987487</v>
      </c>
      <c r="AG196" s="55">
        <f t="shared" si="147"/>
        <v>0.54207668815744825</v>
      </c>
      <c r="AH196" s="55">
        <f t="shared" si="147"/>
        <v>0.36074899265228727</v>
      </c>
    </row>
    <row r="197" spans="1:34" hidden="1" x14ac:dyDescent="0.25">
      <c r="A197" s="13" t="s">
        <v>52</v>
      </c>
      <c r="B197" s="13" t="s">
        <v>53</v>
      </c>
      <c r="C197" s="55">
        <f t="shared" si="141"/>
        <v>0</v>
      </c>
      <c r="D197" s="55">
        <f t="shared" si="139"/>
        <v>0</v>
      </c>
      <c r="E197" s="55">
        <f t="shared" si="139"/>
        <v>0</v>
      </c>
      <c r="F197" s="55">
        <f t="shared" si="139"/>
        <v>0</v>
      </c>
      <c r="G197" s="55">
        <f t="shared" si="139"/>
        <v>0</v>
      </c>
      <c r="H197" s="55">
        <f t="shared" si="139"/>
        <v>0</v>
      </c>
      <c r="I197" s="55">
        <f t="shared" si="139"/>
        <v>0</v>
      </c>
      <c r="J197" s="55">
        <f t="shared" si="139"/>
        <v>0</v>
      </c>
      <c r="K197" s="55">
        <f t="shared" si="139"/>
        <v>0</v>
      </c>
      <c r="L197" s="55">
        <f t="shared" si="139"/>
        <v>0</v>
      </c>
      <c r="M197" s="55">
        <f t="shared" si="139"/>
        <v>0</v>
      </c>
      <c r="N197" s="55">
        <f t="shared" si="139"/>
        <v>0</v>
      </c>
      <c r="O197" s="55">
        <f t="shared" si="139"/>
        <v>0</v>
      </c>
      <c r="P197" s="55">
        <f t="shared" si="139"/>
        <v>0</v>
      </c>
      <c r="Q197" s="55">
        <f t="shared" si="139"/>
        <v>0</v>
      </c>
      <c r="R197" s="55">
        <f t="shared" si="139"/>
        <v>0</v>
      </c>
      <c r="S197" s="55">
        <f t="shared" si="139"/>
        <v>0</v>
      </c>
      <c r="T197" s="55">
        <f t="shared" si="139"/>
        <v>0</v>
      </c>
      <c r="U197" s="55">
        <f t="shared" si="139"/>
        <v>0</v>
      </c>
      <c r="V197" s="55">
        <f t="shared" si="139"/>
        <v>0</v>
      </c>
      <c r="W197" s="55">
        <f t="shared" si="139"/>
        <v>0</v>
      </c>
      <c r="X197" s="55">
        <f t="shared" si="139"/>
        <v>0</v>
      </c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</row>
    <row r="198" spans="1:34" hidden="1" x14ac:dyDescent="0.25">
      <c r="A198" s="13" t="s">
        <v>54</v>
      </c>
      <c r="B198" s="13" t="s">
        <v>55</v>
      </c>
      <c r="C198" s="55">
        <f t="shared" si="141"/>
        <v>0</v>
      </c>
      <c r="D198" s="55">
        <f t="shared" ref="D198:X205" si="148">ROUND(D145/D$185,4)</f>
        <v>0</v>
      </c>
      <c r="E198" s="55">
        <f t="shared" si="148"/>
        <v>0</v>
      </c>
      <c r="F198" s="55">
        <f t="shared" si="148"/>
        <v>0</v>
      </c>
      <c r="G198" s="55">
        <f t="shared" si="148"/>
        <v>0</v>
      </c>
      <c r="H198" s="55">
        <f t="shared" si="148"/>
        <v>0</v>
      </c>
      <c r="I198" s="55">
        <f t="shared" si="148"/>
        <v>0</v>
      </c>
      <c r="J198" s="55">
        <f t="shared" si="148"/>
        <v>0</v>
      </c>
      <c r="K198" s="55">
        <f t="shared" si="148"/>
        <v>0</v>
      </c>
      <c r="L198" s="55">
        <f t="shared" si="148"/>
        <v>0</v>
      </c>
      <c r="M198" s="55">
        <f t="shared" si="148"/>
        <v>0</v>
      </c>
      <c r="N198" s="55">
        <f t="shared" si="148"/>
        <v>0</v>
      </c>
      <c r="O198" s="55">
        <f t="shared" si="148"/>
        <v>0</v>
      </c>
      <c r="P198" s="55">
        <f t="shared" si="148"/>
        <v>0</v>
      </c>
      <c r="Q198" s="55">
        <f t="shared" si="148"/>
        <v>0</v>
      </c>
      <c r="R198" s="55">
        <f t="shared" si="148"/>
        <v>0</v>
      </c>
      <c r="S198" s="55">
        <f t="shared" si="148"/>
        <v>0</v>
      </c>
      <c r="T198" s="55">
        <f t="shared" si="148"/>
        <v>0</v>
      </c>
      <c r="U198" s="55">
        <f t="shared" si="148"/>
        <v>0</v>
      </c>
      <c r="V198" s="55">
        <f t="shared" si="148"/>
        <v>0</v>
      </c>
      <c r="W198" s="55">
        <f t="shared" si="148"/>
        <v>0</v>
      </c>
      <c r="X198" s="55">
        <f t="shared" si="148"/>
        <v>0</v>
      </c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</row>
    <row r="199" spans="1:34" hidden="1" x14ac:dyDescent="0.25">
      <c r="A199" s="13" t="s">
        <v>56</v>
      </c>
      <c r="B199" s="13" t="s">
        <v>57</v>
      </c>
      <c r="C199" s="55">
        <f t="shared" si="141"/>
        <v>0</v>
      </c>
      <c r="D199" s="55">
        <f t="shared" si="148"/>
        <v>0</v>
      </c>
      <c r="E199" s="55">
        <f t="shared" si="148"/>
        <v>0</v>
      </c>
      <c r="F199" s="55">
        <f t="shared" si="148"/>
        <v>0</v>
      </c>
      <c r="G199" s="55">
        <f t="shared" si="148"/>
        <v>0</v>
      </c>
      <c r="H199" s="55">
        <f t="shared" si="148"/>
        <v>0</v>
      </c>
      <c r="I199" s="55">
        <f t="shared" si="148"/>
        <v>0</v>
      </c>
      <c r="J199" s="55">
        <f t="shared" si="148"/>
        <v>0</v>
      </c>
      <c r="K199" s="55">
        <f t="shared" si="148"/>
        <v>0</v>
      </c>
      <c r="L199" s="55">
        <f t="shared" si="148"/>
        <v>0</v>
      </c>
      <c r="M199" s="55">
        <f t="shared" si="148"/>
        <v>0</v>
      </c>
      <c r="N199" s="55">
        <f t="shared" si="148"/>
        <v>0</v>
      </c>
      <c r="O199" s="55">
        <f t="shared" si="148"/>
        <v>0</v>
      </c>
      <c r="P199" s="55">
        <f t="shared" si="148"/>
        <v>0</v>
      </c>
      <c r="Q199" s="55">
        <f t="shared" si="148"/>
        <v>0</v>
      </c>
      <c r="R199" s="55">
        <f t="shared" si="148"/>
        <v>0</v>
      </c>
      <c r="S199" s="55">
        <f t="shared" si="148"/>
        <v>0</v>
      </c>
      <c r="T199" s="55">
        <f t="shared" si="148"/>
        <v>0</v>
      </c>
      <c r="U199" s="55">
        <f t="shared" si="148"/>
        <v>0</v>
      </c>
      <c r="V199" s="55">
        <f t="shared" si="148"/>
        <v>0</v>
      </c>
      <c r="W199" s="55">
        <f t="shared" si="148"/>
        <v>0</v>
      </c>
      <c r="X199" s="55">
        <f t="shared" si="148"/>
        <v>0</v>
      </c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</row>
    <row r="200" spans="1:34" x14ac:dyDescent="0.25">
      <c r="A200" s="13" t="s">
        <v>22</v>
      </c>
      <c r="B200" s="13" t="s">
        <v>58</v>
      </c>
      <c r="C200" s="55">
        <f t="shared" si="141"/>
        <v>0</v>
      </c>
      <c r="D200" s="55">
        <f t="shared" si="148"/>
        <v>0</v>
      </c>
      <c r="E200" s="55">
        <f t="shared" si="148"/>
        <v>0</v>
      </c>
      <c r="F200" s="55">
        <f t="shared" si="148"/>
        <v>0</v>
      </c>
      <c r="G200" s="55">
        <f t="shared" si="148"/>
        <v>0</v>
      </c>
      <c r="H200" s="55">
        <f t="shared" si="148"/>
        <v>0</v>
      </c>
      <c r="I200" s="55">
        <f t="shared" si="148"/>
        <v>0</v>
      </c>
      <c r="J200" s="55">
        <f t="shared" si="148"/>
        <v>0</v>
      </c>
      <c r="K200" s="55">
        <f t="shared" si="148"/>
        <v>0</v>
      </c>
      <c r="L200" s="55">
        <f t="shared" si="148"/>
        <v>0</v>
      </c>
      <c r="M200" s="55">
        <f t="shared" si="148"/>
        <v>0</v>
      </c>
      <c r="N200" s="55">
        <f t="shared" si="148"/>
        <v>0</v>
      </c>
      <c r="O200" s="55">
        <f t="shared" si="148"/>
        <v>0</v>
      </c>
      <c r="P200" s="55">
        <f t="shared" si="148"/>
        <v>0</v>
      </c>
      <c r="Q200" s="55">
        <f t="shared" si="148"/>
        <v>0</v>
      </c>
      <c r="R200" s="55">
        <f t="shared" si="148"/>
        <v>0</v>
      </c>
      <c r="S200" s="55">
        <f t="shared" si="148"/>
        <v>0</v>
      </c>
      <c r="T200" s="55">
        <f t="shared" si="148"/>
        <v>0</v>
      </c>
      <c r="U200" s="55">
        <f t="shared" si="148"/>
        <v>0</v>
      </c>
      <c r="V200" s="55">
        <f t="shared" si="148"/>
        <v>0</v>
      </c>
      <c r="W200" s="55">
        <f t="shared" si="148"/>
        <v>0</v>
      </c>
      <c r="X200" s="55">
        <f t="shared" si="148"/>
        <v>0</v>
      </c>
      <c r="Y200" s="55"/>
      <c r="Z200" s="55">
        <f>AJ51</f>
        <v>0</v>
      </c>
      <c r="AA200" s="55">
        <f t="shared" ref="AA200:AH200" si="149">AK51</f>
        <v>0</v>
      </c>
      <c r="AB200" s="55">
        <f t="shared" si="149"/>
        <v>0</v>
      </c>
      <c r="AC200" s="55">
        <f t="shared" si="149"/>
        <v>0</v>
      </c>
      <c r="AD200" s="55">
        <f t="shared" si="149"/>
        <v>0</v>
      </c>
      <c r="AE200" s="55">
        <f t="shared" si="149"/>
        <v>0</v>
      </c>
      <c r="AF200" s="55">
        <f t="shared" si="149"/>
        <v>0</v>
      </c>
      <c r="AG200" s="55">
        <f t="shared" si="149"/>
        <v>0</v>
      </c>
      <c r="AH200" s="55">
        <f t="shared" si="149"/>
        <v>0</v>
      </c>
    </row>
    <row r="201" spans="1:34" hidden="1" x14ac:dyDescent="0.25">
      <c r="A201" s="13" t="s">
        <v>59</v>
      </c>
      <c r="B201" s="13" t="s">
        <v>60</v>
      </c>
      <c r="C201" s="55">
        <f t="shared" si="141"/>
        <v>0</v>
      </c>
      <c r="D201" s="55">
        <f t="shared" si="148"/>
        <v>0</v>
      </c>
      <c r="E201" s="55">
        <f t="shared" si="148"/>
        <v>0</v>
      </c>
      <c r="F201" s="55">
        <f t="shared" si="148"/>
        <v>0</v>
      </c>
      <c r="G201" s="55">
        <f t="shared" si="148"/>
        <v>0</v>
      </c>
      <c r="H201" s="55">
        <f t="shared" si="148"/>
        <v>0</v>
      </c>
      <c r="I201" s="55">
        <f t="shared" si="148"/>
        <v>0</v>
      </c>
      <c r="J201" s="55">
        <f t="shared" si="148"/>
        <v>0</v>
      </c>
      <c r="K201" s="55">
        <f t="shared" si="148"/>
        <v>0</v>
      </c>
      <c r="L201" s="55">
        <f t="shared" si="148"/>
        <v>0</v>
      </c>
      <c r="M201" s="55">
        <f t="shared" si="148"/>
        <v>0</v>
      </c>
      <c r="N201" s="55">
        <f t="shared" si="148"/>
        <v>0</v>
      </c>
      <c r="O201" s="55">
        <f t="shared" si="148"/>
        <v>0</v>
      </c>
      <c r="P201" s="55">
        <f t="shared" si="148"/>
        <v>0</v>
      </c>
      <c r="Q201" s="55">
        <f t="shared" si="148"/>
        <v>0</v>
      </c>
      <c r="R201" s="55">
        <f t="shared" si="148"/>
        <v>0</v>
      </c>
      <c r="S201" s="55">
        <f t="shared" si="148"/>
        <v>0</v>
      </c>
      <c r="T201" s="55">
        <f t="shared" si="148"/>
        <v>0</v>
      </c>
      <c r="U201" s="55">
        <f t="shared" si="148"/>
        <v>0</v>
      </c>
      <c r="V201" s="55">
        <f t="shared" si="148"/>
        <v>0</v>
      </c>
      <c r="W201" s="55">
        <f t="shared" si="148"/>
        <v>0</v>
      </c>
      <c r="X201" s="55">
        <f t="shared" si="148"/>
        <v>0</v>
      </c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</row>
    <row r="202" spans="1:34" hidden="1" x14ac:dyDescent="0.25">
      <c r="A202" s="13" t="s">
        <v>61</v>
      </c>
      <c r="B202" s="13" t="s">
        <v>62</v>
      </c>
      <c r="C202" s="55">
        <f t="shared" si="141"/>
        <v>0</v>
      </c>
      <c r="D202" s="55">
        <f t="shared" si="148"/>
        <v>0</v>
      </c>
      <c r="E202" s="55">
        <f t="shared" si="148"/>
        <v>0</v>
      </c>
      <c r="F202" s="55">
        <f t="shared" si="148"/>
        <v>0</v>
      </c>
      <c r="G202" s="55">
        <f t="shared" si="148"/>
        <v>0</v>
      </c>
      <c r="H202" s="55">
        <f t="shared" si="148"/>
        <v>0</v>
      </c>
      <c r="I202" s="55">
        <f t="shared" si="148"/>
        <v>0</v>
      </c>
      <c r="J202" s="55">
        <f t="shared" si="148"/>
        <v>0</v>
      </c>
      <c r="K202" s="55">
        <f t="shared" si="148"/>
        <v>0</v>
      </c>
      <c r="L202" s="55">
        <f t="shared" si="148"/>
        <v>0</v>
      </c>
      <c r="M202" s="55">
        <f t="shared" si="148"/>
        <v>0</v>
      </c>
      <c r="N202" s="55">
        <f t="shared" si="148"/>
        <v>0</v>
      </c>
      <c r="O202" s="55">
        <f t="shared" si="148"/>
        <v>0</v>
      </c>
      <c r="P202" s="55">
        <f t="shared" si="148"/>
        <v>0</v>
      </c>
      <c r="Q202" s="55">
        <f t="shared" si="148"/>
        <v>0</v>
      </c>
      <c r="R202" s="55">
        <f t="shared" si="148"/>
        <v>0</v>
      </c>
      <c r="S202" s="55">
        <f t="shared" si="148"/>
        <v>0</v>
      </c>
      <c r="T202" s="55">
        <f t="shared" si="148"/>
        <v>0</v>
      </c>
      <c r="U202" s="55">
        <f t="shared" si="148"/>
        <v>0</v>
      </c>
      <c r="V202" s="55">
        <f t="shared" si="148"/>
        <v>0</v>
      </c>
      <c r="W202" s="55">
        <f t="shared" si="148"/>
        <v>0</v>
      </c>
      <c r="X202" s="55">
        <f t="shared" si="148"/>
        <v>0</v>
      </c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</row>
    <row r="203" spans="1:34" hidden="1" x14ac:dyDescent="0.25">
      <c r="A203" s="13" t="s">
        <v>63</v>
      </c>
      <c r="B203" s="13" t="s">
        <v>64</v>
      </c>
      <c r="C203" s="55">
        <f t="shared" si="141"/>
        <v>0</v>
      </c>
      <c r="D203" s="55">
        <f t="shared" si="148"/>
        <v>0</v>
      </c>
      <c r="E203" s="55">
        <f t="shared" si="148"/>
        <v>0</v>
      </c>
      <c r="F203" s="55">
        <f t="shared" si="148"/>
        <v>0</v>
      </c>
      <c r="G203" s="55">
        <f t="shared" si="148"/>
        <v>0</v>
      </c>
      <c r="H203" s="55">
        <f t="shared" si="148"/>
        <v>0</v>
      </c>
      <c r="I203" s="55">
        <f t="shared" si="148"/>
        <v>0</v>
      </c>
      <c r="J203" s="55">
        <f t="shared" si="148"/>
        <v>0</v>
      </c>
      <c r="K203" s="55">
        <f t="shared" si="148"/>
        <v>0</v>
      </c>
      <c r="L203" s="55">
        <f t="shared" si="148"/>
        <v>0</v>
      </c>
      <c r="M203" s="55">
        <f t="shared" si="148"/>
        <v>0</v>
      </c>
      <c r="N203" s="55">
        <f t="shared" si="148"/>
        <v>0</v>
      </c>
      <c r="O203" s="55">
        <f t="shared" si="148"/>
        <v>0</v>
      </c>
      <c r="P203" s="55">
        <f t="shared" si="148"/>
        <v>0</v>
      </c>
      <c r="Q203" s="55">
        <f t="shared" si="148"/>
        <v>0</v>
      </c>
      <c r="R203" s="55">
        <f t="shared" si="148"/>
        <v>0</v>
      </c>
      <c r="S203" s="55">
        <f t="shared" si="148"/>
        <v>0</v>
      </c>
      <c r="T203" s="55">
        <f t="shared" si="148"/>
        <v>0</v>
      </c>
      <c r="U203" s="55">
        <f t="shared" si="148"/>
        <v>0</v>
      </c>
      <c r="V203" s="55">
        <f t="shared" si="148"/>
        <v>0</v>
      </c>
      <c r="W203" s="55">
        <f t="shared" si="148"/>
        <v>0</v>
      </c>
      <c r="X203" s="55">
        <f t="shared" si="148"/>
        <v>0</v>
      </c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</row>
    <row r="204" spans="1:34" hidden="1" x14ac:dyDescent="0.25">
      <c r="A204" s="13" t="s">
        <v>65</v>
      </c>
      <c r="B204" s="13" t="s">
        <v>66</v>
      </c>
      <c r="C204" s="55">
        <f t="shared" si="141"/>
        <v>0</v>
      </c>
      <c r="D204" s="55">
        <f t="shared" si="148"/>
        <v>0</v>
      </c>
      <c r="E204" s="55">
        <f t="shared" si="148"/>
        <v>0</v>
      </c>
      <c r="F204" s="55">
        <f t="shared" si="148"/>
        <v>0</v>
      </c>
      <c r="G204" s="55">
        <f t="shared" si="148"/>
        <v>0</v>
      </c>
      <c r="H204" s="55">
        <f t="shared" si="148"/>
        <v>0</v>
      </c>
      <c r="I204" s="55">
        <f t="shared" si="148"/>
        <v>0</v>
      </c>
      <c r="J204" s="55">
        <f t="shared" si="148"/>
        <v>0</v>
      </c>
      <c r="K204" s="55">
        <f t="shared" si="148"/>
        <v>0</v>
      </c>
      <c r="L204" s="55">
        <f t="shared" si="148"/>
        <v>0</v>
      </c>
      <c r="M204" s="55">
        <f t="shared" si="148"/>
        <v>0</v>
      </c>
      <c r="N204" s="55">
        <f t="shared" si="148"/>
        <v>0</v>
      </c>
      <c r="O204" s="55">
        <f t="shared" si="148"/>
        <v>0</v>
      </c>
      <c r="P204" s="55">
        <f t="shared" si="148"/>
        <v>0</v>
      </c>
      <c r="Q204" s="55">
        <f t="shared" si="148"/>
        <v>0</v>
      </c>
      <c r="R204" s="55">
        <f t="shared" si="148"/>
        <v>0</v>
      </c>
      <c r="S204" s="55">
        <f t="shared" si="148"/>
        <v>0</v>
      </c>
      <c r="T204" s="55">
        <f t="shared" si="148"/>
        <v>0</v>
      </c>
      <c r="U204" s="55">
        <f t="shared" si="148"/>
        <v>0</v>
      </c>
      <c r="V204" s="55">
        <f t="shared" si="148"/>
        <v>0</v>
      </c>
      <c r="W204" s="55">
        <f t="shared" si="148"/>
        <v>0</v>
      </c>
      <c r="X204" s="55">
        <f t="shared" si="148"/>
        <v>0</v>
      </c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</row>
    <row r="205" spans="1:34" hidden="1" x14ac:dyDescent="0.25">
      <c r="A205" s="13" t="s">
        <v>67</v>
      </c>
      <c r="B205" s="13" t="s">
        <v>68</v>
      </c>
      <c r="C205" s="55">
        <f t="shared" si="141"/>
        <v>0</v>
      </c>
      <c r="D205" s="55">
        <f t="shared" si="148"/>
        <v>0</v>
      </c>
      <c r="E205" s="55">
        <f t="shared" si="148"/>
        <v>0</v>
      </c>
      <c r="F205" s="55">
        <f t="shared" si="148"/>
        <v>0</v>
      </c>
      <c r="G205" s="55">
        <f t="shared" si="148"/>
        <v>0</v>
      </c>
      <c r="H205" s="55">
        <f t="shared" si="148"/>
        <v>0</v>
      </c>
      <c r="I205" s="55">
        <f t="shared" si="148"/>
        <v>0</v>
      </c>
      <c r="J205" s="55">
        <f t="shared" si="148"/>
        <v>0</v>
      </c>
      <c r="K205" s="55">
        <f t="shared" si="148"/>
        <v>0</v>
      </c>
      <c r="L205" s="55">
        <f t="shared" si="148"/>
        <v>0</v>
      </c>
      <c r="M205" s="55">
        <f t="shared" si="148"/>
        <v>0</v>
      </c>
      <c r="N205" s="55">
        <f t="shared" si="148"/>
        <v>0</v>
      </c>
      <c r="O205" s="55">
        <f t="shared" si="148"/>
        <v>0</v>
      </c>
      <c r="P205" s="55">
        <f t="shared" si="148"/>
        <v>0</v>
      </c>
      <c r="Q205" s="55">
        <f t="shared" si="148"/>
        <v>0</v>
      </c>
      <c r="R205" s="55">
        <f t="shared" si="148"/>
        <v>0</v>
      </c>
      <c r="S205" s="55">
        <f t="shared" si="148"/>
        <v>0</v>
      </c>
      <c r="T205" s="55">
        <f t="shared" si="148"/>
        <v>0</v>
      </c>
      <c r="U205" s="55">
        <f t="shared" si="148"/>
        <v>0</v>
      </c>
      <c r="V205" s="55">
        <f t="shared" si="148"/>
        <v>0</v>
      </c>
      <c r="W205" s="55">
        <f t="shared" si="148"/>
        <v>0</v>
      </c>
      <c r="X205" s="55">
        <f t="shared" si="148"/>
        <v>0</v>
      </c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</row>
    <row r="206" spans="1:34" hidden="1" x14ac:dyDescent="0.25">
      <c r="A206" s="13" t="s">
        <v>69</v>
      </c>
      <c r="B206" s="13" t="s">
        <v>70</v>
      </c>
      <c r="C206" s="55">
        <f t="shared" si="141"/>
        <v>0</v>
      </c>
      <c r="D206" s="55">
        <f t="shared" ref="D206:X214" si="150">ROUND(D153/D$185,4)</f>
        <v>0</v>
      </c>
      <c r="E206" s="55">
        <f t="shared" si="150"/>
        <v>0</v>
      </c>
      <c r="F206" s="55">
        <f t="shared" si="150"/>
        <v>0</v>
      </c>
      <c r="G206" s="55">
        <f t="shared" si="150"/>
        <v>0</v>
      </c>
      <c r="H206" s="55">
        <f t="shared" si="150"/>
        <v>0</v>
      </c>
      <c r="I206" s="55">
        <f t="shared" si="150"/>
        <v>0</v>
      </c>
      <c r="J206" s="55">
        <f t="shared" si="150"/>
        <v>0</v>
      </c>
      <c r="K206" s="55">
        <f t="shared" si="150"/>
        <v>0</v>
      </c>
      <c r="L206" s="55">
        <f t="shared" si="150"/>
        <v>0</v>
      </c>
      <c r="M206" s="55">
        <f t="shared" si="150"/>
        <v>0</v>
      </c>
      <c r="N206" s="55">
        <f t="shared" si="150"/>
        <v>0</v>
      </c>
      <c r="O206" s="55">
        <f t="shared" si="150"/>
        <v>0</v>
      </c>
      <c r="P206" s="55">
        <f t="shared" si="150"/>
        <v>0</v>
      </c>
      <c r="Q206" s="55">
        <f t="shared" si="150"/>
        <v>0</v>
      </c>
      <c r="R206" s="55">
        <f t="shared" si="150"/>
        <v>0</v>
      </c>
      <c r="S206" s="55">
        <f t="shared" si="150"/>
        <v>0</v>
      </c>
      <c r="T206" s="55">
        <f t="shared" si="150"/>
        <v>0</v>
      </c>
      <c r="U206" s="55">
        <f t="shared" si="150"/>
        <v>0</v>
      </c>
      <c r="V206" s="55">
        <f t="shared" si="150"/>
        <v>0</v>
      </c>
      <c r="W206" s="55">
        <f t="shared" si="150"/>
        <v>0</v>
      </c>
      <c r="X206" s="55">
        <f t="shared" si="150"/>
        <v>0</v>
      </c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</row>
    <row r="207" spans="1:34" hidden="1" x14ac:dyDescent="0.25">
      <c r="A207" s="13" t="s">
        <v>71</v>
      </c>
      <c r="B207" s="13" t="s">
        <v>72</v>
      </c>
      <c r="C207" s="55">
        <f t="shared" si="141"/>
        <v>0</v>
      </c>
      <c r="D207" s="55">
        <f t="shared" si="150"/>
        <v>0</v>
      </c>
      <c r="E207" s="55">
        <f t="shared" si="150"/>
        <v>0</v>
      </c>
      <c r="F207" s="55">
        <f t="shared" si="150"/>
        <v>0</v>
      </c>
      <c r="G207" s="55">
        <f t="shared" si="150"/>
        <v>0</v>
      </c>
      <c r="H207" s="55">
        <f t="shared" si="150"/>
        <v>0</v>
      </c>
      <c r="I207" s="55">
        <f t="shared" si="150"/>
        <v>0</v>
      </c>
      <c r="J207" s="55">
        <f t="shared" si="150"/>
        <v>0</v>
      </c>
      <c r="K207" s="55">
        <f t="shared" si="150"/>
        <v>0</v>
      </c>
      <c r="L207" s="55">
        <f t="shared" si="150"/>
        <v>0</v>
      </c>
      <c r="M207" s="55">
        <f t="shared" si="150"/>
        <v>0</v>
      </c>
      <c r="N207" s="55">
        <f t="shared" si="150"/>
        <v>0</v>
      </c>
      <c r="O207" s="55">
        <f t="shared" si="150"/>
        <v>0</v>
      </c>
      <c r="P207" s="55">
        <f t="shared" si="150"/>
        <v>0</v>
      </c>
      <c r="Q207" s="55">
        <f t="shared" si="150"/>
        <v>0</v>
      </c>
      <c r="R207" s="55">
        <f t="shared" si="150"/>
        <v>0</v>
      </c>
      <c r="S207" s="55">
        <f t="shared" si="150"/>
        <v>0</v>
      </c>
      <c r="T207" s="55">
        <f t="shared" si="150"/>
        <v>0</v>
      </c>
      <c r="U207" s="55">
        <f t="shared" si="150"/>
        <v>0</v>
      </c>
      <c r="V207" s="55">
        <f t="shared" si="150"/>
        <v>0</v>
      </c>
      <c r="W207" s="55">
        <f t="shared" si="150"/>
        <v>0</v>
      </c>
      <c r="X207" s="55">
        <f t="shared" si="150"/>
        <v>0</v>
      </c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</row>
    <row r="208" spans="1:34" x14ac:dyDescent="0.25">
      <c r="A208" s="13" t="s">
        <v>23</v>
      </c>
      <c r="B208" s="13" t="s">
        <v>73</v>
      </c>
      <c r="C208" s="55">
        <f t="shared" si="141"/>
        <v>1.9E-3</v>
      </c>
      <c r="D208" s="55">
        <f t="shared" si="150"/>
        <v>3.5000000000000001E-3</v>
      </c>
      <c r="E208" s="55">
        <f t="shared" si="150"/>
        <v>3.7000000000000002E-3</v>
      </c>
      <c r="F208" s="55">
        <f t="shared" si="150"/>
        <v>3.7000000000000002E-3</v>
      </c>
      <c r="G208" s="55">
        <f t="shared" si="150"/>
        <v>3.3999999999999998E-3</v>
      </c>
      <c r="H208" s="55">
        <f t="shared" si="150"/>
        <v>2.8E-3</v>
      </c>
      <c r="I208" s="55">
        <f t="shared" si="150"/>
        <v>3.0999999999999999E-3</v>
      </c>
      <c r="J208" s="55">
        <f t="shared" si="150"/>
        <v>4.1999999999999997E-3</v>
      </c>
      <c r="K208" s="55">
        <f t="shared" si="150"/>
        <v>3.8E-3</v>
      </c>
      <c r="L208" s="55">
        <f t="shared" si="150"/>
        <v>4.0000000000000001E-3</v>
      </c>
      <c r="M208" s="55">
        <f t="shared" si="150"/>
        <v>3.7000000000000002E-3</v>
      </c>
      <c r="N208" s="55">
        <f t="shared" si="150"/>
        <v>3.7000000000000002E-3</v>
      </c>
      <c r="O208" s="55">
        <f t="shared" si="150"/>
        <v>3.8999999999999998E-3</v>
      </c>
      <c r="P208" s="55">
        <f t="shared" si="150"/>
        <v>3.3999999999999998E-3</v>
      </c>
      <c r="Q208" s="55">
        <f t="shared" si="150"/>
        <v>3.5000000000000001E-3</v>
      </c>
      <c r="R208" s="55">
        <f t="shared" si="150"/>
        <v>3.7000000000000002E-3</v>
      </c>
      <c r="S208" s="55">
        <f t="shared" si="150"/>
        <v>3.7000000000000002E-3</v>
      </c>
      <c r="T208" s="55">
        <f t="shared" si="150"/>
        <v>3.7000000000000002E-3</v>
      </c>
      <c r="U208" s="55">
        <f t="shared" si="150"/>
        <v>4.0000000000000001E-3</v>
      </c>
      <c r="V208" s="55">
        <f t="shared" si="150"/>
        <v>4.4000000000000003E-3</v>
      </c>
      <c r="W208" s="55">
        <f t="shared" si="150"/>
        <v>4.7999999999999996E-3</v>
      </c>
      <c r="X208" s="55">
        <f t="shared" si="150"/>
        <v>3.5000000000000001E-3</v>
      </c>
      <c r="Y208" s="55"/>
      <c r="Z208" s="55">
        <f>AJ60</f>
        <v>0.29267024215829679</v>
      </c>
      <c r="AA208" s="55">
        <f t="shared" ref="AA208:AH208" si="151">AK60</f>
        <v>0.16936617193661699</v>
      </c>
      <c r="AB208" s="55">
        <f t="shared" si="151"/>
        <v>-6.1766522544780727E-3</v>
      </c>
      <c r="AC208" s="55">
        <f t="shared" si="151"/>
        <v>-3.3958704538308286E-2</v>
      </c>
      <c r="AD208" s="55">
        <f t="shared" si="151"/>
        <v>-6.9937211589378961E-2</v>
      </c>
      <c r="AE208" s="55">
        <f t="shared" si="151"/>
        <v>3.651881096144919E-2</v>
      </c>
      <c r="AF208" s="55">
        <f t="shared" si="151"/>
        <v>0.13568700081027904</v>
      </c>
      <c r="AG208" s="55">
        <f t="shared" si="151"/>
        <v>-9.1078707158849442E-2</v>
      </c>
      <c r="AH208" s="55">
        <f t="shared" si="151"/>
        <v>0.14879074658254471</v>
      </c>
    </row>
    <row r="209" spans="1:34" hidden="1" x14ac:dyDescent="0.25">
      <c r="A209" s="13" t="s">
        <v>74</v>
      </c>
      <c r="B209" s="13" t="s">
        <v>75</v>
      </c>
      <c r="C209" s="55">
        <f t="shared" si="141"/>
        <v>0</v>
      </c>
      <c r="D209" s="55">
        <f t="shared" si="150"/>
        <v>0</v>
      </c>
      <c r="E209" s="55">
        <f t="shared" si="150"/>
        <v>0</v>
      </c>
      <c r="F209" s="55">
        <f t="shared" si="150"/>
        <v>0</v>
      </c>
      <c r="G209" s="55">
        <f t="shared" si="150"/>
        <v>0</v>
      </c>
      <c r="H209" s="55">
        <f t="shared" si="150"/>
        <v>0</v>
      </c>
      <c r="I209" s="55">
        <f t="shared" si="150"/>
        <v>0</v>
      </c>
      <c r="J209" s="55">
        <f t="shared" si="150"/>
        <v>0</v>
      </c>
      <c r="K209" s="55">
        <f t="shared" si="150"/>
        <v>0</v>
      </c>
      <c r="L209" s="55">
        <f t="shared" si="150"/>
        <v>0</v>
      </c>
      <c r="M209" s="55">
        <f t="shared" si="150"/>
        <v>0</v>
      </c>
      <c r="N209" s="55">
        <f t="shared" si="150"/>
        <v>0</v>
      </c>
      <c r="O209" s="55">
        <f t="shared" si="150"/>
        <v>0</v>
      </c>
      <c r="P209" s="55">
        <f t="shared" si="150"/>
        <v>0</v>
      </c>
      <c r="Q209" s="55">
        <f t="shared" si="150"/>
        <v>0</v>
      </c>
      <c r="R209" s="55">
        <f t="shared" si="150"/>
        <v>0</v>
      </c>
      <c r="S209" s="55">
        <f t="shared" si="150"/>
        <v>0</v>
      </c>
      <c r="T209" s="55">
        <f t="shared" si="150"/>
        <v>0</v>
      </c>
      <c r="U209" s="55">
        <f t="shared" si="150"/>
        <v>0</v>
      </c>
      <c r="V209" s="55">
        <f t="shared" si="150"/>
        <v>0</v>
      </c>
      <c r="W209" s="55">
        <f t="shared" si="150"/>
        <v>0</v>
      </c>
      <c r="X209" s="55">
        <f t="shared" si="150"/>
        <v>0</v>
      </c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</row>
    <row r="210" spans="1:34" hidden="1" x14ac:dyDescent="0.25">
      <c r="A210" s="13" t="s">
        <v>76</v>
      </c>
      <c r="B210" s="13" t="s">
        <v>77</v>
      </c>
      <c r="C210" s="55">
        <f t="shared" si="141"/>
        <v>0</v>
      </c>
      <c r="D210" s="55">
        <f t="shared" si="150"/>
        <v>0</v>
      </c>
      <c r="E210" s="55">
        <f t="shared" si="150"/>
        <v>0</v>
      </c>
      <c r="F210" s="55">
        <f t="shared" si="150"/>
        <v>0</v>
      </c>
      <c r="G210" s="55">
        <f t="shared" si="150"/>
        <v>0</v>
      </c>
      <c r="H210" s="55">
        <f t="shared" si="150"/>
        <v>0</v>
      </c>
      <c r="I210" s="55">
        <f t="shared" si="150"/>
        <v>0</v>
      </c>
      <c r="J210" s="55">
        <f t="shared" si="150"/>
        <v>0</v>
      </c>
      <c r="K210" s="55">
        <f t="shared" si="150"/>
        <v>0</v>
      </c>
      <c r="L210" s="55">
        <f t="shared" si="150"/>
        <v>0</v>
      </c>
      <c r="M210" s="55">
        <f t="shared" si="150"/>
        <v>0</v>
      </c>
      <c r="N210" s="55">
        <f t="shared" si="150"/>
        <v>0</v>
      </c>
      <c r="O210" s="55">
        <f t="shared" si="150"/>
        <v>0</v>
      </c>
      <c r="P210" s="55">
        <f t="shared" si="150"/>
        <v>0</v>
      </c>
      <c r="Q210" s="55">
        <f t="shared" si="150"/>
        <v>0</v>
      </c>
      <c r="R210" s="55">
        <f t="shared" si="150"/>
        <v>0</v>
      </c>
      <c r="S210" s="55">
        <f t="shared" si="150"/>
        <v>0</v>
      </c>
      <c r="T210" s="55">
        <f t="shared" si="150"/>
        <v>0</v>
      </c>
      <c r="U210" s="55">
        <f t="shared" si="150"/>
        <v>0</v>
      </c>
      <c r="V210" s="55">
        <f t="shared" si="150"/>
        <v>0</v>
      </c>
      <c r="W210" s="55">
        <f t="shared" si="150"/>
        <v>0</v>
      </c>
      <c r="X210" s="55">
        <f t="shared" si="150"/>
        <v>0</v>
      </c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</row>
    <row r="211" spans="1:34" s="69" customFormat="1" x14ac:dyDescent="0.25">
      <c r="A211" s="66" t="s">
        <v>24</v>
      </c>
      <c r="B211" s="66" t="s">
        <v>78</v>
      </c>
      <c r="C211" s="70">
        <f t="shared" si="141"/>
        <v>1.0699999999999999E-2</v>
      </c>
      <c r="D211" s="70">
        <f t="shared" si="150"/>
        <v>4.6699999999999998E-2</v>
      </c>
      <c r="E211" s="70">
        <f t="shared" si="150"/>
        <v>4.0300000000000002E-2</v>
      </c>
      <c r="F211" s="70">
        <f t="shared" si="150"/>
        <v>2.3300000000000001E-2</v>
      </c>
      <c r="G211" s="70">
        <f t="shared" si="150"/>
        <v>0.04</v>
      </c>
      <c r="H211" s="70">
        <f t="shared" si="150"/>
        <v>5.6000000000000001E-2</v>
      </c>
      <c r="I211" s="70">
        <f t="shared" si="150"/>
        <v>6.1199999999999997E-2</v>
      </c>
      <c r="J211" s="70">
        <f t="shared" si="150"/>
        <v>6.5000000000000002E-2</v>
      </c>
      <c r="K211" s="70">
        <f t="shared" si="150"/>
        <v>5.33E-2</v>
      </c>
      <c r="L211" s="70">
        <f t="shared" si="150"/>
        <v>4.2299999999999997E-2</v>
      </c>
      <c r="M211" s="70">
        <f t="shared" si="150"/>
        <v>4.7E-2</v>
      </c>
      <c r="N211" s="70">
        <f t="shared" si="150"/>
        <v>4.2200000000000001E-2</v>
      </c>
      <c r="O211" s="70">
        <f t="shared" si="150"/>
        <v>2.18E-2</v>
      </c>
      <c r="P211" s="70">
        <f t="shared" si="150"/>
        <v>1.18E-2</v>
      </c>
      <c r="Q211" s="70">
        <f t="shared" si="150"/>
        <v>2.0299999999999999E-2</v>
      </c>
      <c r="R211" s="70">
        <f t="shared" si="150"/>
        <v>2.5999999999999999E-2</v>
      </c>
      <c r="S211" s="70">
        <f t="shared" si="150"/>
        <v>3.4700000000000002E-2</v>
      </c>
      <c r="T211" s="70">
        <f t="shared" si="150"/>
        <v>4.3999999999999997E-2</v>
      </c>
      <c r="U211" s="70">
        <f t="shared" si="150"/>
        <v>4.58E-2</v>
      </c>
      <c r="V211" s="70">
        <f t="shared" si="150"/>
        <v>4.1099999999999998E-2</v>
      </c>
      <c r="W211" s="70">
        <f t="shared" si="150"/>
        <v>3.9800000000000002E-2</v>
      </c>
      <c r="X211" s="70">
        <f t="shared" si="150"/>
        <v>3.7400000000000003E-2</v>
      </c>
      <c r="Y211" s="70"/>
      <c r="Z211" s="70">
        <f>AJ68</f>
        <v>0.82065073393036925</v>
      </c>
      <c r="AA211" s="70">
        <f t="shared" ref="AA211:AH211" si="152">AK68</f>
        <v>0.56627306992461668</v>
      </c>
      <c r="AB211" s="70">
        <f t="shared" si="152"/>
        <v>-0.1068322981366461</v>
      </c>
      <c r="AC211" s="70">
        <f t="shared" si="152"/>
        <v>0.16997965158966347</v>
      </c>
      <c r="AD211" s="70">
        <f t="shared" si="152"/>
        <v>0.35547921131104232</v>
      </c>
      <c r="AE211" s="70">
        <f t="shared" si="152"/>
        <v>0.44412937488344001</v>
      </c>
      <c r="AF211" s="70">
        <f t="shared" si="152"/>
        <v>0.47864420299488769</v>
      </c>
      <c r="AG211" s="70">
        <f t="shared" si="152"/>
        <v>0.36614769909065847</v>
      </c>
      <c r="AH211" s="70">
        <f t="shared" si="152"/>
        <v>0.15232946759341898</v>
      </c>
    </row>
    <row r="212" spans="1:34" hidden="1" x14ac:dyDescent="0.25">
      <c r="A212" s="13" t="s">
        <v>79</v>
      </c>
      <c r="B212" s="13" t="s">
        <v>80</v>
      </c>
      <c r="C212" s="55">
        <f t="shared" si="141"/>
        <v>0</v>
      </c>
      <c r="D212" s="55">
        <f t="shared" si="150"/>
        <v>0</v>
      </c>
      <c r="E212" s="55">
        <f t="shared" si="150"/>
        <v>0</v>
      </c>
      <c r="F212" s="55">
        <f t="shared" si="150"/>
        <v>0</v>
      </c>
      <c r="G212" s="55">
        <f t="shared" si="150"/>
        <v>0</v>
      </c>
      <c r="H212" s="55">
        <f t="shared" si="150"/>
        <v>0</v>
      </c>
      <c r="I212" s="55">
        <f t="shared" si="150"/>
        <v>0</v>
      </c>
      <c r="J212" s="55">
        <f t="shared" si="150"/>
        <v>0</v>
      </c>
      <c r="K212" s="55">
        <f t="shared" si="150"/>
        <v>0</v>
      </c>
      <c r="L212" s="55">
        <f t="shared" si="150"/>
        <v>0</v>
      </c>
      <c r="M212" s="55">
        <f t="shared" si="150"/>
        <v>0</v>
      </c>
      <c r="N212" s="55">
        <f t="shared" si="150"/>
        <v>0</v>
      </c>
      <c r="O212" s="55">
        <f t="shared" si="150"/>
        <v>0</v>
      </c>
      <c r="P212" s="55">
        <f t="shared" si="150"/>
        <v>0</v>
      </c>
      <c r="Q212" s="55">
        <f t="shared" si="150"/>
        <v>0</v>
      </c>
      <c r="R212" s="55">
        <f t="shared" si="150"/>
        <v>0</v>
      </c>
      <c r="S212" s="55">
        <f t="shared" si="150"/>
        <v>0</v>
      </c>
      <c r="T212" s="55">
        <f t="shared" si="150"/>
        <v>0</v>
      </c>
      <c r="U212" s="55">
        <f t="shared" si="150"/>
        <v>0</v>
      </c>
      <c r="V212" s="55">
        <f t="shared" si="150"/>
        <v>0</v>
      </c>
      <c r="W212" s="55">
        <f t="shared" si="150"/>
        <v>0</v>
      </c>
      <c r="X212" s="55">
        <f t="shared" si="150"/>
        <v>0</v>
      </c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</row>
    <row r="213" spans="1:34" hidden="1" x14ac:dyDescent="0.25">
      <c r="A213" s="13" t="s">
        <v>81</v>
      </c>
      <c r="B213" s="13" t="s">
        <v>82</v>
      </c>
      <c r="C213" s="55">
        <f t="shared" si="141"/>
        <v>0</v>
      </c>
      <c r="D213" s="55">
        <f t="shared" si="150"/>
        <v>0</v>
      </c>
      <c r="E213" s="55">
        <f t="shared" si="150"/>
        <v>0</v>
      </c>
      <c r="F213" s="55">
        <f t="shared" si="150"/>
        <v>0</v>
      </c>
      <c r="G213" s="55">
        <f t="shared" si="150"/>
        <v>0</v>
      </c>
      <c r="H213" s="55">
        <f t="shared" si="150"/>
        <v>0</v>
      </c>
      <c r="I213" s="55">
        <f t="shared" si="150"/>
        <v>0</v>
      </c>
      <c r="J213" s="55">
        <f t="shared" si="150"/>
        <v>0</v>
      </c>
      <c r="K213" s="55">
        <f t="shared" si="150"/>
        <v>0</v>
      </c>
      <c r="L213" s="55">
        <f t="shared" si="150"/>
        <v>0</v>
      </c>
      <c r="M213" s="55">
        <f t="shared" si="150"/>
        <v>0</v>
      </c>
      <c r="N213" s="55">
        <f t="shared" si="150"/>
        <v>0</v>
      </c>
      <c r="O213" s="55">
        <f t="shared" si="150"/>
        <v>0</v>
      </c>
      <c r="P213" s="55">
        <f t="shared" si="150"/>
        <v>0</v>
      </c>
      <c r="Q213" s="55">
        <f t="shared" si="150"/>
        <v>0</v>
      </c>
      <c r="R213" s="55">
        <f t="shared" si="150"/>
        <v>0</v>
      </c>
      <c r="S213" s="55">
        <f t="shared" si="150"/>
        <v>0</v>
      </c>
      <c r="T213" s="55">
        <f t="shared" si="150"/>
        <v>0</v>
      </c>
      <c r="U213" s="55">
        <f t="shared" si="150"/>
        <v>0</v>
      </c>
      <c r="V213" s="55">
        <f t="shared" si="150"/>
        <v>0</v>
      </c>
      <c r="W213" s="55">
        <f t="shared" si="150"/>
        <v>0</v>
      </c>
      <c r="X213" s="55">
        <f t="shared" si="150"/>
        <v>0</v>
      </c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</row>
    <row r="214" spans="1:34" hidden="1" x14ac:dyDescent="0.25">
      <c r="A214" s="13" t="s">
        <v>83</v>
      </c>
      <c r="B214" s="13" t="s">
        <v>84</v>
      </c>
      <c r="C214" s="55">
        <f t="shared" si="141"/>
        <v>0</v>
      </c>
      <c r="D214" s="55">
        <f t="shared" si="150"/>
        <v>0</v>
      </c>
      <c r="E214" s="55">
        <f t="shared" si="150"/>
        <v>0</v>
      </c>
      <c r="F214" s="55">
        <f t="shared" si="150"/>
        <v>0</v>
      </c>
      <c r="G214" s="55">
        <f t="shared" si="150"/>
        <v>0</v>
      </c>
      <c r="H214" s="55">
        <f t="shared" si="150"/>
        <v>0</v>
      </c>
      <c r="I214" s="55">
        <f t="shared" ref="D214:X222" si="153">ROUND(I161/I$185,4)</f>
        <v>0</v>
      </c>
      <c r="J214" s="55">
        <f t="shared" si="153"/>
        <v>0</v>
      </c>
      <c r="K214" s="55">
        <f t="shared" si="153"/>
        <v>0</v>
      </c>
      <c r="L214" s="55">
        <f t="shared" si="153"/>
        <v>0</v>
      </c>
      <c r="M214" s="55">
        <f t="shared" si="153"/>
        <v>0</v>
      </c>
      <c r="N214" s="55">
        <f t="shared" si="153"/>
        <v>0</v>
      </c>
      <c r="O214" s="55">
        <f t="shared" si="153"/>
        <v>0</v>
      </c>
      <c r="P214" s="55">
        <f t="shared" si="153"/>
        <v>0</v>
      </c>
      <c r="Q214" s="55">
        <f t="shared" si="153"/>
        <v>0</v>
      </c>
      <c r="R214" s="55">
        <f t="shared" si="153"/>
        <v>0</v>
      </c>
      <c r="S214" s="55">
        <f t="shared" si="153"/>
        <v>0</v>
      </c>
      <c r="T214" s="55">
        <f t="shared" si="153"/>
        <v>0</v>
      </c>
      <c r="U214" s="55">
        <f t="shared" si="153"/>
        <v>0</v>
      </c>
      <c r="V214" s="55">
        <f t="shared" si="153"/>
        <v>0</v>
      </c>
      <c r="W214" s="55">
        <f t="shared" si="153"/>
        <v>0</v>
      </c>
      <c r="X214" s="55">
        <f t="shared" si="153"/>
        <v>0</v>
      </c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</row>
    <row r="215" spans="1:34" s="69" customFormat="1" x14ac:dyDescent="0.25">
      <c r="A215" s="66" t="s">
        <v>25</v>
      </c>
      <c r="B215" s="66" t="s">
        <v>85</v>
      </c>
      <c r="C215" s="70">
        <f t="shared" si="141"/>
        <v>3.7000000000000002E-3</v>
      </c>
      <c r="D215" s="70">
        <f t="shared" si="153"/>
        <v>1.9E-2</v>
      </c>
      <c r="E215" s="70">
        <f t="shared" si="153"/>
        <v>2.4899999999999999E-2</v>
      </c>
      <c r="F215" s="70">
        <f t="shared" si="153"/>
        <v>2.4199999999999999E-2</v>
      </c>
      <c r="G215" s="70">
        <f t="shared" si="153"/>
        <v>3.44E-2</v>
      </c>
      <c r="H215" s="70">
        <f t="shared" si="153"/>
        <v>2.9000000000000001E-2</v>
      </c>
      <c r="I215" s="70">
        <f t="shared" si="153"/>
        <v>4.4299999999999999E-2</v>
      </c>
      <c r="J215" s="70">
        <f t="shared" si="153"/>
        <v>2.63E-2</v>
      </c>
      <c r="K215" s="70">
        <f t="shared" si="153"/>
        <v>2.58E-2</v>
      </c>
      <c r="L215" s="70">
        <f t="shared" si="153"/>
        <v>2.1399999999999999E-2</v>
      </c>
      <c r="M215" s="70">
        <f t="shared" si="153"/>
        <v>2.4299999999999999E-2</v>
      </c>
      <c r="N215" s="70">
        <f t="shared" si="153"/>
        <v>2.4299999999999999E-2</v>
      </c>
      <c r="O215" s="70">
        <f t="shared" si="153"/>
        <v>3.2500000000000001E-2</v>
      </c>
      <c r="P215" s="70">
        <f t="shared" si="153"/>
        <v>2.3699999999999999E-2</v>
      </c>
      <c r="Q215" s="70">
        <f t="shared" si="153"/>
        <v>3.7600000000000001E-2</v>
      </c>
      <c r="R215" s="70">
        <f t="shared" si="153"/>
        <v>7.4999999999999997E-3</v>
      </c>
      <c r="S215" s="70">
        <f t="shared" si="153"/>
        <v>4.0399999999999998E-2</v>
      </c>
      <c r="T215" s="70">
        <f t="shared" si="153"/>
        <v>3.5400000000000001E-2</v>
      </c>
      <c r="U215" s="70">
        <f t="shared" si="153"/>
        <v>5.5199999999999999E-2</v>
      </c>
      <c r="V215" s="70">
        <f t="shared" si="153"/>
        <v>3.15E-2</v>
      </c>
      <c r="W215" s="70">
        <f t="shared" si="153"/>
        <v>2.6100000000000002E-2</v>
      </c>
      <c r="X215" s="70">
        <f t="shared" si="153"/>
        <v>2.2700000000000001E-2</v>
      </c>
      <c r="Y215" s="70"/>
      <c r="Z215" s="70">
        <f>AJ78</f>
        <v>0.10918197984588032</v>
      </c>
      <c r="AA215" s="70">
        <f t="shared" ref="AA215:AH215" si="154">AK78</f>
        <v>-0.29964767100558187</v>
      </c>
      <c r="AB215" s="70">
        <f t="shared" si="154"/>
        <v>0.69268001325903261</v>
      </c>
      <c r="AC215" s="70">
        <f t="shared" si="154"/>
        <v>-0.12334662325678576</v>
      </c>
      <c r="AD215" s="70">
        <f t="shared" si="154"/>
        <v>-1.2343875538674777E-3</v>
      </c>
      <c r="AE215" s="70">
        <f t="shared" si="154"/>
        <v>7.5275213884885409E-2</v>
      </c>
      <c r="AF215" s="70">
        <f t="shared" si="154"/>
        <v>1.1547430416454901E-2</v>
      </c>
      <c r="AG215" s="70">
        <f t="shared" si="154"/>
        <v>0.14302375647419316</v>
      </c>
      <c r="AH215" s="70">
        <f t="shared" si="154"/>
        <v>-1.7309819743606271E-2</v>
      </c>
    </row>
    <row r="216" spans="1:34" s="69" customFormat="1" ht="14.25" hidden="1" customHeight="1" x14ac:dyDescent="0.25">
      <c r="A216" s="66" t="s">
        <v>86</v>
      </c>
      <c r="B216" s="66" t="s">
        <v>87</v>
      </c>
      <c r="C216" s="70">
        <f t="shared" si="141"/>
        <v>0</v>
      </c>
      <c r="D216" s="70">
        <f t="shared" si="153"/>
        <v>0</v>
      </c>
      <c r="E216" s="70">
        <f t="shared" si="153"/>
        <v>0</v>
      </c>
      <c r="F216" s="70">
        <f t="shared" si="153"/>
        <v>0</v>
      </c>
      <c r="G216" s="70">
        <f t="shared" si="153"/>
        <v>0</v>
      </c>
      <c r="H216" s="70">
        <f t="shared" si="153"/>
        <v>0</v>
      </c>
      <c r="I216" s="70">
        <f t="shared" si="153"/>
        <v>0</v>
      </c>
      <c r="J216" s="70">
        <f t="shared" si="153"/>
        <v>0</v>
      </c>
      <c r="K216" s="70">
        <f t="shared" si="153"/>
        <v>0</v>
      </c>
      <c r="L216" s="70">
        <f t="shared" si="153"/>
        <v>0</v>
      </c>
      <c r="M216" s="70">
        <f t="shared" si="153"/>
        <v>0</v>
      </c>
      <c r="N216" s="70">
        <f t="shared" si="153"/>
        <v>0</v>
      </c>
      <c r="O216" s="70">
        <f t="shared" si="153"/>
        <v>0</v>
      </c>
      <c r="P216" s="70">
        <f t="shared" si="153"/>
        <v>0</v>
      </c>
      <c r="Q216" s="70">
        <f t="shared" si="153"/>
        <v>0</v>
      </c>
      <c r="R216" s="70">
        <f t="shared" si="153"/>
        <v>0</v>
      </c>
      <c r="S216" s="70">
        <f t="shared" si="153"/>
        <v>0</v>
      </c>
      <c r="T216" s="70">
        <f t="shared" si="153"/>
        <v>0</v>
      </c>
      <c r="U216" s="70">
        <f t="shared" si="153"/>
        <v>0</v>
      </c>
      <c r="V216" s="70">
        <f t="shared" si="153"/>
        <v>0</v>
      </c>
      <c r="W216" s="70">
        <f t="shared" si="153"/>
        <v>0</v>
      </c>
      <c r="X216" s="70">
        <f t="shared" si="153"/>
        <v>0</v>
      </c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</row>
    <row r="217" spans="1:34" s="69" customFormat="1" hidden="1" x14ac:dyDescent="0.25">
      <c r="A217" s="66" t="s">
        <v>36</v>
      </c>
      <c r="B217" s="66" t="s">
        <v>88</v>
      </c>
      <c r="C217" s="70">
        <f t="shared" si="141"/>
        <v>0</v>
      </c>
      <c r="D217" s="70">
        <f t="shared" si="153"/>
        <v>0</v>
      </c>
      <c r="E217" s="70">
        <f t="shared" si="153"/>
        <v>0</v>
      </c>
      <c r="F217" s="70">
        <f t="shared" si="153"/>
        <v>0</v>
      </c>
      <c r="G217" s="70">
        <f t="shared" si="153"/>
        <v>0</v>
      </c>
      <c r="H217" s="70">
        <f t="shared" si="153"/>
        <v>0</v>
      </c>
      <c r="I217" s="70">
        <f t="shared" si="153"/>
        <v>0</v>
      </c>
      <c r="J217" s="70">
        <f t="shared" si="153"/>
        <v>0</v>
      </c>
      <c r="K217" s="70">
        <f t="shared" si="153"/>
        <v>0</v>
      </c>
      <c r="L217" s="70">
        <f t="shared" si="153"/>
        <v>0</v>
      </c>
      <c r="M217" s="70">
        <f t="shared" si="153"/>
        <v>0</v>
      </c>
      <c r="N217" s="70">
        <f t="shared" si="153"/>
        <v>0</v>
      </c>
      <c r="O217" s="70">
        <f t="shared" si="153"/>
        <v>0</v>
      </c>
      <c r="P217" s="70">
        <f t="shared" si="153"/>
        <v>0</v>
      </c>
      <c r="Q217" s="70">
        <f t="shared" si="153"/>
        <v>0</v>
      </c>
      <c r="R217" s="70">
        <f t="shared" si="153"/>
        <v>0</v>
      </c>
      <c r="S217" s="70">
        <f t="shared" si="153"/>
        <v>0</v>
      </c>
      <c r="T217" s="70">
        <f t="shared" si="153"/>
        <v>0</v>
      </c>
      <c r="U217" s="70">
        <f t="shared" si="153"/>
        <v>0</v>
      </c>
      <c r="V217" s="70">
        <f t="shared" si="153"/>
        <v>0</v>
      </c>
      <c r="W217" s="70">
        <f t="shared" si="153"/>
        <v>0</v>
      </c>
      <c r="X217" s="70">
        <f t="shared" si="153"/>
        <v>0</v>
      </c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</row>
    <row r="218" spans="1:34" s="69" customFormat="1" x14ac:dyDescent="0.25">
      <c r="A218" s="66" t="s">
        <v>26</v>
      </c>
      <c r="B218" s="66" t="s">
        <v>89</v>
      </c>
      <c r="C218" s="70">
        <f t="shared" si="141"/>
        <v>1E-4</v>
      </c>
      <c r="D218" s="70">
        <f t="shared" si="153"/>
        <v>2.87E-2</v>
      </c>
      <c r="E218" s="70">
        <f t="shared" si="153"/>
        <v>3.2800000000000003E-2</v>
      </c>
      <c r="F218" s="70">
        <f t="shared" si="153"/>
        <v>3.3000000000000002E-2</v>
      </c>
      <c r="G218" s="70">
        <f t="shared" si="153"/>
        <v>3.6900000000000002E-2</v>
      </c>
      <c r="H218" s="70">
        <f t="shared" si="153"/>
        <v>3.1E-2</v>
      </c>
      <c r="I218" s="70">
        <f t="shared" si="153"/>
        <v>2.6700000000000002E-2</v>
      </c>
      <c r="J218" s="70">
        <f t="shared" si="153"/>
        <v>2.4899999999999999E-2</v>
      </c>
      <c r="K218" s="70">
        <f t="shared" si="153"/>
        <v>2.7400000000000001E-2</v>
      </c>
      <c r="L218" s="70">
        <f t="shared" si="153"/>
        <v>3.1800000000000002E-2</v>
      </c>
      <c r="M218" s="70">
        <f t="shared" si="153"/>
        <v>5.33E-2</v>
      </c>
      <c r="N218" s="70">
        <f t="shared" si="153"/>
        <v>3.3000000000000002E-2</v>
      </c>
      <c r="O218" s="70">
        <f t="shared" si="153"/>
        <v>4.3099999999999999E-2</v>
      </c>
      <c r="P218" s="70">
        <f t="shared" si="153"/>
        <v>3.73E-2</v>
      </c>
      <c r="Q218" s="70">
        <f t="shared" si="153"/>
        <v>4.5699999999999998E-2</v>
      </c>
      <c r="R218" s="70">
        <f t="shared" si="153"/>
        <v>4.5999999999999999E-3</v>
      </c>
      <c r="S218" s="70">
        <f t="shared" si="153"/>
        <v>3.2399999999999998E-2</v>
      </c>
      <c r="T218" s="70">
        <f t="shared" si="153"/>
        <v>3.4299999999999997E-2</v>
      </c>
      <c r="U218" s="70">
        <f t="shared" si="153"/>
        <v>3.2000000000000001E-2</v>
      </c>
      <c r="V218" s="70">
        <f t="shared" si="153"/>
        <v>2.7300000000000001E-2</v>
      </c>
      <c r="W218" s="70">
        <f t="shared" si="153"/>
        <v>3.2500000000000001E-2</v>
      </c>
      <c r="X218" s="70">
        <f t="shared" si="153"/>
        <v>3.0800000000000001E-2</v>
      </c>
      <c r="Y218" s="70"/>
      <c r="Z218" s="70">
        <f>AJ81</f>
        <v>7.4437091279320119E-2</v>
      </c>
      <c r="AA218" s="70">
        <f t="shared" ref="AA218:AH218" si="155">AK81</f>
        <v>-0.20110790269307427</v>
      </c>
      <c r="AB218" s="70">
        <f t="shared" si="155"/>
        <v>0.86172276673714521</v>
      </c>
      <c r="AC218" s="70">
        <f t="shared" si="155"/>
        <v>0.1580824384994749</v>
      </c>
      <c r="AD218" s="70">
        <f t="shared" si="155"/>
        <v>9.3181469419768459E-2</v>
      </c>
      <c r="AE218" s="70">
        <f t="shared" si="155"/>
        <v>0.11121029658341874</v>
      </c>
      <c r="AF218" s="70">
        <f t="shared" si="155"/>
        <v>9.4877661690170825E-2</v>
      </c>
      <c r="AG218" s="70">
        <f t="shared" si="155"/>
        <v>-7.2053667559285831E-3</v>
      </c>
      <c r="AH218" s="70">
        <f t="shared" si="155"/>
        <v>6.8657153311379351E-2</v>
      </c>
    </row>
    <row r="219" spans="1:34" x14ac:dyDescent="0.25">
      <c r="A219" s="13" t="s">
        <v>27</v>
      </c>
      <c r="B219" s="13" t="s">
        <v>90</v>
      </c>
      <c r="C219" s="55">
        <f t="shared" si="141"/>
        <v>1.1000000000000001E-3</v>
      </c>
      <c r="D219" s="55">
        <f t="shared" si="153"/>
        <v>3.0000000000000001E-3</v>
      </c>
      <c r="E219" s="55">
        <f t="shared" si="153"/>
        <v>2.5000000000000001E-3</v>
      </c>
      <c r="F219" s="55">
        <f t="shared" si="153"/>
        <v>2.0999999999999999E-3</v>
      </c>
      <c r="G219" s="55">
        <f t="shared" si="153"/>
        <v>2.8999999999999998E-3</v>
      </c>
      <c r="H219" s="55">
        <f t="shared" si="153"/>
        <v>2.5000000000000001E-3</v>
      </c>
      <c r="I219" s="55">
        <f t="shared" si="153"/>
        <v>2.8E-3</v>
      </c>
      <c r="J219" s="55">
        <f t="shared" si="153"/>
        <v>3.3E-3</v>
      </c>
      <c r="K219" s="55">
        <f t="shared" si="153"/>
        <v>2.8999999999999998E-3</v>
      </c>
      <c r="L219" s="55">
        <f t="shared" si="153"/>
        <v>3.0000000000000001E-3</v>
      </c>
      <c r="M219" s="55">
        <f t="shared" si="153"/>
        <v>2.8E-3</v>
      </c>
      <c r="N219" s="55">
        <f t="shared" si="153"/>
        <v>2.5000000000000001E-3</v>
      </c>
      <c r="O219" s="55">
        <f t="shared" si="153"/>
        <v>1.9E-3</v>
      </c>
      <c r="P219" s="55">
        <f t="shared" si="153"/>
        <v>2.5000000000000001E-3</v>
      </c>
      <c r="Q219" s="55">
        <f t="shared" si="153"/>
        <v>2.5999999999999999E-3</v>
      </c>
      <c r="R219" s="55">
        <f t="shared" si="153"/>
        <v>2.5000000000000001E-3</v>
      </c>
      <c r="S219" s="55">
        <f t="shared" si="153"/>
        <v>2.7000000000000001E-3</v>
      </c>
      <c r="T219" s="55">
        <f t="shared" si="153"/>
        <v>2.7000000000000001E-3</v>
      </c>
      <c r="U219" s="55">
        <f t="shared" si="153"/>
        <v>2.5999999999999999E-3</v>
      </c>
      <c r="V219" s="55">
        <f t="shared" si="153"/>
        <v>2.5999999999999999E-3</v>
      </c>
      <c r="W219" s="55">
        <f t="shared" si="153"/>
        <v>2.8999999999999998E-3</v>
      </c>
      <c r="X219" s="55">
        <f t="shared" si="153"/>
        <v>2.7000000000000001E-3</v>
      </c>
      <c r="Y219" s="55"/>
      <c r="Z219" s="55">
        <f>AJ82</f>
        <v>0.31395348837209297</v>
      </c>
      <c r="AA219" s="55">
        <f t="shared" ref="AA219:AH219" si="156">AK82</f>
        <v>-8.571428571428566E-2</v>
      </c>
      <c r="AB219" s="55">
        <f t="shared" si="156"/>
        <v>0.66197183098591539</v>
      </c>
      <c r="AC219" s="55">
        <f t="shared" si="156"/>
        <v>-1.1494252873563383E-2</v>
      </c>
      <c r="AD219" s="55">
        <f t="shared" si="156"/>
        <v>-0.16049382716049393</v>
      </c>
      <c r="AE219" s="55">
        <f t="shared" si="156"/>
        <v>-0.2771084337349396</v>
      </c>
      <c r="AF219" s="55">
        <f t="shared" si="156"/>
        <v>-0.3012048192771084</v>
      </c>
      <c r="AG219" s="55">
        <f t="shared" si="156"/>
        <v>-0.49315068493150693</v>
      </c>
      <c r="AH219" s="55">
        <f t="shared" si="156"/>
        <v>-0.36708860759493672</v>
      </c>
    </row>
    <row r="220" spans="1:34" x14ac:dyDescent="0.25">
      <c r="A220" s="13" t="s">
        <v>28</v>
      </c>
      <c r="B220" s="13" t="s">
        <v>91</v>
      </c>
      <c r="C220" s="55">
        <f t="shared" si="141"/>
        <v>1.17E-2</v>
      </c>
      <c r="D220" s="55">
        <f t="shared" si="153"/>
        <v>8.6E-3</v>
      </c>
      <c r="E220" s="55">
        <f t="shared" si="153"/>
        <v>7.4999999999999997E-3</v>
      </c>
      <c r="F220" s="55">
        <f t="shared" si="153"/>
        <v>7.1999999999999998E-3</v>
      </c>
      <c r="G220" s="55">
        <f t="shared" si="153"/>
        <v>8.0000000000000002E-3</v>
      </c>
      <c r="H220" s="55">
        <f t="shared" si="153"/>
        <v>8.3000000000000001E-3</v>
      </c>
      <c r="I220" s="55">
        <f t="shared" si="153"/>
        <v>8.2000000000000007E-3</v>
      </c>
      <c r="J220" s="55">
        <f t="shared" si="153"/>
        <v>8.8000000000000005E-3</v>
      </c>
      <c r="K220" s="55">
        <f t="shared" si="153"/>
        <v>8.2000000000000007E-3</v>
      </c>
      <c r="L220" s="55">
        <f t="shared" si="153"/>
        <v>8.8999999999999999E-3</v>
      </c>
      <c r="M220" s="55">
        <f t="shared" si="153"/>
        <v>8.0999999999999996E-3</v>
      </c>
      <c r="N220" s="55">
        <f t="shared" si="153"/>
        <v>7.7999999999999996E-3</v>
      </c>
      <c r="O220" s="55">
        <f t="shared" si="153"/>
        <v>7.1000000000000004E-3</v>
      </c>
      <c r="P220" s="55">
        <f t="shared" si="153"/>
        <v>7.1999999999999998E-3</v>
      </c>
      <c r="Q220" s="55">
        <f t="shared" si="153"/>
        <v>7.3000000000000001E-3</v>
      </c>
      <c r="R220" s="55">
        <f t="shared" si="153"/>
        <v>7.9000000000000008E-3</v>
      </c>
      <c r="S220" s="55">
        <f t="shared" si="153"/>
        <v>7.7000000000000002E-3</v>
      </c>
      <c r="T220" s="55">
        <f t="shared" si="153"/>
        <v>7.7000000000000002E-3</v>
      </c>
      <c r="U220" s="55">
        <f t="shared" si="153"/>
        <v>7.3000000000000001E-3</v>
      </c>
      <c r="V220" s="55">
        <f t="shared" si="153"/>
        <v>8.2000000000000007E-3</v>
      </c>
      <c r="W220" s="55">
        <f t="shared" si="153"/>
        <v>8.5000000000000006E-3</v>
      </c>
      <c r="X220" s="55">
        <f t="shared" si="153"/>
        <v>8.0999999999999996E-3</v>
      </c>
      <c r="Y220" s="55"/>
      <c r="Z220" s="55">
        <f>AJ92</f>
        <v>0.40220826394261666</v>
      </c>
      <c r="AA220" s="55">
        <f t="shared" ref="AA220:AH220" si="157">AK92</f>
        <v>0.16253077043942821</v>
      </c>
      <c r="AB220" s="55">
        <f t="shared" si="157"/>
        <v>-8.7059370181848866E-2</v>
      </c>
      <c r="AC220" s="55">
        <f t="shared" si="157"/>
        <v>8.4075498810040672E-2</v>
      </c>
      <c r="AD220" s="55">
        <f t="shared" si="157"/>
        <v>0.23828663298116667</v>
      </c>
      <c r="AE220" s="55">
        <f t="shared" si="157"/>
        <v>0.34122799276353516</v>
      </c>
      <c r="AF220" s="55">
        <f t="shared" si="157"/>
        <v>0.22858891609169824</v>
      </c>
      <c r="AG220" s="55">
        <f t="shared" si="157"/>
        <v>0.11721265160773195</v>
      </c>
      <c r="AH220" s="55">
        <f t="shared" si="157"/>
        <v>0.12978408293709554</v>
      </c>
    </row>
    <row r="221" spans="1:34" s="69" customFormat="1" x14ac:dyDescent="0.25">
      <c r="A221" s="66" t="s">
        <v>29</v>
      </c>
      <c r="B221" s="66" t="s">
        <v>92</v>
      </c>
      <c r="C221" s="70">
        <f t="shared" si="141"/>
        <v>4.8099999999999997E-2</v>
      </c>
      <c r="D221" s="70">
        <f t="shared" si="153"/>
        <v>0.1615</v>
      </c>
      <c r="E221" s="70">
        <f t="shared" si="153"/>
        <v>0.16389999999999999</v>
      </c>
      <c r="F221" s="70">
        <f t="shared" si="153"/>
        <v>0.17829999999999999</v>
      </c>
      <c r="G221" s="70">
        <f t="shared" si="153"/>
        <v>0.15840000000000001</v>
      </c>
      <c r="H221" s="70">
        <f t="shared" si="153"/>
        <v>0.14199999999999999</v>
      </c>
      <c r="I221" s="70">
        <f t="shared" si="153"/>
        <v>0.13220000000000001</v>
      </c>
      <c r="J221" s="70">
        <f t="shared" si="153"/>
        <v>0.14230000000000001</v>
      </c>
      <c r="K221" s="70">
        <f t="shared" si="153"/>
        <v>0.14549999999999999</v>
      </c>
      <c r="L221" s="70">
        <f t="shared" si="153"/>
        <v>0.155</v>
      </c>
      <c r="M221" s="70">
        <f t="shared" si="153"/>
        <v>0.15279999999999999</v>
      </c>
      <c r="N221" s="70">
        <f t="shared" si="153"/>
        <v>0.15840000000000001</v>
      </c>
      <c r="O221" s="70">
        <f t="shared" si="153"/>
        <v>0.17560000000000001</v>
      </c>
      <c r="P221" s="70">
        <f t="shared" si="153"/>
        <v>0.19350000000000001</v>
      </c>
      <c r="Q221" s="70">
        <f t="shared" si="153"/>
        <v>0.17610000000000001</v>
      </c>
      <c r="R221" s="70">
        <f t="shared" si="153"/>
        <v>0.18809999999999999</v>
      </c>
      <c r="S221" s="70">
        <f t="shared" si="153"/>
        <v>0.15859999999999999</v>
      </c>
      <c r="T221" s="70">
        <f t="shared" si="153"/>
        <v>0.14960000000000001</v>
      </c>
      <c r="U221" s="70">
        <f t="shared" si="153"/>
        <v>0.1482</v>
      </c>
      <c r="V221" s="70">
        <f t="shared" si="153"/>
        <v>0.15559999999999999</v>
      </c>
      <c r="W221" s="70">
        <f t="shared" si="153"/>
        <v>0.155</v>
      </c>
      <c r="X221" s="70">
        <f t="shared" si="153"/>
        <v>0.15479999999999999</v>
      </c>
      <c r="Y221" s="70"/>
      <c r="Z221" s="70">
        <f>AJ102</f>
        <v>0.14686398097137346</v>
      </c>
      <c r="AA221" s="70">
        <f t="shared" ref="AA221:AH221" si="158">AK102</f>
        <v>7.3132769555687677E-2</v>
      </c>
      <c r="AB221" s="70">
        <f t="shared" si="158"/>
        <v>-4.3468224183262585E-2</v>
      </c>
      <c r="AC221" s="70">
        <f t="shared" si="158"/>
        <v>4.1486008333592263E-2</v>
      </c>
      <c r="AD221" s="70">
        <f t="shared" si="158"/>
        <v>0.13520236628491478</v>
      </c>
      <c r="AE221" s="70">
        <f t="shared" si="158"/>
        <v>0.16733951606381417</v>
      </c>
      <c r="AF221" s="70">
        <f t="shared" si="158"/>
        <v>9.7583425735346507E-2</v>
      </c>
      <c r="AG221" s="70">
        <f t="shared" si="158"/>
        <v>9.674155662485899E-2</v>
      </c>
      <c r="AH221" s="70">
        <f t="shared" si="158"/>
        <v>4.1064318782572488E-2</v>
      </c>
    </row>
    <row r="222" spans="1:34" hidden="1" x14ac:dyDescent="0.25">
      <c r="A222" s="13" t="s">
        <v>93</v>
      </c>
      <c r="B222" s="13" t="s">
        <v>94</v>
      </c>
      <c r="C222" s="55">
        <f t="shared" si="141"/>
        <v>0</v>
      </c>
      <c r="D222" s="55">
        <f t="shared" si="153"/>
        <v>0</v>
      </c>
      <c r="E222" s="55">
        <f t="shared" si="153"/>
        <v>0</v>
      </c>
      <c r="F222" s="55">
        <f t="shared" si="153"/>
        <v>0</v>
      </c>
      <c r="G222" s="55">
        <f t="shared" si="153"/>
        <v>0</v>
      </c>
      <c r="H222" s="55">
        <f t="shared" si="153"/>
        <v>0</v>
      </c>
      <c r="I222" s="55">
        <f t="shared" si="153"/>
        <v>0</v>
      </c>
      <c r="J222" s="55">
        <f t="shared" si="153"/>
        <v>0</v>
      </c>
      <c r="K222" s="55">
        <f t="shared" si="153"/>
        <v>0</v>
      </c>
      <c r="L222" s="55">
        <f t="shared" si="153"/>
        <v>0</v>
      </c>
      <c r="M222" s="55">
        <f t="shared" si="153"/>
        <v>0</v>
      </c>
      <c r="N222" s="55">
        <f t="shared" si="153"/>
        <v>0</v>
      </c>
      <c r="O222" s="55">
        <f t="shared" si="153"/>
        <v>0</v>
      </c>
      <c r="P222" s="55">
        <f t="shared" ref="D222:X230" si="159">ROUND(P169/P$185,4)</f>
        <v>0</v>
      </c>
      <c r="Q222" s="55">
        <f t="shared" si="159"/>
        <v>0</v>
      </c>
      <c r="R222" s="55">
        <f t="shared" si="159"/>
        <v>0</v>
      </c>
      <c r="S222" s="55">
        <f t="shared" si="159"/>
        <v>0</v>
      </c>
      <c r="T222" s="55">
        <f t="shared" si="159"/>
        <v>0</v>
      </c>
      <c r="U222" s="55">
        <f t="shared" si="159"/>
        <v>0</v>
      </c>
      <c r="V222" s="55">
        <f t="shared" si="159"/>
        <v>0</v>
      </c>
      <c r="W222" s="55">
        <f t="shared" si="159"/>
        <v>0</v>
      </c>
      <c r="X222" s="55">
        <f t="shared" si="159"/>
        <v>0</v>
      </c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</row>
    <row r="223" spans="1:34" x14ac:dyDescent="0.25">
      <c r="A223" s="13" t="s">
        <v>30</v>
      </c>
      <c r="B223" s="13" t="s">
        <v>95</v>
      </c>
      <c r="C223" s="55">
        <f t="shared" si="141"/>
        <v>3.7000000000000002E-3</v>
      </c>
      <c r="D223" s="55">
        <f t="shared" si="159"/>
        <v>1.01E-2</v>
      </c>
      <c r="E223" s="55">
        <f t="shared" si="159"/>
        <v>8.9999999999999993E-3</v>
      </c>
      <c r="F223" s="55">
        <f t="shared" si="159"/>
        <v>9.4000000000000004E-3</v>
      </c>
      <c r="G223" s="55">
        <f t="shared" si="159"/>
        <v>9.1000000000000004E-3</v>
      </c>
      <c r="H223" s="55">
        <f t="shared" si="159"/>
        <v>8.3999999999999995E-3</v>
      </c>
      <c r="I223" s="55">
        <f t="shared" si="159"/>
        <v>8.0000000000000002E-3</v>
      </c>
      <c r="J223" s="55">
        <f t="shared" si="159"/>
        <v>8.6E-3</v>
      </c>
      <c r="K223" s="55">
        <f t="shared" si="159"/>
        <v>6.7000000000000002E-3</v>
      </c>
      <c r="L223" s="55">
        <f t="shared" si="159"/>
        <v>7.3000000000000001E-3</v>
      </c>
      <c r="M223" s="55">
        <f t="shared" si="159"/>
        <v>8.3000000000000001E-3</v>
      </c>
      <c r="N223" s="55">
        <f t="shared" si="159"/>
        <v>7.4999999999999997E-3</v>
      </c>
      <c r="O223" s="55">
        <f t="shared" si="159"/>
        <v>8.6999999999999994E-3</v>
      </c>
      <c r="P223" s="55">
        <f t="shared" si="159"/>
        <v>8.9999999999999993E-3</v>
      </c>
      <c r="Q223" s="55">
        <f t="shared" si="159"/>
        <v>8.5000000000000006E-3</v>
      </c>
      <c r="R223" s="55">
        <f t="shared" si="159"/>
        <v>8.6E-3</v>
      </c>
      <c r="S223" s="55">
        <f t="shared" si="159"/>
        <v>8.0999999999999996E-3</v>
      </c>
      <c r="T223" s="55">
        <f t="shared" si="159"/>
        <v>7.1999999999999998E-3</v>
      </c>
      <c r="U223" s="55">
        <f t="shared" si="159"/>
        <v>7.4999999999999997E-3</v>
      </c>
      <c r="V223" s="55">
        <f t="shared" si="159"/>
        <v>8.0000000000000002E-3</v>
      </c>
      <c r="W223" s="55">
        <f t="shared" si="159"/>
        <v>7.7999999999999996E-3</v>
      </c>
      <c r="X223" s="55">
        <f t="shared" si="159"/>
        <v>8.0000000000000002E-3</v>
      </c>
      <c r="Y223" s="55"/>
      <c r="Z223" s="55">
        <f>AJ109</f>
        <v>0.36137816929750044</v>
      </c>
      <c r="AA223" s="55">
        <f t="shared" ref="AA223:AH223" si="160">AK109</f>
        <v>0.18712470121844571</v>
      </c>
      <c r="AB223" s="55">
        <f t="shared" si="160"/>
        <v>8.7154108647485906E-2</v>
      </c>
      <c r="AC223" s="55">
        <f t="shared" si="160"/>
        <v>0.14776555426887059</v>
      </c>
      <c r="AD223" s="55">
        <f t="shared" si="160"/>
        <v>0.29467711701284499</v>
      </c>
      <c r="AE223" s="55">
        <f t="shared" si="160"/>
        <v>0.30867142195041997</v>
      </c>
      <c r="AF223" s="55">
        <f t="shared" si="160"/>
        <v>0.22733250237281158</v>
      </c>
      <c r="AG223" s="55">
        <f t="shared" si="160"/>
        <v>1.4861622140457468E-2</v>
      </c>
      <c r="AH223" s="55">
        <f t="shared" si="160"/>
        <v>-4.4684667523850197E-2</v>
      </c>
    </row>
    <row r="224" spans="1:34" hidden="1" x14ac:dyDescent="0.25">
      <c r="A224" s="13" t="s">
        <v>96</v>
      </c>
      <c r="B224" s="13" t="s">
        <v>97</v>
      </c>
      <c r="C224" s="55">
        <f t="shared" si="141"/>
        <v>0</v>
      </c>
      <c r="D224" s="55">
        <f t="shared" si="159"/>
        <v>0</v>
      </c>
      <c r="E224" s="55">
        <f t="shared" si="159"/>
        <v>0</v>
      </c>
      <c r="F224" s="55">
        <f t="shared" si="159"/>
        <v>0</v>
      </c>
      <c r="G224" s="55">
        <f t="shared" si="159"/>
        <v>0</v>
      </c>
      <c r="H224" s="55">
        <f t="shared" si="159"/>
        <v>0</v>
      </c>
      <c r="I224" s="55">
        <f t="shared" si="159"/>
        <v>0</v>
      </c>
      <c r="J224" s="55">
        <f t="shared" si="159"/>
        <v>0</v>
      </c>
      <c r="K224" s="55">
        <f t="shared" si="159"/>
        <v>0</v>
      </c>
      <c r="L224" s="55">
        <f t="shared" si="159"/>
        <v>0</v>
      </c>
      <c r="M224" s="55">
        <f t="shared" si="159"/>
        <v>0</v>
      </c>
      <c r="N224" s="55">
        <f t="shared" si="159"/>
        <v>0</v>
      </c>
      <c r="O224" s="55">
        <f t="shared" si="159"/>
        <v>0</v>
      </c>
      <c r="P224" s="55">
        <f t="shared" si="159"/>
        <v>0</v>
      </c>
      <c r="Q224" s="55">
        <f t="shared" si="159"/>
        <v>0</v>
      </c>
      <c r="R224" s="55">
        <f t="shared" si="159"/>
        <v>0</v>
      </c>
      <c r="S224" s="55">
        <f t="shared" si="159"/>
        <v>0</v>
      </c>
      <c r="T224" s="55">
        <f t="shared" si="159"/>
        <v>0</v>
      </c>
      <c r="U224" s="55">
        <f t="shared" si="159"/>
        <v>0</v>
      </c>
      <c r="V224" s="55">
        <f t="shared" si="159"/>
        <v>0</v>
      </c>
      <c r="W224" s="55">
        <f t="shared" si="159"/>
        <v>0</v>
      </c>
      <c r="X224" s="55">
        <f t="shared" si="159"/>
        <v>0</v>
      </c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</row>
    <row r="225" spans="1:34" hidden="1" x14ac:dyDescent="0.25">
      <c r="A225" s="13" t="s">
        <v>98</v>
      </c>
      <c r="B225" s="13" t="s">
        <v>99</v>
      </c>
      <c r="C225" s="55">
        <f t="shared" si="141"/>
        <v>0</v>
      </c>
      <c r="D225" s="55">
        <f t="shared" si="159"/>
        <v>0</v>
      </c>
      <c r="E225" s="55">
        <f t="shared" si="159"/>
        <v>0</v>
      </c>
      <c r="F225" s="55">
        <f t="shared" si="159"/>
        <v>0</v>
      </c>
      <c r="G225" s="55">
        <f t="shared" si="159"/>
        <v>0</v>
      </c>
      <c r="H225" s="55">
        <f t="shared" si="159"/>
        <v>0</v>
      </c>
      <c r="I225" s="55">
        <f t="shared" si="159"/>
        <v>0</v>
      </c>
      <c r="J225" s="55">
        <f t="shared" si="159"/>
        <v>0</v>
      </c>
      <c r="K225" s="55">
        <f t="shared" si="159"/>
        <v>0</v>
      </c>
      <c r="L225" s="55">
        <f t="shared" si="159"/>
        <v>0</v>
      </c>
      <c r="M225" s="55">
        <f t="shared" si="159"/>
        <v>0</v>
      </c>
      <c r="N225" s="55">
        <f t="shared" si="159"/>
        <v>0</v>
      </c>
      <c r="O225" s="55">
        <f t="shared" si="159"/>
        <v>0</v>
      </c>
      <c r="P225" s="55">
        <f t="shared" si="159"/>
        <v>0</v>
      </c>
      <c r="Q225" s="55">
        <f t="shared" si="159"/>
        <v>0</v>
      </c>
      <c r="R225" s="55">
        <f t="shared" si="159"/>
        <v>0</v>
      </c>
      <c r="S225" s="55">
        <f t="shared" si="159"/>
        <v>0</v>
      </c>
      <c r="T225" s="55">
        <f t="shared" si="159"/>
        <v>0</v>
      </c>
      <c r="U225" s="55">
        <f t="shared" si="159"/>
        <v>0</v>
      </c>
      <c r="V225" s="55">
        <f t="shared" si="159"/>
        <v>0</v>
      </c>
      <c r="W225" s="55">
        <f t="shared" si="159"/>
        <v>0</v>
      </c>
      <c r="X225" s="55">
        <f t="shared" si="159"/>
        <v>0</v>
      </c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</row>
    <row r="226" spans="1:34" hidden="1" x14ac:dyDescent="0.25">
      <c r="A226" s="13" t="s">
        <v>100</v>
      </c>
      <c r="B226" s="13" t="s">
        <v>101</v>
      </c>
      <c r="C226" s="55">
        <f t="shared" si="141"/>
        <v>0</v>
      </c>
      <c r="D226" s="55">
        <f t="shared" si="159"/>
        <v>0</v>
      </c>
      <c r="E226" s="55">
        <f t="shared" si="159"/>
        <v>0</v>
      </c>
      <c r="F226" s="55">
        <f t="shared" si="159"/>
        <v>0</v>
      </c>
      <c r="G226" s="55">
        <f t="shared" si="159"/>
        <v>0</v>
      </c>
      <c r="H226" s="55">
        <f t="shared" si="159"/>
        <v>0</v>
      </c>
      <c r="I226" s="55">
        <f t="shared" si="159"/>
        <v>0</v>
      </c>
      <c r="J226" s="55">
        <f t="shared" si="159"/>
        <v>0</v>
      </c>
      <c r="K226" s="55">
        <f t="shared" si="159"/>
        <v>0</v>
      </c>
      <c r="L226" s="55">
        <f t="shared" si="159"/>
        <v>0</v>
      </c>
      <c r="M226" s="55">
        <f t="shared" si="159"/>
        <v>0</v>
      </c>
      <c r="N226" s="55">
        <f t="shared" si="159"/>
        <v>0</v>
      </c>
      <c r="O226" s="55">
        <f t="shared" si="159"/>
        <v>0</v>
      </c>
      <c r="P226" s="55">
        <f t="shared" si="159"/>
        <v>0</v>
      </c>
      <c r="Q226" s="55">
        <f t="shared" si="159"/>
        <v>0</v>
      </c>
      <c r="R226" s="55">
        <f t="shared" si="159"/>
        <v>0</v>
      </c>
      <c r="S226" s="55">
        <f t="shared" si="159"/>
        <v>0</v>
      </c>
      <c r="T226" s="55">
        <f t="shared" si="159"/>
        <v>0</v>
      </c>
      <c r="U226" s="55">
        <f t="shared" si="159"/>
        <v>0</v>
      </c>
      <c r="V226" s="55">
        <f t="shared" si="159"/>
        <v>0</v>
      </c>
      <c r="W226" s="55">
        <f t="shared" si="159"/>
        <v>0</v>
      </c>
      <c r="X226" s="55">
        <f t="shared" si="159"/>
        <v>0</v>
      </c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</row>
    <row r="227" spans="1:34" hidden="1" x14ac:dyDescent="0.25">
      <c r="A227" s="13" t="s">
        <v>102</v>
      </c>
      <c r="B227" s="13" t="s">
        <v>103</v>
      </c>
      <c r="C227" s="55">
        <f t="shared" si="141"/>
        <v>0</v>
      </c>
      <c r="D227" s="55">
        <f t="shared" si="159"/>
        <v>0</v>
      </c>
      <c r="E227" s="55">
        <f t="shared" si="159"/>
        <v>0</v>
      </c>
      <c r="F227" s="55">
        <f t="shared" si="159"/>
        <v>0</v>
      </c>
      <c r="G227" s="55">
        <f t="shared" si="159"/>
        <v>0</v>
      </c>
      <c r="H227" s="55">
        <f t="shared" si="159"/>
        <v>0</v>
      </c>
      <c r="I227" s="55">
        <f t="shared" si="159"/>
        <v>0</v>
      </c>
      <c r="J227" s="55">
        <f t="shared" si="159"/>
        <v>0</v>
      </c>
      <c r="K227" s="55">
        <f t="shared" si="159"/>
        <v>0</v>
      </c>
      <c r="L227" s="55">
        <f t="shared" si="159"/>
        <v>0</v>
      </c>
      <c r="M227" s="55">
        <f t="shared" si="159"/>
        <v>0</v>
      </c>
      <c r="N227" s="55">
        <f t="shared" si="159"/>
        <v>0</v>
      </c>
      <c r="O227" s="55">
        <f t="shared" si="159"/>
        <v>0</v>
      </c>
      <c r="P227" s="55">
        <f t="shared" si="159"/>
        <v>0</v>
      </c>
      <c r="Q227" s="55">
        <f t="shared" si="159"/>
        <v>0</v>
      </c>
      <c r="R227" s="55">
        <f t="shared" si="159"/>
        <v>0</v>
      </c>
      <c r="S227" s="55">
        <f t="shared" si="159"/>
        <v>0</v>
      </c>
      <c r="T227" s="55">
        <f t="shared" si="159"/>
        <v>0</v>
      </c>
      <c r="U227" s="55">
        <f t="shared" si="159"/>
        <v>0</v>
      </c>
      <c r="V227" s="55">
        <f t="shared" si="159"/>
        <v>0</v>
      </c>
      <c r="W227" s="55">
        <f t="shared" si="159"/>
        <v>0</v>
      </c>
      <c r="X227" s="55">
        <f t="shared" si="159"/>
        <v>0</v>
      </c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</row>
    <row r="228" spans="1:34" hidden="1" x14ac:dyDescent="0.25">
      <c r="A228" s="13" t="s">
        <v>31</v>
      </c>
      <c r="B228" s="13" t="s">
        <v>119</v>
      </c>
      <c r="C228" s="55">
        <f t="shared" si="141"/>
        <v>0</v>
      </c>
      <c r="D228" s="55">
        <f t="shared" si="159"/>
        <v>0</v>
      </c>
      <c r="E228" s="55">
        <f t="shared" si="159"/>
        <v>0</v>
      </c>
      <c r="F228" s="55">
        <f t="shared" si="159"/>
        <v>0</v>
      </c>
      <c r="G228" s="55">
        <f t="shared" si="159"/>
        <v>0</v>
      </c>
      <c r="H228" s="55">
        <f t="shared" si="159"/>
        <v>0</v>
      </c>
      <c r="I228" s="55">
        <f t="shared" si="159"/>
        <v>0</v>
      </c>
      <c r="J228" s="55">
        <f t="shared" si="159"/>
        <v>0</v>
      </c>
      <c r="K228" s="55">
        <f t="shared" si="159"/>
        <v>0</v>
      </c>
      <c r="L228" s="55">
        <f t="shared" si="159"/>
        <v>0</v>
      </c>
      <c r="M228" s="55">
        <f t="shared" si="159"/>
        <v>0</v>
      </c>
      <c r="N228" s="55">
        <f t="shared" si="159"/>
        <v>0</v>
      </c>
      <c r="O228" s="55">
        <f t="shared" si="159"/>
        <v>0</v>
      </c>
      <c r="P228" s="55">
        <f t="shared" si="159"/>
        <v>0</v>
      </c>
      <c r="Q228" s="55">
        <f t="shared" si="159"/>
        <v>0</v>
      </c>
      <c r="R228" s="55">
        <f t="shared" si="159"/>
        <v>0</v>
      </c>
      <c r="S228" s="55">
        <f t="shared" si="159"/>
        <v>0</v>
      </c>
      <c r="T228" s="55">
        <f t="shared" si="159"/>
        <v>0</v>
      </c>
      <c r="U228" s="55">
        <f t="shared" si="159"/>
        <v>0</v>
      </c>
      <c r="V228" s="55">
        <f t="shared" si="159"/>
        <v>0</v>
      </c>
      <c r="W228" s="55">
        <f t="shared" si="159"/>
        <v>0</v>
      </c>
      <c r="X228" s="55">
        <f t="shared" si="159"/>
        <v>0</v>
      </c>
      <c r="Y228" s="55"/>
      <c r="Z228" s="55">
        <f>AJ111</f>
        <v>0</v>
      </c>
      <c r="AA228" s="55">
        <f t="shared" ref="AA228:AH228" si="161">AK111</f>
        <v>0</v>
      </c>
      <c r="AB228" s="55">
        <f t="shared" si="161"/>
        <v>0</v>
      </c>
      <c r="AC228" s="55">
        <f t="shared" si="161"/>
        <v>0</v>
      </c>
      <c r="AD228" s="55">
        <f t="shared" si="161"/>
        <v>0</v>
      </c>
      <c r="AE228" s="55">
        <f t="shared" si="161"/>
        <v>0</v>
      </c>
      <c r="AF228" s="55">
        <f t="shared" si="161"/>
        <v>0</v>
      </c>
      <c r="AG228" s="55" t="e">
        <f t="shared" si="161"/>
        <v>#DIV/0!</v>
      </c>
      <c r="AH228" s="55">
        <f t="shared" si="161"/>
        <v>0</v>
      </c>
    </row>
    <row r="229" spans="1:34" hidden="1" x14ac:dyDescent="0.25">
      <c r="A229" s="13" t="s">
        <v>104</v>
      </c>
      <c r="B229" s="13" t="s">
        <v>105</v>
      </c>
      <c r="C229" s="55">
        <f t="shared" si="141"/>
        <v>0</v>
      </c>
      <c r="D229" s="55">
        <f t="shared" si="159"/>
        <v>0</v>
      </c>
      <c r="E229" s="55">
        <f t="shared" si="159"/>
        <v>0</v>
      </c>
      <c r="F229" s="55">
        <f t="shared" si="159"/>
        <v>0</v>
      </c>
      <c r="G229" s="55">
        <f t="shared" si="159"/>
        <v>0</v>
      </c>
      <c r="H229" s="55">
        <f t="shared" si="159"/>
        <v>0</v>
      </c>
      <c r="I229" s="55">
        <f t="shared" si="159"/>
        <v>0</v>
      </c>
      <c r="J229" s="55">
        <f t="shared" si="159"/>
        <v>0</v>
      </c>
      <c r="K229" s="55">
        <f t="shared" si="159"/>
        <v>0</v>
      </c>
      <c r="L229" s="55">
        <f t="shared" si="159"/>
        <v>0</v>
      </c>
      <c r="M229" s="55">
        <f t="shared" si="159"/>
        <v>0</v>
      </c>
      <c r="N229" s="55">
        <f t="shared" si="159"/>
        <v>0</v>
      </c>
      <c r="O229" s="55">
        <f t="shared" si="159"/>
        <v>0</v>
      </c>
      <c r="P229" s="55">
        <f t="shared" si="159"/>
        <v>0</v>
      </c>
      <c r="Q229" s="55">
        <f t="shared" si="159"/>
        <v>0</v>
      </c>
      <c r="R229" s="55">
        <f t="shared" si="159"/>
        <v>0</v>
      </c>
      <c r="S229" s="55">
        <f t="shared" si="159"/>
        <v>0</v>
      </c>
      <c r="T229" s="55">
        <f t="shared" si="159"/>
        <v>0</v>
      </c>
      <c r="U229" s="55">
        <f t="shared" si="159"/>
        <v>0</v>
      </c>
      <c r="V229" s="55">
        <f t="shared" si="159"/>
        <v>0</v>
      </c>
      <c r="W229" s="55">
        <f t="shared" si="159"/>
        <v>0</v>
      </c>
      <c r="X229" s="55">
        <f t="shared" si="159"/>
        <v>0</v>
      </c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</row>
    <row r="230" spans="1:34" s="69" customFormat="1" x14ac:dyDescent="0.25">
      <c r="A230" s="66" t="s">
        <v>32</v>
      </c>
      <c r="B230" s="66" t="s">
        <v>106</v>
      </c>
      <c r="C230" s="70">
        <f t="shared" si="141"/>
        <v>0.82969999999999999</v>
      </c>
      <c r="D230" s="70">
        <f t="shared" si="159"/>
        <v>0.42799999999999999</v>
      </c>
      <c r="E230" s="70">
        <f t="shared" si="159"/>
        <v>0.41909999999999997</v>
      </c>
      <c r="F230" s="70">
        <f t="shared" si="159"/>
        <v>0.4259</v>
      </c>
      <c r="G230" s="70">
        <f t="shared" si="159"/>
        <v>0.40860000000000002</v>
      </c>
      <c r="H230" s="70">
        <f t="shared" si="159"/>
        <v>0.38890000000000002</v>
      </c>
      <c r="I230" s="70">
        <f t="shared" si="159"/>
        <v>0.36509999999999998</v>
      </c>
      <c r="J230" s="70">
        <f t="shared" si="159"/>
        <v>0.40260000000000001</v>
      </c>
      <c r="K230" s="70">
        <f t="shared" si="159"/>
        <v>0.39379999999999998</v>
      </c>
      <c r="L230" s="70">
        <f t="shared" si="159"/>
        <v>0.41839999999999999</v>
      </c>
      <c r="M230" s="70">
        <f t="shared" si="159"/>
        <v>0.39539999999999997</v>
      </c>
      <c r="N230" s="70">
        <f t="shared" si="159"/>
        <v>0.40679999999999999</v>
      </c>
      <c r="O230" s="70">
        <f t="shared" si="159"/>
        <v>0.42670000000000002</v>
      </c>
      <c r="P230" s="70">
        <f t="shared" si="159"/>
        <v>0.46289999999999998</v>
      </c>
      <c r="Q230" s="70">
        <f t="shared" si="159"/>
        <v>0.42159999999999997</v>
      </c>
      <c r="R230" s="70">
        <f t="shared" si="159"/>
        <v>0.45279999999999998</v>
      </c>
      <c r="S230" s="70">
        <f t="shared" si="159"/>
        <v>0.39950000000000002</v>
      </c>
      <c r="T230" s="70">
        <f t="shared" si="159"/>
        <v>0.39079999999999998</v>
      </c>
      <c r="U230" s="70">
        <f t="shared" si="159"/>
        <v>0.38250000000000001</v>
      </c>
      <c r="V230" s="70">
        <f t="shared" si="159"/>
        <v>0.40529999999999999</v>
      </c>
      <c r="W230" s="70">
        <f t="shared" ref="D230:X234" si="162">ROUND(W177/W$185,4)</f>
        <v>0.40810000000000002</v>
      </c>
      <c r="X230" s="70">
        <f t="shared" si="162"/>
        <v>0.40450000000000003</v>
      </c>
      <c r="Y230" s="70"/>
      <c r="Z230" s="70">
        <f>AJ112</f>
        <v>0.20084540421550517</v>
      </c>
      <c r="AA230" s="70">
        <f t="shared" ref="AA230:AH230" si="163">AK112</f>
        <v>0.14816006897956449</v>
      </c>
      <c r="AB230" s="70">
        <f t="shared" si="163"/>
        <v>-3.2181704771368107E-2</v>
      </c>
      <c r="AC230" s="70">
        <f t="shared" si="163"/>
        <v>4.7949155390330934E-2</v>
      </c>
      <c r="AD230" s="70">
        <f t="shared" si="163"/>
        <v>0.16760177740866863</v>
      </c>
      <c r="AE230" s="70">
        <f t="shared" si="163"/>
        <v>0.2135860082523045</v>
      </c>
      <c r="AF230" s="70">
        <f t="shared" si="163"/>
        <v>0.15310240897924404</v>
      </c>
      <c r="AG230" s="70">
        <f t="shared" si="163"/>
        <v>0.12910976715207728</v>
      </c>
      <c r="AH230" s="70">
        <f t="shared" si="163"/>
        <v>5.6601840174135713E-2</v>
      </c>
    </row>
    <row r="231" spans="1:34" x14ac:dyDescent="0.25">
      <c r="A231" s="13" t="s">
        <v>33</v>
      </c>
      <c r="B231" s="13" t="s">
        <v>107</v>
      </c>
      <c r="C231" s="55">
        <f t="shared" si="141"/>
        <v>1.8E-3</v>
      </c>
      <c r="D231" s="55">
        <f t="shared" si="162"/>
        <v>1.9E-3</v>
      </c>
      <c r="E231" s="55">
        <f t="shared" si="162"/>
        <v>1.6000000000000001E-3</v>
      </c>
      <c r="F231" s="55">
        <f t="shared" si="162"/>
        <v>1.5E-3</v>
      </c>
      <c r="G231" s="55">
        <f t="shared" si="162"/>
        <v>1.4E-3</v>
      </c>
      <c r="H231" s="55">
        <f t="shared" si="162"/>
        <v>1.2999999999999999E-3</v>
      </c>
      <c r="I231" s="55">
        <f t="shared" si="162"/>
        <v>1.4E-3</v>
      </c>
      <c r="J231" s="55">
        <f t="shared" si="162"/>
        <v>1.4E-3</v>
      </c>
      <c r="K231" s="55">
        <f t="shared" si="162"/>
        <v>1.1000000000000001E-3</v>
      </c>
      <c r="L231" s="55">
        <f t="shared" si="162"/>
        <v>1.1999999999999999E-3</v>
      </c>
      <c r="M231" s="55">
        <f t="shared" si="162"/>
        <v>1.2999999999999999E-3</v>
      </c>
      <c r="N231" s="55">
        <f t="shared" si="162"/>
        <v>8.9999999999999998E-4</v>
      </c>
      <c r="O231" s="55">
        <f t="shared" si="162"/>
        <v>1.1999999999999999E-3</v>
      </c>
      <c r="P231" s="55">
        <f t="shared" si="162"/>
        <v>1.1999999999999999E-3</v>
      </c>
      <c r="Q231" s="55">
        <f t="shared" si="162"/>
        <v>1.1999999999999999E-3</v>
      </c>
      <c r="R231" s="55">
        <f t="shared" si="162"/>
        <v>1.1999999999999999E-3</v>
      </c>
      <c r="S231" s="55">
        <f t="shared" si="162"/>
        <v>1.1999999999999999E-3</v>
      </c>
      <c r="T231" s="55">
        <f t="shared" si="162"/>
        <v>1.1000000000000001E-3</v>
      </c>
      <c r="U231" s="55">
        <f t="shared" si="162"/>
        <v>1.1000000000000001E-3</v>
      </c>
      <c r="V231" s="55">
        <f t="shared" si="162"/>
        <v>1.1999999999999999E-3</v>
      </c>
      <c r="W231" s="55">
        <f t="shared" si="162"/>
        <v>1.2999999999999999E-3</v>
      </c>
      <c r="X231" s="55">
        <f t="shared" si="162"/>
        <v>1.1000000000000001E-3</v>
      </c>
      <c r="Y231" s="55"/>
      <c r="Z231" s="55">
        <f>AJ120</f>
        <v>0.53506169909824397</v>
      </c>
      <c r="AA231" s="55">
        <f t="shared" ref="AA231:AH231" si="164">AK120</f>
        <v>0.34653217739246411</v>
      </c>
      <c r="AB231" s="55">
        <f t="shared" si="164"/>
        <v>0.21933012474216673</v>
      </c>
      <c r="AC231" s="55">
        <f t="shared" si="164"/>
        <v>0.21156252606990908</v>
      </c>
      <c r="AD231" s="55">
        <f t="shared" si="164"/>
        <v>0.31509121061359879</v>
      </c>
      <c r="AE231" s="55">
        <f t="shared" si="164"/>
        <v>0.42278253039171537</v>
      </c>
      <c r="AF231" s="55">
        <f t="shared" si="164"/>
        <v>0.3055002842524161</v>
      </c>
      <c r="AG231" s="55">
        <f t="shared" si="164"/>
        <v>7.5260734755238104E-2</v>
      </c>
      <c r="AH231" s="55">
        <f t="shared" si="164"/>
        <v>9.7520337155738615E-2</v>
      </c>
    </row>
    <row r="232" spans="1:34" x14ac:dyDescent="0.25">
      <c r="A232" s="13" t="s">
        <v>108</v>
      </c>
      <c r="B232" s="13" t="s">
        <v>109</v>
      </c>
      <c r="C232" s="55">
        <f t="shared" si="141"/>
        <v>0</v>
      </c>
      <c r="D232" s="55">
        <f t="shared" si="162"/>
        <v>0</v>
      </c>
      <c r="E232" s="55">
        <f t="shared" si="162"/>
        <v>0</v>
      </c>
      <c r="F232" s="55">
        <f t="shared" si="162"/>
        <v>0</v>
      </c>
      <c r="G232" s="55">
        <f t="shared" si="162"/>
        <v>0</v>
      </c>
      <c r="H232" s="55">
        <f t="shared" si="162"/>
        <v>0</v>
      </c>
      <c r="I232" s="55">
        <f t="shared" si="162"/>
        <v>0</v>
      </c>
      <c r="J232" s="55">
        <f t="shared" si="162"/>
        <v>0</v>
      </c>
      <c r="K232" s="55">
        <f t="shared" si="162"/>
        <v>0</v>
      </c>
      <c r="L232" s="55">
        <f t="shared" si="162"/>
        <v>0</v>
      </c>
      <c r="M232" s="55">
        <f t="shared" si="162"/>
        <v>0</v>
      </c>
      <c r="N232" s="55">
        <f t="shared" si="162"/>
        <v>0</v>
      </c>
      <c r="O232" s="55">
        <f t="shared" si="162"/>
        <v>0</v>
      </c>
      <c r="P232" s="55">
        <f t="shared" si="162"/>
        <v>0</v>
      </c>
      <c r="Q232" s="55">
        <f t="shared" si="162"/>
        <v>0</v>
      </c>
      <c r="R232" s="55">
        <f t="shared" si="162"/>
        <v>0</v>
      </c>
      <c r="S232" s="55">
        <f t="shared" si="162"/>
        <v>0</v>
      </c>
      <c r="T232" s="55">
        <f t="shared" si="162"/>
        <v>0</v>
      </c>
      <c r="U232" s="55">
        <f t="shared" si="162"/>
        <v>0</v>
      </c>
      <c r="V232" s="55">
        <f t="shared" si="162"/>
        <v>0</v>
      </c>
      <c r="W232" s="55">
        <f t="shared" si="162"/>
        <v>0</v>
      </c>
      <c r="X232" s="55">
        <f t="shared" si="162"/>
        <v>0</v>
      </c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</row>
    <row r="233" spans="1:34" hidden="1" x14ac:dyDescent="0.25">
      <c r="A233" s="13" t="s">
        <v>110</v>
      </c>
      <c r="B233" s="13" t="s">
        <v>111</v>
      </c>
      <c r="C233" s="55">
        <f t="shared" si="141"/>
        <v>0</v>
      </c>
      <c r="D233" s="55">
        <f t="shared" si="162"/>
        <v>0</v>
      </c>
      <c r="E233" s="55">
        <f t="shared" si="162"/>
        <v>0</v>
      </c>
      <c r="F233" s="55">
        <f t="shared" si="162"/>
        <v>0</v>
      </c>
      <c r="G233" s="55">
        <f t="shared" si="162"/>
        <v>0</v>
      </c>
      <c r="H233" s="55">
        <f t="shared" si="162"/>
        <v>0</v>
      </c>
      <c r="I233" s="55">
        <f t="shared" si="162"/>
        <v>0</v>
      </c>
      <c r="J233" s="55">
        <f t="shared" si="162"/>
        <v>0</v>
      </c>
      <c r="K233" s="55">
        <f t="shared" si="162"/>
        <v>0</v>
      </c>
      <c r="L233" s="55">
        <f t="shared" si="162"/>
        <v>0</v>
      </c>
      <c r="M233" s="55">
        <f t="shared" si="162"/>
        <v>0</v>
      </c>
      <c r="N233" s="55">
        <f t="shared" si="162"/>
        <v>0</v>
      </c>
      <c r="O233" s="55">
        <f t="shared" si="162"/>
        <v>0</v>
      </c>
      <c r="P233" s="55">
        <f t="shared" si="162"/>
        <v>0</v>
      </c>
      <c r="Q233" s="55">
        <f t="shared" si="162"/>
        <v>0</v>
      </c>
      <c r="R233" s="55">
        <f t="shared" si="162"/>
        <v>0</v>
      </c>
      <c r="S233" s="55">
        <f t="shared" si="162"/>
        <v>0</v>
      </c>
      <c r="T233" s="55">
        <f t="shared" si="162"/>
        <v>0</v>
      </c>
      <c r="U233" s="55">
        <f t="shared" si="162"/>
        <v>0</v>
      </c>
      <c r="V233" s="55">
        <f t="shared" si="162"/>
        <v>0</v>
      </c>
      <c r="W233" s="55">
        <f t="shared" si="162"/>
        <v>0</v>
      </c>
      <c r="X233" s="55">
        <f t="shared" si="162"/>
        <v>0</v>
      </c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</row>
    <row r="234" spans="1:34" x14ac:dyDescent="0.25">
      <c r="A234" s="13" t="s">
        <v>34</v>
      </c>
      <c r="B234" s="13" t="s">
        <v>112</v>
      </c>
      <c r="C234" s="55">
        <f t="shared" si="141"/>
        <v>2E-3</v>
      </c>
      <c r="D234" s="55">
        <f t="shared" si="162"/>
        <v>6.0000000000000001E-3</v>
      </c>
      <c r="E234" s="55">
        <f t="shared" si="162"/>
        <v>7.4999999999999997E-3</v>
      </c>
      <c r="F234" s="55">
        <f t="shared" si="162"/>
        <v>7.4000000000000003E-3</v>
      </c>
      <c r="G234" s="55">
        <f t="shared" si="162"/>
        <v>6.4000000000000003E-3</v>
      </c>
      <c r="H234" s="55">
        <f t="shared" si="162"/>
        <v>6.7000000000000002E-3</v>
      </c>
      <c r="I234" s="55">
        <f t="shared" si="162"/>
        <v>7.4000000000000003E-3</v>
      </c>
      <c r="J234" s="55">
        <f t="shared" si="162"/>
        <v>5.7000000000000002E-3</v>
      </c>
      <c r="K234" s="55">
        <f t="shared" si="162"/>
        <v>7.1000000000000004E-3</v>
      </c>
      <c r="L234" s="55">
        <f t="shared" si="162"/>
        <v>7.9000000000000008E-3</v>
      </c>
      <c r="M234" s="55">
        <f t="shared" si="162"/>
        <v>8.6999999999999994E-3</v>
      </c>
      <c r="N234" s="55">
        <f t="shared" si="162"/>
        <v>8.8999999999999999E-3</v>
      </c>
      <c r="O234" s="55">
        <f t="shared" si="162"/>
        <v>8.0000000000000002E-3</v>
      </c>
      <c r="P234" s="55">
        <f t="shared" si="162"/>
        <v>5.7999999999999996E-3</v>
      </c>
      <c r="Q234" s="55">
        <f t="shared" si="162"/>
        <v>7.1000000000000004E-3</v>
      </c>
      <c r="R234" s="55">
        <f t="shared" si="162"/>
        <v>8.5000000000000006E-3</v>
      </c>
      <c r="S234" s="55">
        <f t="shared" si="162"/>
        <v>8.0000000000000002E-3</v>
      </c>
      <c r="T234" s="55">
        <f t="shared" si="162"/>
        <v>7.7999999999999996E-3</v>
      </c>
      <c r="U234" s="55">
        <f t="shared" si="162"/>
        <v>7.6E-3</v>
      </c>
      <c r="V234" s="55">
        <f t="shared" si="162"/>
        <v>5.0000000000000001E-3</v>
      </c>
      <c r="W234" s="55">
        <f t="shared" si="162"/>
        <v>4.4999999999999997E-3</v>
      </c>
      <c r="X234" s="55">
        <f t="shared" si="162"/>
        <v>7.7999999999999996E-3</v>
      </c>
      <c r="Y234" s="55"/>
      <c r="Z234" s="55">
        <f>AJ128</f>
        <v>0.31231491785653653</v>
      </c>
      <c r="AA234" s="55">
        <f t="shared" ref="AA234:AH234" si="165">AK128</f>
        <v>0.18903091351163606</v>
      </c>
      <c r="AB234" s="55">
        <f t="shared" si="165"/>
        <v>-0.14208923498272952</v>
      </c>
      <c r="AC234" s="55">
        <f t="shared" si="165"/>
        <v>-0.20017368649587497</v>
      </c>
      <c r="AD234" s="55">
        <f t="shared" si="165"/>
        <v>4.2152153580317313E-2</v>
      </c>
      <c r="AE234" s="55">
        <f t="shared" si="165"/>
        <v>0.24256329307538874</v>
      </c>
      <c r="AF234" s="55">
        <f t="shared" si="165"/>
        <v>0.28229107788226032</v>
      </c>
      <c r="AG234" s="55">
        <f t="shared" si="165"/>
        <v>0.47059445897129726</v>
      </c>
      <c r="AH234" s="55">
        <f t="shared" si="165"/>
        <v>5.2723401738719075E-2</v>
      </c>
    </row>
    <row r="235" spans="1:34" x14ac:dyDescent="0.25">
      <c r="Z235" s="55"/>
      <c r="AA235" s="55"/>
      <c r="AB235" s="55"/>
      <c r="AC235" s="55"/>
      <c r="AD235" s="55"/>
      <c r="AE235" s="55"/>
      <c r="AF235" s="55"/>
      <c r="AG235" s="55"/>
      <c r="AH235" s="55"/>
    </row>
    <row r="236" spans="1:34" x14ac:dyDescent="0.25">
      <c r="B236" s="112" t="s">
        <v>265</v>
      </c>
      <c r="C236" s="55">
        <f>SUM(C189:C235)</f>
        <v>1</v>
      </c>
      <c r="D236" s="55">
        <f t="shared" ref="D236:X236" si="166">SUM(D189:D235)</f>
        <v>1.0003</v>
      </c>
      <c r="E236" s="55">
        <f t="shared" si="166"/>
        <v>0.99979999999999991</v>
      </c>
      <c r="F236" s="55">
        <f t="shared" si="166"/>
        <v>1.0001999999999998</v>
      </c>
      <c r="G236" s="55">
        <f t="shared" si="166"/>
        <v>0.99979999999999991</v>
      </c>
      <c r="H236" s="55">
        <f t="shared" si="166"/>
        <v>0.99980000000000002</v>
      </c>
      <c r="I236" s="55">
        <f t="shared" si="166"/>
        <v>1.0001</v>
      </c>
      <c r="J236" s="55">
        <f t="shared" si="166"/>
        <v>0.99990000000000012</v>
      </c>
      <c r="K236" s="55">
        <f t="shared" si="166"/>
        <v>0.99990000000000001</v>
      </c>
      <c r="L236" s="55">
        <f t="shared" si="166"/>
        <v>1</v>
      </c>
      <c r="M236" s="55">
        <f t="shared" si="166"/>
        <v>0.99990000000000001</v>
      </c>
      <c r="N236" s="55">
        <f t="shared" si="166"/>
        <v>0.99990000000000001</v>
      </c>
      <c r="O236" s="55">
        <f t="shared" si="166"/>
        <v>1.0001</v>
      </c>
      <c r="P236" s="55">
        <f t="shared" si="166"/>
        <v>0.99999999999999989</v>
      </c>
      <c r="Q236" s="55">
        <f t="shared" si="166"/>
        <v>1.0002</v>
      </c>
      <c r="R236" s="55">
        <f t="shared" si="166"/>
        <v>0.99979999999999991</v>
      </c>
      <c r="S236" s="55">
        <f t="shared" si="166"/>
        <v>0.9998999999999999</v>
      </c>
      <c r="T236" s="55">
        <f t="shared" si="166"/>
        <v>0.9998999999999999</v>
      </c>
      <c r="U236" s="55">
        <f t="shared" si="166"/>
        <v>1.0002999999999997</v>
      </c>
      <c r="V236" s="55">
        <f t="shared" si="166"/>
        <v>0.99999999999999989</v>
      </c>
      <c r="W236" s="55">
        <f t="shared" si="166"/>
        <v>1.0001</v>
      </c>
      <c r="X236" s="55">
        <f t="shared" si="166"/>
        <v>1.0001</v>
      </c>
      <c r="Y236" s="55"/>
      <c r="Z236" s="55">
        <f>AJ129</f>
        <v>0.28818161851214519</v>
      </c>
      <c r="AA236" s="55">
        <f t="shared" ref="AA236:AH236" si="167">AK129</f>
        <v>0.13739352285490317</v>
      </c>
      <c r="AB236" s="55">
        <f t="shared" si="167"/>
        <v>1.1023698589835918E-2</v>
      </c>
      <c r="AC236" s="55">
        <f t="shared" si="167"/>
        <v>4.2668919340337529E-2</v>
      </c>
      <c r="AD236" s="55">
        <f t="shared" si="167"/>
        <v>0.17961283026707869</v>
      </c>
      <c r="AE236" s="55">
        <f t="shared" si="167"/>
        <v>0.25766153457534063</v>
      </c>
      <c r="AF236" s="55">
        <f t="shared" si="167"/>
        <v>0.17486102217066771</v>
      </c>
      <c r="AG236" s="55">
        <f t="shared" si="167"/>
        <v>0.15173874674391194</v>
      </c>
      <c r="AH236" s="55">
        <f t="shared" si="167"/>
        <v>3.9718840814380249E-2</v>
      </c>
    </row>
  </sheetData>
  <conditionalFormatting sqref="Z3:AH129 AJ3:AR129">
    <cfRule type="cellIs" dxfId="146" priority="4" operator="greaterThan">
      <formula>4999</formula>
    </cfRule>
    <cfRule type="cellIs" dxfId="145" priority="5" operator="lessThan">
      <formula>0</formula>
    </cfRule>
  </conditionalFormatting>
  <conditionalFormatting sqref="AJ3:AR129">
    <cfRule type="cellIs" dxfId="144" priority="3" operator="greaterThan">
      <formula>0.19</formula>
    </cfRule>
  </conditionalFormatting>
  <conditionalFormatting sqref="Z189:AH234">
    <cfRule type="cellIs" dxfId="143" priority="2" operator="greaterThan">
      <formula>0.1999</formula>
    </cfRule>
    <cfRule type="cellIs" dxfId="142" priority="1" operator="lessThan">
      <formula>0</formula>
    </cfRule>
  </conditionalFormatting>
  <pageMargins left="0.5" right="0.25" top="0.75" bottom="0.5" header="0.3" footer="0.3"/>
  <pageSetup scale="71" fitToWidth="3" fitToHeight="3" pageOrder="overThenDown" orientation="landscape" horizontalDpi="4294967293" verticalDpi="4294967293" r:id="rId1"/>
  <headerFooter>
    <oddHeader>&amp;L&amp;"-,Bold"&amp;14&amp;F  &amp;A&amp;RPage &amp;P of &amp;N</oddHeader>
  </headerFooter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V132"/>
  <sheetViews>
    <sheetView zoomScale="60" zoomScaleNormal="60" workbookViewId="0">
      <pane xSplit="3" ySplit="5" topLeftCell="D115" activePane="bottomRight" state="frozen"/>
      <selection activeCell="E142" sqref="E142"/>
      <selection pane="topRight" activeCell="E142" sqref="E142"/>
      <selection pane="bottomLeft" activeCell="E142" sqref="E142"/>
      <selection pane="bottomRight" activeCell="P2" sqref="P2:X2"/>
    </sheetView>
  </sheetViews>
  <sheetFormatPr defaultRowHeight="15" x14ac:dyDescent="0.25"/>
  <cols>
    <col min="1" max="1" width="19.7109375" customWidth="1"/>
    <col min="2" max="2" width="45.42578125" customWidth="1"/>
    <col min="3" max="3" width="18" customWidth="1"/>
    <col min="4" max="4" width="24" customWidth="1"/>
    <col min="5" max="12" width="18.42578125" customWidth="1"/>
    <col min="13" max="13" width="19.42578125" customWidth="1"/>
    <col min="14" max="14" width="19" customWidth="1"/>
    <col min="15" max="15" width="19.42578125" customWidth="1"/>
    <col min="16" max="16" width="18" customWidth="1"/>
    <col min="17" max="24" width="18.42578125" customWidth="1"/>
    <col min="25" max="25" width="19.42578125" customWidth="1"/>
    <col min="26" max="27" width="9.5703125" customWidth="1"/>
    <col min="28" max="36" width="13.5703125" customWidth="1"/>
    <col min="37" max="39" width="14.5703125" customWidth="1"/>
  </cols>
  <sheetData>
    <row r="1" spans="1:48" s="44" customFormat="1" ht="21" x14ac:dyDescent="0.35">
      <c r="A1" s="43" t="s">
        <v>206</v>
      </c>
      <c r="D1" s="45" t="s">
        <v>164</v>
      </c>
      <c r="E1" s="45" t="s">
        <v>165</v>
      </c>
      <c r="F1" s="45" t="s">
        <v>166</v>
      </c>
      <c r="G1" s="45" t="s">
        <v>167</v>
      </c>
      <c r="H1" s="45" t="s">
        <v>168</v>
      </c>
      <c r="I1" s="45" t="s">
        <v>169</v>
      </c>
      <c r="J1" s="45" t="s">
        <v>170</v>
      </c>
      <c r="K1" s="45" t="s">
        <v>171</v>
      </c>
      <c r="L1" s="45" t="s">
        <v>172</v>
      </c>
      <c r="M1" s="45" t="s">
        <v>173</v>
      </c>
      <c r="N1" s="45" t="s">
        <v>174</v>
      </c>
      <c r="O1" s="45" t="s">
        <v>175</v>
      </c>
      <c r="P1" s="45" t="s">
        <v>164</v>
      </c>
      <c r="Q1" s="45" t="s">
        <v>165</v>
      </c>
      <c r="R1" s="45" t="s">
        <v>166</v>
      </c>
      <c r="S1" s="45" t="s">
        <v>167</v>
      </c>
      <c r="T1" s="45" t="s">
        <v>168</v>
      </c>
      <c r="U1" s="45" t="s">
        <v>169</v>
      </c>
      <c r="V1" s="45" t="s">
        <v>170</v>
      </c>
      <c r="W1" s="45" t="s">
        <v>171</v>
      </c>
      <c r="X1" s="45" t="s">
        <v>172</v>
      </c>
      <c r="AN1" s="45" t="s">
        <v>164</v>
      </c>
      <c r="AO1" s="45" t="s">
        <v>165</v>
      </c>
      <c r="AP1" s="45" t="s">
        <v>166</v>
      </c>
      <c r="AQ1" s="45" t="s">
        <v>167</v>
      </c>
      <c r="AR1" s="45" t="s">
        <v>168</v>
      </c>
      <c r="AS1" s="45" t="s">
        <v>169</v>
      </c>
      <c r="AT1" s="45" t="s">
        <v>170</v>
      </c>
      <c r="AU1" s="45" t="s">
        <v>171</v>
      </c>
      <c r="AV1" s="45" t="s">
        <v>172</v>
      </c>
    </row>
    <row r="2" spans="1:48" s="44" customFormat="1" x14ac:dyDescent="0.25">
      <c r="A2" s="44" t="s">
        <v>176</v>
      </c>
      <c r="B2" s="44" t="s">
        <v>177</v>
      </c>
      <c r="C2" s="44" t="s">
        <v>178</v>
      </c>
      <c r="D2" s="46">
        <v>2014</v>
      </c>
      <c r="E2" s="46">
        <f>D2</f>
        <v>2014</v>
      </c>
      <c r="F2" s="46">
        <f t="shared" ref="F2:O2" si="0">E2</f>
        <v>2014</v>
      </c>
      <c r="G2" s="46">
        <f t="shared" si="0"/>
        <v>2014</v>
      </c>
      <c r="H2" s="46">
        <f t="shared" si="0"/>
        <v>2014</v>
      </c>
      <c r="I2" s="46">
        <f t="shared" si="0"/>
        <v>2014</v>
      </c>
      <c r="J2" s="46">
        <f t="shared" si="0"/>
        <v>2014</v>
      </c>
      <c r="K2" s="46">
        <f t="shared" si="0"/>
        <v>2014</v>
      </c>
      <c r="L2" s="46">
        <f t="shared" si="0"/>
        <v>2014</v>
      </c>
      <c r="M2" s="46">
        <f t="shared" si="0"/>
        <v>2014</v>
      </c>
      <c r="N2" s="46">
        <f t="shared" si="0"/>
        <v>2014</v>
      </c>
      <c r="O2" s="46">
        <f t="shared" si="0"/>
        <v>2014</v>
      </c>
      <c r="P2" s="46">
        <v>2015</v>
      </c>
      <c r="Q2" s="46">
        <f>P2</f>
        <v>2015</v>
      </c>
      <c r="R2" s="46">
        <f t="shared" ref="R2:X2" si="1">Q2</f>
        <v>2015</v>
      </c>
      <c r="S2" s="46">
        <f t="shared" si="1"/>
        <v>2015</v>
      </c>
      <c r="T2" s="46">
        <f t="shared" si="1"/>
        <v>2015</v>
      </c>
      <c r="U2" s="46">
        <f t="shared" si="1"/>
        <v>2015</v>
      </c>
      <c r="V2" s="46">
        <f t="shared" si="1"/>
        <v>2015</v>
      </c>
      <c r="W2" s="46">
        <f t="shared" si="1"/>
        <v>2015</v>
      </c>
      <c r="X2" s="46">
        <f t="shared" si="1"/>
        <v>2015</v>
      </c>
      <c r="AN2" s="46">
        <v>2015</v>
      </c>
      <c r="AO2" s="46">
        <f>AN2</f>
        <v>2015</v>
      </c>
      <c r="AP2" s="46">
        <f t="shared" ref="AP2" si="2">AO2</f>
        <v>2015</v>
      </c>
      <c r="AQ2" s="46">
        <f t="shared" ref="AQ2" si="3">AP2</f>
        <v>2015</v>
      </c>
      <c r="AR2" s="46">
        <f t="shared" ref="AR2" si="4">AQ2</f>
        <v>2015</v>
      </c>
      <c r="AS2" s="46">
        <f t="shared" ref="AS2" si="5">AR2</f>
        <v>2015</v>
      </c>
      <c r="AT2" s="46">
        <f t="shared" ref="AT2" si="6">AS2</f>
        <v>2015</v>
      </c>
      <c r="AU2" s="46">
        <f t="shared" ref="AU2" si="7">AT2</f>
        <v>2015</v>
      </c>
      <c r="AV2" s="46">
        <f t="shared" ref="AV2" si="8">AU2</f>
        <v>2015</v>
      </c>
    </row>
    <row r="3" spans="1:48" hidden="1" x14ac:dyDescent="0.25">
      <c r="D3" s="5" t="s">
        <v>37</v>
      </c>
    </row>
    <row r="4" spans="1:48" hidden="1" x14ac:dyDescent="0.25">
      <c r="D4">
        <v>14</v>
      </c>
      <c r="P4">
        <v>15</v>
      </c>
      <c r="AB4" t="s">
        <v>207</v>
      </c>
      <c r="AC4" t="s">
        <v>209</v>
      </c>
      <c r="AD4" t="s">
        <v>211</v>
      </c>
      <c r="AE4" t="s">
        <v>213</v>
      </c>
      <c r="AF4" t="s">
        <v>215</v>
      </c>
      <c r="AG4" t="s">
        <v>217</v>
      </c>
      <c r="AH4" t="s">
        <v>219</v>
      </c>
      <c r="AI4" t="s">
        <v>221</v>
      </c>
      <c r="AJ4" t="s">
        <v>223</v>
      </c>
      <c r="AK4" t="s">
        <v>225</v>
      </c>
      <c r="AL4" t="s">
        <v>227</v>
      </c>
      <c r="AM4" t="s">
        <v>229</v>
      </c>
    </row>
    <row r="5" spans="1:48" hidden="1" x14ac:dyDescent="0.25">
      <c r="A5" s="5" t="s">
        <v>39</v>
      </c>
      <c r="B5" s="5" t="s">
        <v>40</v>
      </c>
      <c r="C5" s="5" t="s">
        <v>2</v>
      </c>
      <c r="D5" t="s">
        <v>208</v>
      </c>
      <c r="E5" t="s">
        <v>210</v>
      </c>
      <c r="F5" t="s">
        <v>212</v>
      </c>
      <c r="G5" t="s">
        <v>214</v>
      </c>
      <c r="H5" t="s">
        <v>216</v>
      </c>
      <c r="I5" t="s">
        <v>218</v>
      </c>
      <c r="J5" t="s">
        <v>220</v>
      </c>
      <c r="K5" t="s">
        <v>222</v>
      </c>
      <c r="L5" t="s">
        <v>224</v>
      </c>
      <c r="M5" t="s">
        <v>226</v>
      </c>
      <c r="N5" t="s">
        <v>228</v>
      </c>
      <c r="O5" t="s">
        <v>230</v>
      </c>
      <c r="P5" t="s">
        <v>208</v>
      </c>
      <c r="Q5" t="s">
        <v>210</v>
      </c>
      <c r="R5" t="s">
        <v>212</v>
      </c>
      <c r="S5" t="s">
        <v>214</v>
      </c>
      <c r="T5" t="s">
        <v>216</v>
      </c>
      <c r="U5" t="s">
        <v>218</v>
      </c>
      <c r="V5" t="s">
        <v>220</v>
      </c>
      <c r="W5" t="s">
        <v>222</v>
      </c>
      <c r="X5" t="s">
        <v>224</v>
      </c>
      <c r="Y5" t="s">
        <v>226</v>
      </c>
      <c r="Z5" t="s">
        <v>228</v>
      </c>
      <c r="AA5" t="s">
        <v>230</v>
      </c>
    </row>
    <row r="6" spans="1:48" x14ac:dyDescent="0.25">
      <c r="A6" s="7" t="s">
        <v>11</v>
      </c>
      <c r="B6" s="7" t="s">
        <v>43</v>
      </c>
      <c r="C6" s="7">
        <v>0.75</v>
      </c>
      <c r="D6" s="19">
        <v>61.300000000000004</v>
      </c>
      <c r="E6" s="19">
        <v>71.022222222222226</v>
      </c>
      <c r="F6" s="19">
        <v>84.800000000000011</v>
      </c>
      <c r="G6" s="19">
        <v>115.10000000000001</v>
      </c>
      <c r="H6" s="19">
        <v>117.67777777777776</v>
      </c>
      <c r="I6" s="19">
        <v>120.36666666666666</v>
      </c>
      <c r="J6" s="19">
        <v>65.777777777777771</v>
      </c>
      <c r="K6" s="19">
        <v>57.166666666666664</v>
      </c>
      <c r="L6" s="19">
        <v>71.333333333333329</v>
      </c>
      <c r="M6" s="19">
        <v>75.222222222222229</v>
      </c>
      <c r="N6" s="19">
        <v>70.599999999999994</v>
      </c>
      <c r="O6" s="19">
        <v>76.51111111111112</v>
      </c>
      <c r="P6" s="19">
        <v>79.922222222222217</v>
      </c>
      <c r="Q6" s="19">
        <v>84.033333333333331</v>
      </c>
      <c r="R6" s="19">
        <v>63.86666666666666</v>
      </c>
      <c r="S6" s="19">
        <v>30.099999999999998</v>
      </c>
      <c r="T6" s="19">
        <v>33.555555555555557</v>
      </c>
      <c r="U6" s="19">
        <v>32.466666666666669</v>
      </c>
      <c r="V6" s="19">
        <v>25.477777777777778</v>
      </c>
      <c r="W6" s="19">
        <v>29.866666666666667</v>
      </c>
      <c r="X6" s="19">
        <v>63.56666666666667</v>
      </c>
      <c r="Y6" s="19">
        <v>0</v>
      </c>
      <c r="Z6" s="6">
        <v>0</v>
      </c>
      <c r="AA6" s="6">
        <v>0</v>
      </c>
      <c r="AB6" s="6">
        <v>141.22222222222223</v>
      </c>
      <c r="AC6" s="6">
        <v>155.05555555555554</v>
      </c>
      <c r="AD6" s="6">
        <v>148.66666666666669</v>
      </c>
      <c r="AE6" s="6">
        <v>145.20000000000002</v>
      </c>
      <c r="AF6" s="6">
        <v>151.23333333333332</v>
      </c>
      <c r="AG6" s="6">
        <v>152.83333333333331</v>
      </c>
      <c r="AH6" s="6">
        <v>91.255555555555546</v>
      </c>
      <c r="AI6" s="6">
        <v>87.033333333333331</v>
      </c>
      <c r="AJ6" s="6">
        <v>134.9</v>
      </c>
      <c r="AK6" s="6">
        <v>75.222222222222229</v>
      </c>
      <c r="AL6" s="6">
        <v>70.599999999999994</v>
      </c>
      <c r="AM6" s="6">
        <v>76.51111111111112</v>
      </c>
    </row>
    <row r="7" spans="1:48" x14ac:dyDescent="0.25">
      <c r="C7" s="7">
        <v>1</v>
      </c>
      <c r="D7" s="19">
        <v>43.1</v>
      </c>
      <c r="E7" s="19">
        <v>44.05</v>
      </c>
      <c r="F7" s="19">
        <v>33.9</v>
      </c>
      <c r="G7" s="19">
        <v>44.825000000000003</v>
      </c>
      <c r="H7" s="19">
        <v>49.375</v>
      </c>
      <c r="I7" s="19">
        <v>58.774999999999999</v>
      </c>
      <c r="J7" s="19">
        <v>56.25</v>
      </c>
      <c r="K7" s="19">
        <v>63.575000000000003</v>
      </c>
      <c r="L7" s="19">
        <v>52.924999999999997</v>
      </c>
      <c r="M7" s="19">
        <v>46.125</v>
      </c>
      <c r="N7" s="19">
        <v>44.25</v>
      </c>
      <c r="O7" s="19">
        <v>37.200000000000003</v>
      </c>
      <c r="P7" s="19">
        <v>18.375</v>
      </c>
      <c r="Q7" s="19">
        <v>27.1</v>
      </c>
      <c r="R7" s="19">
        <v>33.375</v>
      </c>
      <c r="S7" s="19">
        <v>42.85</v>
      </c>
      <c r="T7" s="19">
        <v>43.875</v>
      </c>
      <c r="U7" s="19">
        <v>45.3</v>
      </c>
      <c r="V7" s="19">
        <v>43.375</v>
      </c>
      <c r="W7" s="19">
        <v>48.1</v>
      </c>
      <c r="X7" s="19">
        <v>51.1</v>
      </c>
      <c r="Y7" s="19">
        <v>0</v>
      </c>
      <c r="Z7" s="6">
        <v>0</v>
      </c>
      <c r="AA7" s="6">
        <v>0</v>
      </c>
      <c r="AB7" s="6">
        <v>61.475000000000001</v>
      </c>
      <c r="AC7" s="6">
        <v>71.150000000000006</v>
      </c>
      <c r="AD7" s="6">
        <v>67.275000000000006</v>
      </c>
      <c r="AE7" s="6">
        <v>87.675000000000011</v>
      </c>
      <c r="AF7" s="6">
        <v>93.25</v>
      </c>
      <c r="AG7" s="6">
        <v>104.07499999999999</v>
      </c>
      <c r="AH7" s="6">
        <v>99.625</v>
      </c>
      <c r="AI7" s="6">
        <v>111.67500000000001</v>
      </c>
      <c r="AJ7" s="6">
        <v>104.02500000000001</v>
      </c>
      <c r="AK7" s="6">
        <v>46.125</v>
      </c>
      <c r="AL7" s="6">
        <v>44.25</v>
      </c>
      <c r="AM7" s="6">
        <v>37.200000000000003</v>
      </c>
    </row>
    <row r="8" spans="1:48" x14ac:dyDescent="0.25">
      <c r="C8" s="7">
        <v>1.5</v>
      </c>
      <c r="D8" s="19">
        <v>24.962499999999999</v>
      </c>
      <c r="E8" s="19">
        <v>27.112500000000001</v>
      </c>
      <c r="F8" s="19">
        <v>19.649999999999999</v>
      </c>
      <c r="G8" s="19">
        <v>22.975000000000001</v>
      </c>
      <c r="H8" s="19">
        <v>29.3125</v>
      </c>
      <c r="I8" s="19">
        <v>32.837499999999999</v>
      </c>
      <c r="J8" s="19">
        <v>26.712499999999999</v>
      </c>
      <c r="K8" s="19">
        <v>32.162500000000001</v>
      </c>
      <c r="L8" s="19">
        <v>31.887499999999999</v>
      </c>
      <c r="M8" s="19">
        <v>21.125</v>
      </c>
      <c r="N8" s="19">
        <v>21.65</v>
      </c>
      <c r="O8" s="19">
        <v>19.5625</v>
      </c>
      <c r="P8" s="19">
        <v>21.524999999999999</v>
      </c>
      <c r="Q8" s="19">
        <v>26.362500000000001</v>
      </c>
      <c r="R8" s="19">
        <v>25.625</v>
      </c>
      <c r="S8" s="19">
        <v>28.587499999999999</v>
      </c>
      <c r="T8" s="19">
        <v>27.662500000000001</v>
      </c>
      <c r="U8" s="19">
        <v>26.5</v>
      </c>
      <c r="V8" s="19">
        <v>35.262500000000003</v>
      </c>
      <c r="W8" s="19">
        <v>29.162500000000001</v>
      </c>
      <c r="X8" s="19">
        <v>33.287500000000001</v>
      </c>
      <c r="Y8" s="19">
        <v>0</v>
      </c>
      <c r="Z8" s="6">
        <v>0</v>
      </c>
      <c r="AA8" s="6">
        <v>0</v>
      </c>
      <c r="AB8" s="6">
        <v>46.487499999999997</v>
      </c>
      <c r="AC8" s="6">
        <v>53.475000000000001</v>
      </c>
      <c r="AD8" s="6">
        <v>45.274999999999999</v>
      </c>
      <c r="AE8" s="6">
        <v>51.5625</v>
      </c>
      <c r="AF8" s="6">
        <v>56.975000000000001</v>
      </c>
      <c r="AG8" s="6">
        <v>59.337499999999999</v>
      </c>
      <c r="AH8" s="6">
        <v>61.975000000000001</v>
      </c>
      <c r="AI8" s="6">
        <v>61.325000000000003</v>
      </c>
      <c r="AJ8" s="6">
        <v>65.174999999999997</v>
      </c>
      <c r="AK8" s="6">
        <v>21.125</v>
      </c>
      <c r="AL8" s="6">
        <v>21.65</v>
      </c>
      <c r="AM8" s="6">
        <v>19.5625</v>
      </c>
    </row>
    <row r="9" spans="1:48" x14ac:dyDescent="0.25">
      <c r="C9" s="7">
        <v>2</v>
      </c>
      <c r="D9" s="19">
        <v>152.6</v>
      </c>
      <c r="E9" s="19">
        <v>163.30000000000001</v>
      </c>
      <c r="F9" s="19">
        <v>34.799999999999997</v>
      </c>
      <c r="G9" s="19">
        <v>119.4</v>
      </c>
      <c r="H9" s="19">
        <v>178.1</v>
      </c>
      <c r="I9" s="19">
        <v>457.3</v>
      </c>
      <c r="J9" s="19">
        <v>185.8</v>
      </c>
      <c r="K9" s="19">
        <v>282.8</v>
      </c>
      <c r="L9" s="19">
        <v>225.1</v>
      </c>
      <c r="M9" s="19">
        <v>177.4</v>
      </c>
      <c r="N9" s="19">
        <v>153</v>
      </c>
      <c r="O9" s="19">
        <v>137.19999999999999</v>
      </c>
      <c r="P9" s="19">
        <v>23.3</v>
      </c>
      <c r="Q9" s="19">
        <v>55.9</v>
      </c>
      <c r="R9" s="19">
        <v>54</v>
      </c>
      <c r="S9" s="19">
        <v>91.7</v>
      </c>
      <c r="T9" s="19">
        <v>78.7</v>
      </c>
      <c r="U9" s="19">
        <v>97.4</v>
      </c>
      <c r="V9" s="19">
        <v>148.5</v>
      </c>
      <c r="W9" s="19">
        <v>135.30000000000001</v>
      </c>
      <c r="X9" s="19">
        <v>170.2</v>
      </c>
      <c r="Y9" s="19">
        <v>0</v>
      </c>
      <c r="Z9" s="6">
        <v>0</v>
      </c>
      <c r="AA9" s="6">
        <v>0</v>
      </c>
      <c r="AB9" s="6">
        <v>175.9</v>
      </c>
      <c r="AC9" s="6">
        <v>219.20000000000002</v>
      </c>
      <c r="AD9" s="6">
        <v>88.8</v>
      </c>
      <c r="AE9" s="6">
        <v>211.10000000000002</v>
      </c>
      <c r="AF9" s="6">
        <v>256.8</v>
      </c>
      <c r="AG9" s="6">
        <v>554.70000000000005</v>
      </c>
      <c r="AH9" s="6">
        <v>334.3</v>
      </c>
      <c r="AI9" s="6">
        <v>418.1</v>
      </c>
      <c r="AJ9" s="6">
        <v>395.29999999999995</v>
      </c>
      <c r="AK9" s="6">
        <v>177.4</v>
      </c>
      <c r="AL9" s="6">
        <v>153</v>
      </c>
      <c r="AM9" s="6">
        <v>137.19999999999999</v>
      </c>
    </row>
    <row r="10" spans="1:48" x14ac:dyDescent="0.25">
      <c r="C10" s="7">
        <v>3</v>
      </c>
      <c r="D10" s="19">
        <v>467.32499999999999</v>
      </c>
      <c r="E10" s="19">
        <v>407.22500000000002</v>
      </c>
      <c r="F10" s="19">
        <v>207.77500000000001</v>
      </c>
      <c r="G10" s="19">
        <v>414.25</v>
      </c>
      <c r="H10" s="19">
        <v>415.05</v>
      </c>
      <c r="I10" s="19">
        <v>604.85</v>
      </c>
      <c r="J10" s="19">
        <v>526.125</v>
      </c>
      <c r="K10" s="19">
        <v>736.15</v>
      </c>
      <c r="L10" s="19">
        <v>720.3</v>
      </c>
      <c r="M10" s="19">
        <v>745.82500000000005</v>
      </c>
      <c r="N10" s="19">
        <v>445.9</v>
      </c>
      <c r="O10" s="19">
        <v>387.5</v>
      </c>
      <c r="P10" s="19">
        <v>247.42500000000001</v>
      </c>
      <c r="Q10" s="19">
        <v>270.82499999999999</v>
      </c>
      <c r="R10" s="19">
        <v>348.72500000000002</v>
      </c>
      <c r="S10" s="19">
        <v>626.07500000000005</v>
      </c>
      <c r="T10" s="19">
        <v>623.45000000000005</v>
      </c>
      <c r="U10" s="19">
        <v>568.47500000000002</v>
      </c>
      <c r="V10" s="19">
        <v>537.72500000000002</v>
      </c>
      <c r="W10" s="19">
        <v>585.75</v>
      </c>
      <c r="X10" s="19">
        <v>625.375</v>
      </c>
      <c r="Y10" s="19">
        <v>0</v>
      </c>
      <c r="Z10" s="6">
        <v>0</v>
      </c>
      <c r="AA10" s="6">
        <v>0</v>
      </c>
      <c r="AB10" s="6">
        <v>714.75</v>
      </c>
      <c r="AC10" s="6">
        <v>678.05</v>
      </c>
      <c r="AD10" s="6">
        <v>556.5</v>
      </c>
      <c r="AE10" s="6">
        <v>1040.325</v>
      </c>
      <c r="AF10" s="6">
        <v>1038.5</v>
      </c>
      <c r="AG10" s="6">
        <v>1173.325</v>
      </c>
      <c r="AH10" s="6">
        <v>1063.8499999999999</v>
      </c>
      <c r="AI10" s="6">
        <v>1321.9</v>
      </c>
      <c r="AJ10" s="6">
        <v>1345.675</v>
      </c>
      <c r="AK10" s="6">
        <v>745.82500000000005</v>
      </c>
      <c r="AL10" s="6">
        <v>445.9</v>
      </c>
      <c r="AM10" s="6">
        <v>387.5</v>
      </c>
    </row>
    <row r="11" spans="1:48" x14ac:dyDescent="0.25">
      <c r="C11" s="7">
        <v>4</v>
      </c>
      <c r="D11" s="19">
        <v>869.9</v>
      </c>
      <c r="E11" s="19">
        <v>982.4</v>
      </c>
      <c r="F11" s="19">
        <v>793.9</v>
      </c>
      <c r="G11" s="19">
        <v>2125.6</v>
      </c>
      <c r="H11" s="19">
        <v>3709.5</v>
      </c>
      <c r="I11" s="19">
        <v>2134.3000000000002</v>
      </c>
      <c r="J11" s="19">
        <v>1153.7</v>
      </c>
      <c r="K11" s="19">
        <v>1918.3</v>
      </c>
      <c r="L11" s="19">
        <v>5563.5</v>
      </c>
      <c r="M11" s="19">
        <v>1993.6</v>
      </c>
      <c r="N11" s="19">
        <v>1296.8</v>
      </c>
      <c r="O11" s="19">
        <v>922.4</v>
      </c>
      <c r="P11" s="19">
        <v>705.4</v>
      </c>
      <c r="Q11" s="19">
        <v>1178.7</v>
      </c>
      <c r="R11" s="19">
        <v>1648.3</v>
      </c>
      <c r="S11" s="19">
        <v>2481.5</v>
      </c>
      <c r="T11" s="19">
        <v>2481.9</v>
      </c>
      <c r="U11" s="19">
        <v>2038.4</v>
      </c>
      <c r="V11" s="19">
        <v>2423.1999999999998</v>
      </c>
      <c r="W11" s="19">
        <v>3456.8</v>
      </c>
      <c r="X11" s="19">
        <v>4036.5</v>
      </c>
      <c r="Y11" s="19">
        <v>0</v>
      </c>
      <c r="Z11" s="6">
        <v>0</v>
      </c>
      <c r="AA11" s="6">
        <v>0</v>
      </c>
      <c r="AB11" s="6">
        <v>1575.3</v>
      </c>
      <c r="AC11" s="6">
        <v>2161.1</v>
      </c>
      <c r="AD11" s="6">
        <v>2442.1999999999998</v>
      </c>
      <c r="AE11" s="6">
        <v>4607.1000000000004</v>
      </c>
      <c r="AF11" s="6">
        <v>6191.4</v>
      </c>
      <c r="AG11" s="6">
        <v>4172.7000000000007</v>
      </c>
      <c r="AH11" s="6">
        <v>3576.8999999999996</v>
      </c>
      <c r="AI11" s="6">
        <v>5375.1</v>
      </c>
      <c r="AJ11" s="6">
        <v>9600</v>
      </c>
      <c r="AK11" s="6">
        <v>1993.6</v>
      </c>
      <c r="AL11" s="6">
        <v>1296.8</v>
      </c>
      <c r="AM11" s="6">
        <v>922.4</v>
      </c>
    </row>
    <row r="12" spans="1:48" x14ac:dyDescent="0.25">
      <c r="C12" s="7">
        <v>6</v>
      </c>
      <c r="D12" s="19">
        <v>1797.5</v>
      </c>
      <c r="E12" s="19">
        <v>1294.0923076923077</v>
      </c>
      <c r="F12" s="19">
        <v>1026.1153846153845</v>
      </c>
      <c r="G12" s="19">
        <v>1347.4076923076923</v>
      </c>
      <c r="H12" s="19">
        <v>2649.8999999999996</v>
      </c>
      <c r="I12" s="19">
        <v>2893.2307692307691</v>
      </c>
      <c r="J12" s="19">
        <v>730.71538461538455</v>
      </c>
      <c r="K12" s="19">
        <v>1948.8076923076924</v>
      </c>
      <c r="L12" s="19">
        <v>1262.823076923077</v>
      </c>
      <c r="M12" s="19">
        <v>2010.0384615384614</v>
      </c>
      <c r="N12" s="19">
        <v>2941.9538461538464</v>
      </c>
      <c r="O12" s="19">
        <v>1192.6153846153845</v>
      </c>
      <c r="P12" s="19">
        <v>607.94615384615383</v>
      </c>
      <c r="Q12" s="19">
        <v>889.93076923076922</v>
      </c>
      <c r="R12" s="19">
        <v>1363.3692307692306</v>
      </c>
      <c r="S12" s="19">
        <v>2026.8076923076924</v>
      </c>
      <c r="T12" s="19">
        <v>2423.123076923077</v>
      </c>
      <c r="U12" s="19">
        <v>1842.9615384615386</v>
      </c>
      <c r="V12" s="19">
        <v>1446.353846153846</v>
      </c>
      <c r="W12" s="19">
        <v>1468.7538461538461</v>
      </c>
      <c r="X12" s="19">
        <v>2840.2461538461534</v>
      </c>
      <c r="Y12" s="19">
        <v>0</v>
      </c>
      <c r="Z12" s="6">
        <v>0</v>
      </c>
      <c r="AA12" s="6">
        <v>0</v>
      </c>
      <c r="AB12" s="6">
        <v>2405.4461538461537</v>
      </c>
      <c r="AC12" s="6">
        <v>2184.023076923077</v>
      </c>
      <c r="AD12" s="6">
        <v>2389.4846153846152</v>
      </c>
      <c r="AE12" s="6">
        <v>3374.2153846153847</v>
      </c>
      <c r="AF12" s="6">
        <v>5073.0230769230766</v>
      </c>
      <c r="AG12" s="6">
        <v>4736.1923076923076</v>
      </c>
      <c r="AH12" s="6">
        <v>2177.0692307692307</v>
      </c>
      <c r="AI12" s="6">
        <v>3417.5615384615385</v>
      </c>
      <c r="AJ12" s="6">
        <v>4103.0692307692307</v>
      </c>
      <c r="AK12" s="6">
        <v>2010.0384615384614</v>
      </c>
      <c r="AL12" s="6">
        <v>2941.9538461538464</v>
      </c>
      <c r="AM12" s="6">
        <v>1192.6153846153845</v>
      </c>
    </row>
    <row r="13" spans="1:48" x14ac:dyDescent="0.25">
      <c r="C13" s="7">
        <v>8</v>
      </c>
      <c r="D13" s="19">
        <v>1190.48</v>
      </c>
      <c r="E13" s="19">
        <v>1343.5</v>
      </c>
      <c r="F13" s="19">
        <v>1435.3799999999999</v>
      </c>
      <c r="G13" s="19">
        <v>966</v>
      </c>
      <c r="H13" s="19">
        <v>2176.84</v>
      </c>
      <c r="I13" s="19">
        <v>2296.2400000000002</v>
      </c>
      <c r="J13" s="19">
        <v>1663.7599999999998</v>
      </c>
      <c r="K13" s="19">
        <v>1903.2400000000002</v>
      </c>
      <c r="L13" s="19">
        <v>927.32</v>
      </c>
      <c r="M13" s="19">
        <v>1485.98</v>
      </c>
      <c r="N13" s="19">
        <v>1198.6200000000001</v>
      </c>
      <c r="O13" s="19">
        <v>990.86</v>
      </c>
      <c r="P13" s="19">
        <v>526.29999999999995</v>
      </c>
      <c r="Q13" s="19">
        <v>719.48</v>
      </c>
      <c r="R13" s="19">
        <v>669.64</v>
      </c>
      <c r="S13" s="19">
        <v>929.07999999999993</v>
      </c>
      <c r="T13" s="19">
        <v>2134.7400000000002</v>
      </c>
      <c r="U13" s="19">
        <v>1609.1</v>
      </c>
      <c r="V13" s="19">
        <v>431.58000000000004</v>
      </c>
      <c r="W13" s="19">
        <v>200.26</v>
      </c>
      <c r="X13" s="19">
        <v>433.03999999999996</v>
      </c>
      <c r="Y13" s="19">
        <v>0</v>
      </c>
      <c r="Z13" s="6">
        <v>0</v>
      </c>
      <c r="AA13" s="6">
        <v>0</v>
      </c>
      <c r="AB13" s="6">
        <v>1716.78</v>
      </c>
      <c r="AC13" s="6">
        <v>2062.98</v>
      </c>
      <c r="AD13" s="6">
        <v>2105.02</v>
      </c>
      <c r="AE13" s="6">
        <v>1895.08</v>
      </c>
      <c r="AF13" s="6">
        <v>4311.58</v>
      </c>
      <c r="AG13" s="6">
        <v>3905.34</v>
      </c>
      <c r="AH13" s="6">
        <v>2095.3399999999997</v>
      </c>
      <c r="AI13" s="6">
        <v>2103.5</v>
      </c>
      <c r="AJ13" s="6">
        <v>1360.3600000000001</v>
      </c>
      <c r="AK13" s="6">
        <v>1485.98</v>
      </c>
      <c r="AL13" s="6">
        <v>1198.6200000000001</v>
      </c>
      <c r="AM13" s="6">
        <v>990.86</v>
      </c>
    </row>
    <row r="14" spans="1:48" x14ac:dyDescent="0.25">
      <c r="C14" s="7"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</row>
    <row r="15" spans="1:48" x14ac:dyDescent="0.25">
      <c r="C15" s="7"/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</row>
    <row r="16" spans="1:48" x14ac:dyDescent="0.25">
      <c r="A16" s="7" t="s">
        <v>231</v>
      </c>
      <c r="D16" s="19">
        <v>460.71674999999993</v>
      </c>
      <c r="E16" s="19">
        <v>433.27020299145295</v>
      </c>
      <c r="F16" s="19">
        <v>363.63203846153846</v>
      </c>
      <c r="G16" s="19">
        <v>515.5557692307691</v>
      </c>
      <c r="H16" s="19">
        <v>932.57552777777778</v>
      </c>
      <c r="I16" s="19">
        <v>859.78999358974363</v>
      </c>
      <c r="J16" s="19">
        <v>440.88406623931621</v>
      </c>
      <c r="K16" s="19">
        <v>694.22018589743584</v>
      </c>
      <c r="L16" s="19">
        <v>885.5188910256411</v>
      </c>
      <c r="M16" s="19">
        <v>655.53156837606844</v>
      </c>
      <c r="N16" s="19">
        <v>617.27738461538456</v>
      </c>
      <c r="O16" s="19">
        <v>376.3848995726496</v>
      </c>
      <c r="P16" s="19">
        <v>117.37859874044084</v>
      </c>
      <c r="Q16" s="19">
        <v>171.17534750337381</v>
      </c>
      <c r="R16" s="19">
        <v>221.41583670715249</v>
      </c>
      <c r="S16" s="19">
        <v>329.30001012145749</v>
      </c>
      <c r="T16" s="19">
        <v>413.00032276203331</v>
      </c>
      <c r="U16" s="19">
        <v>329.50543184885294</v>
      </c>
      <c r="V16" s="19">
        <v>267.97232231219073</v>
      </c>
      <c r="W16" s="19">
        <v>313.3680533063428</v>
      </c>
      <c r="X16" s="19">
        <v>434.38501686909586</v>
      </c>
      <c r="Y16" s="19">
        <v>0</v>
      </c>
      <c r="Z16" s="6">
        <v>0</v>
      </c>
      <c r="AA16" s="6">
        <v>0</v>
      </c>
      <c r="AB16" s="6">
        <v>235.77106469201294</v>
      </c>
      <c r="AC16" s="6">
        <v>261.55288387857354</v>
      </c>
      <c r="AD16" s="6">
        <v>270.45590627763039</v>
      </c>
      <c r="AE16" s="6">
        <v>393.52613395225467</v>
      </c>
      <c r="AF16" s="6">
        <v>592.16418656056589</v>
      </c>
      <c r="AG16" s="6">
        <v>512.36217727674625</v>
      </c>
      <c r="AH16" s="6">
        <v>327.59706159740637</v>
      </c>
      <c r="AI16" s="6">
        <v>444.69637488947836</v>
      </c>
      <c r="AJ16" s="6">
        <v>589.9484217506631</v>
      </c>
      <c r="AK16" s="6">
        <v>226.04536840554081</v>
      </c>
      <c r="AL16" s="6">
        <v>212.85427055702917</v>
      </c>
      <c r="AM16" s="6">
        <v>129.78789640436193</v>
      </c>
    </row>
    <row r="17" spans="1:39" x14ac:dyDescent="0.25">
      <c r="A17" s="7" t="s">
        <v>16</v>
      </c>
      <c r="B17" s="7" t="s">
        <v>44</v>
      </c>
      <c r="C17" s="7">
        <v>0.75</v>
      </c>
      <c r="D17" s="19">
        <v>8.1643447461629286</v>
      </c>
      <c r="E17" s="19">
        <v>8.2048406139315233</v>
      </c>
      <c r="F17" s="19">
        <v>7.1170011806375451</v>
      </c>
      <c r="G17" s="19">
        <v>8.0792207792207797</v>
      </c>
      <c r="H17" s="19">
        <v>8.2471074380165295</v>
      </c>
      <c r="I17" s="19">
        <v>8.8029515938606853</v>
      </c>
      <c r="J17" s="19">
        <v>8.7131050767414404</v>
      </c>
      <c r="K17" s="19">
        <v>8.1908264462809921</v>
      </c>
      <c r="L17" s="19">
        <v>7.747697756788666</v>
      </c>
      <c r="M17" s="19">
        <v>8.004840613931524</v>
      </c>
      <c r="N17" s="19">
        <v>7.5447461629279804</v>
      </c>
      <c r="O17" s="19">
        <v>6.9764698937426211</v>
      </c>
      <c r="P17" s="19">
        <v>7.2089728453364819</v>
      </c>
      <c r="Q17" s="19">
        <v>6.7894923258559619</v>
      </c>
      <c r="R17" s="19">
        <v>7.8446162927981113</v>
      </c>
      <c r="S17" s="19">
        <v>8.1113341204250293</v>
      </c>
      <c r="T17" s="19">
        <v>7.2079456906729638</v>
      </c>
      <c r="U17" s="19">
        <v>7.9393270365997637</v>
      </c>
      <c r="V17" s="19">
        <v>8.2413695395513571</v>
      </c>
      <c r="W17" s="19">
        <v>7.260661157024793</v>
      </c>
      <c r="X17" s="19">
        <v>8.3398465171192449</v>
      </c>
      <c r="Y17" s="19">
        <v>0</v>
      </c>
      <c r="Z17" s="6">
        <v>0</v>
      </c>
      <c r="AA17" s="6">
        <v>0</v>
      </c>
      <c r="AB17" s="6">
        <v>15.373317591499411</v>
      </c>
      <c r="AC17" s="6">
        <v>14.994332939787485</v>
      </c>
      <c r="AD17" s="6">
        <v>14.961617473435656</v>
      </c>
      <c r="AE17" s="6">
        <v>16.190554899645811</v>
      </c>
      <c r="AF17" s="6">
        <v>15.455053128689492</v>
      </c>
      <c r="AG17" s="6">
        <v>16.742278630460447</v>
      </c>
      <c r="AH17" s="6">
        <v>16.954474616292799</v>
      </c>
      <c r="AI17" s="6">
        <v>15.451487603305786</v>
      </c>
      <c r="AJ17" s="6">
        <v>16.087544273907909</v>
      </c>
      <c r="AK17" s="6">
        <v>8.004840613931524</v>
      </c>
      <c r="AL17" s="6">
        <v>7.5447461629279804</v>
      </c>
      <c r="AM17" s="6">
        <v>6.9764698937426211</v>
      </c>
    </row>
    <row r="18" spans="1:39" x14ac:dyDescent="0.25">
      <c r="C18" s="7">
        <v>1</v>
      </c>
      <c r="D18" s="19">
        <v>19.338852097130243</v>
      </c>
      <c r="E18" s="19">
        <v>17.887196467991171</v>
      </c>
      <c r="F18" s="19">
        <v>15.884547461368653</v>
      </c>
      <c r="G18" s="19">
        <v>19.284326710816774</v>
      </c>
      <c r="H18" s="19">
        <v>20.057836644591614</v>
      </c>
      <c r="I18" s="19">
        <v>24.096909492273731</v>
      </c>
      <c r="J18" s="19">
        <v>23.926269315673292</v>
      </c>
      <c r="K18" s="19">
        <v>22.075717439293598</v>
      </c>
      <c r="L18" s="19">
        <v>20.520750551876379</v>
      </c>
      <c r="M18" s="19">
        <v>19.539735099337747</v>
      </c>
      <c r="N18" s="19">
        <v>17.485651214128037</v>
      </c>
      <c r="O18" s="19">
        <v>14.842163355408388</v>
      </c>
      <c r="P18" s="19">
        <v>14.035320088300221</v>
      </c>
      <c r="Q18" s="19">
        <v>15.326622516556291</v>
      </c>
      <c r="R18" s="19">
        <v>14.910596026490067</v>
      </c>
      <c r="S18" s="19">
        <v>18.118763796909491</v>
      </c>
      <c r="T18" s="19">
        <v>17.078587196467993</v>
      </c>
      <c r="U18" s="19">
        <v>18.136865342163354</v>
      </c>
      <c r="V18" s="19">
        <v>18.928918322295804</v>
      </c>
      <c r="W18" s="19">
        <v>18.183222958057396</v>
      </c>
      <c r="X18" s="19">
        <v>18.307064017660046</v>
      </c>
      <c r="Y18" s="19">
        <v>0</v>
      </c>
      <c r="Z18" s="6">
        <v>0</v>
      </c>
      <c r="AA18" s="6">
        <v>0</v>
      </c>
      <c r="AB18" s="6">
        <v>33.374172185430467</v>
      </c>
      <c r="AC18" s="6">
        <v>33.213818984547459</v>
      </c>
      <c r="AD18" s="6">
        <v>30.79514348785872</v>
      </c>
      <c r="AE18" s="6">
        <v>37.403090507726262</v>
      </c>
      <c r="AF18" s="6">
        <v>37.13642384105961</v>
      </c>
      <c r="AG18" s="6">
        <v>42.233774834437085</v>
      </c>
      <c r="AH18" s="6">
        <v>42.855187637969095</v>
      </c>
      <c r="AI18" s="6">
        <v>40.258940397350997</v>
      </c>
      <c r="AJ18" s="6">
        <v>38.827814569536429</v>
      </c>
      <c r="AK18" s="6">
        <v>19.539735099337747</v>
      </c>
      <c r="AL18" s="6">
        <v>17.485651214128037</v>
      </c>
      <c r="AM18" s="6">
        <v>14.842163355408388</v>
      </c>
    </row>
    <row r="19" spans="1:39" x14ac:dyDescent="0.25">
      <c r="C19" s="7">
        <v>1.5</v>
      </c>
      <c r="D19" s="19">
        <v>46.978484107579462</v>
      </c>
      <c r="E19" s="19">
        <v>43.029804400977994</v>
      </c>
      <c r="F19" s="19">
        <v>45.755501222493891</v>
      </c>
      <c r="G19" s="19">
        <v>58.575794621026894</v>
      </c>
      <c r="H19" s="19">
        <v>73.809290953545229</v>
      </c>
      <c r="I19" s="19">
        <v>100.60220048899757</v>
      </c>
      <c r="J19" s="19">
        <v>75.40440097799511</v>
      </c>
      <c r="K19" s="19">
        <v>68.634474327628368</v>
      </c>
      <c r="L19" s="19">
        <v>53.905623471882642</v>
      </c>
      <c r="M19" s="19">
        <v>49.401955990220053</v>
      </c>
      <c r="N19" s="19">
        <v>41.771882640586796</v>
      </c>
      <c r="O19" s="19">
        <v>37.9919315403423</v>
      </c>
      <c r="P19" s="19">
        <v>38.447432762836186</v>
      </c>
      <c r="Q19" s="19">
        <v>42.323691931540338</v>
      </c>
      <c r="R19" s="19">
        <v>41.70244498777506</v>
      </c>
      <c r="S19" s="19">
        <v>57.285819070904651</v>
      </c>
      <c r="T19" s="19">
        <v>52.718337408312955</v>
      </c>
      <c r="U19" s="19">
        <v>67.040097799511003</v>
      </c>
      <c r="V19" s="19">
        <v>65.0799511002445</v>
      </c>
      <c r="W19" s="19">
        <v>49.46870415647922</v>
      </c>
      <c r="X19" s="19">
        <v>47.866748166259171</v>
      </c>
      <c r="Y19" s="19">
        <v>0</v>
      </c>
      <c r="Z19" s="6">
        <v>0</v>
      </c>
      <c r="AA19" s="6">
        <v>0</v>
      </c>
      <c r="AB19" s="6">
        <v>85.425916870415648</v>
      </c>
      <c r="AC19" s="6">
        <v>85.353496332518333</v>
      </c>
      <c r="AD19" s="6">
        <v>87.457946210268943</v>
      </c>
      <c r="AE19" s="6">
        <v>115.86161369193155</v>
      </c>
      <c r="AF19" s="6">
        <v>126.52762836185818</v>
      </c>
      <c r="AG19" s="6">
        <v>167.64229828850858</v>
      </c>
      <c r="AH19" s="6">
        <v>140.48435207823962</v>
      </c>
      <c r="AI19" s="6">
        <v>118.10317848410759</v>
      </c>
      <c r="AJ19" s="6">
        <v>101.77237163814181</v>
      </c>
      <c r="AK19" s="6">
        <v>49.401955990220053</v>
      </c>
      <c r="AL19" s="6">
        <v>41.771882640586796</v>
      </c>
      <c r="AM19" s="6">
        <v>37.9919315403423</v>
      </c>
    </row>
    <row r="20" spans="1:39" x14ac:dyDescent="0.25">
      <c r="C20" s="7">
        <v>2</v>
      </c>
      <c r="D20" s="19">
        <v>103.68395408163265</v>
      </c>
      <c r="E20" s="19">
        <v>99.607397959183672</v>
      </c>
      <c r="F20" s="19">
        <v>90.084438775510193</v>
      </c>
      <c r="G20" s="19">
        <v>114.16454081632654</v>
      </c>
      <c r="H20" s="19">
        <v>121.23545918367347</v>
      </c>
      <c r="I20" s="19">
        <v>139.11632653061224</v>
      </c>
      <c r="J20" s="19">
        <v>126.61096938775511</v>
      </c>
      <c r="K20" s="19">
        <v>115.43010204081632</v>
      </c>
      <c r="L20" s="19">
        <v>102.99336734693878</v>
      </c>
      <c r="M20" s="19">
        <v>99.300255102040808</v>
      </c>
      <c r="N20" s="19">
        <v>95.513010204081624</v>
      </c>
      <c r="O20" s="19">
        <v>95.684693877551027</v>
      </c>
      <c r="P20" s="19">
        <v>94.660204081632656</v>
      </c>
      <c r="Q20" s="19">
        <v>98.595612244897964</v>
      </c>
      <c r="R20" s="19">
        <v>100.67704081632654</v>
      </c>
      <c r="S20" s="19">
        <v>111.03137755102041</v>
      </c>
      <c r="T20" s="19">
        <v>107.93979591836735</v>
      </c>
      <c r="U20" s="19">
        <v>116.53571428571429</v>
      </c>
      <c r="V20" s="19">
        <v>110.5704081632653</v>
      </c>
      <c r="W20" s="19">
        <v>98.819132653061217</v>
      </c>
      <c r="X20" s="19">
        <v>102.99693877551022</v>
      </c>
      <c r="Y20" s="19">
        <v>0</v>
      </c>
      <c r="Z20" s="6">
        <v>0</v>
      </c>
      <c r="AA20" s="6">
        <v>0</v>
      </c>
      <c r="AB20" s="6">
        <v>198.34415816326532</v>
      </c>
      <c r="AC20" s="6">
        <v>198.20301020408164</v>
      </c>
      <c r="AD20" s="6">
        <v>190.76147959183675</v>
      </c>
      <c r="AE20" s="6">
        <v>225.19591836734696</v>
      </c>
      <c r="AF20" s="6">
        <v>229.17525510204081</v>
      </c>
      <c r="AG20" s="6">
        <v>255.65204081632652</v>
      </c>
      <c r="AH20" s="6">
        <v>237.1813775510204</v>
      </c>
      <c r="AI20" s="6">
        <v>214.24923469387755</v>
      </c>
      <c r="AJ20" s="6">
        <v>205.990306122449</v>
      </c>
      <c r="AK20" s="6">
        <v>99.300255102040808</v>
      </c>
      <c r="AL20" s="6">
        <v>95.513010204081624</v>
      </c>
      <c r="AM20" s="6">
        <v>95.684693877551027</v>
      </c>
    </row>
    <row r="21" spans="1:39" x14ac:dyDescent="0.25">
      <c r="C21" s="7">
        <v>3</v>
      </c>
      <c r="D21" s="19">
        <v>241.625</v>
      </c>
      <c r="E21" s="19">
        <v>204.63461538461539</v>
      </c>
      <c r="F21" s="19">
        <v>279.23557692307691</v>
      </c>
      <c r="G21" s="19">
        <v>242.83173076923077</v>
      </c>
      <c r="H21" s="19">
        <v>300.45576923076925</v>
      </c>
      <c r="I21" s="19">
        <v>396.27499999999998</v>
      </c>
      <c r="J21" s="19">
        <v>362.90480769230766</v>
      </c>
      <c r="K21" s="19">
        <v>319.50288461538463</v>
      </c>
      <c r="L21" s="19">
        <v>289.96538461538461</v>
      </c>
      <c r="M21" s="19">
        <v>247.17115384615383</v>
      </c>
      <c r="N21" s="19">
        <v>213.0596153846154</v>
      </c>
      <c r="O21" s="19">
        <v>251.76538461538459</v>
      </c>
      <c r="P21" s="19">
        <v>180.68076923076922</v>
      </c>
      <c r="Q21" s="19">
        <v>227.00355769230768</v>
      </c>
      <c r="R21" s="19">
        <v>254.84730769230768</v>
      </c>
      <c r="S21" s="19">
        <v>290.8478846153846</v>
      </c>
      <c r="T21" s="19">
        <v>276.15288461538461</v>
      </c>
      <c r="U21" s="19">
        <v>228.87596153846152</v>
      </c>
      <c r="V21" s="19">
        <v>343.51730769230772</v>
      </c>
      <c r="W21" s="19">
        <v>321.94038461538463</v>
      </c>
      <c r="X21" s="19">
        <v>270.95384615384614</v>
      </c>
      <c r="Y21" s="19">
        <v>0</v>
      </c>
      <c r="Z21" s="6">
        <v>0</v>
      </c>
      <c r="AA21" s="6">
        <v>0</v>
      </c>
      <c r="AB21" s="6">
        <v>422.30576923076922</v>
      </c>
      <c r="AC21" s="6">
        <v>431.63817307692307</v>
      </c>
      <c r="AD21" s="6">
        <v>534.08288461538461</v>
      </c>
      <c r="AE21" s="6">
        <v>533.67961538461532</v>
      </c>
      <c r="AF21" s="6">
        <v>576.60865384615386</v>
      </c>
      <c r="AG21" s="6">
        <v>625.1509615384615</v>
      </c>
      <c r="AH21" s="6">
        <v>706.42211538461538</v>
      </c>
      <c r="AI21" s="6">
        <v>641.44326923076926</v>
      </c>
      <c r="AJ21" s="6">
        <v>560.91923076923081</v>
      </c>
      <c r="AK21" s="6">
        <v>247.17115384615383</v>
      </c>
      <c r="AL21" s="6">
        <v>213.0596153846154</v>
      </c>
      <c r="AM21" s="6">
        <v>251.76538461538459</v>
      </c>
    </row>
    <row r="22" spans="1:39" x14ac:dyDescent="0.25">
      <c r="C22" s="7">
        <v>4</v>
      </c>
      <c r="D22" s="19">
        <v>1076.1307692307694</v>
      </c>
      <c r="E22" s="19">
        <v>971.55384615384617</v>
      </c>
      <c r="F22" s="19">
        <v>877.44615384615383</v>
      </c>
      <c r="G22" s="19">
        <v>1082.2923076923075</v>
      </c>
      <c r="H22" s="19">
        <v>1013</v>
      </c>
      <c r="I22" s="19">
        <v>1545.6307692307694</v>
      </c>
      <c r="J22" s="19">
        <v>1205.0923076923077</v>
      </c>
      <c r="K22" s="19">
        <v>1112.2538461538461</v>
      </c>
      <c r="L22" s="19">
        <v>1041.6538461538462</v>
      </c>
      <c r="M22" s="19">
        <v>999.76923076923072</v>
      </c>
      <c r="N22" s="19">
        <v>886.46923076923076</v>
      </c>
      <c r="O22" s="19">
        <v>794.323076923077</v>
      </c>
      <c r="P22" s="19">
        <v>754.38461538461536</v>
      </c>
      <c r="Q22" s="19">
        <v>789.46923076923076</v>
      </c>
      <c r="R22" s="19">
        <v>548.06153846153848</v>
      </c>
      <c r="S22" s="19">
        <v>853.45384615384614</v>
      </c>
      <c r="T22" s="19">
        <v>838.20769230769235</v>
      </c>
      <c r="U22" s="19">
        <v>1246.9076923076923</v>
      </c>
      <c r="V22" s="19">
        <v>1172.3253846153846</v>
      </c>
      <c r="W22" s="19">
        <v>1316.2746153846153</v>
      </c>
      <c r="X22" s="19">
        <v>959.06923076923078</v>
      </c>
      <c r="Y22" s="19">
        <v>0</v>
      </c>
      <c r="Z22" s="6">
        <v>0</v>
      </c>
      <c r="AA22" s="6">
        <v>0</v>
      </c>
      <c r="AB22" s="6">
        <v>1830.5153846153848</v>
      </c>
      <c r="AC22" s="6">
        <v>1761.023076923077</v>
      </c>
      <c r="AD22" s="6">
        <v>1425.5076923076922</v>
      </c>
      <c r="AE22" s="6">
        <v>1935.7461538461537</v>
      </c>
      <c r="AF22" s="6">
        <v>1851.2076923076925</v>
      </c>
      <c r="AG22" s="6">
        <v>2792.5384615384619</v>
      </c>
      <c r="AH22" s="6">
        <v>2377.4176923076921</v>
      </c>
      <c r="AI22" s="6">
        <v>2428.5284615384617</v>
      </c>
      <c r="AJ22" s="6">
        <v>2000.7230769230769</v>
      </c>
      <c r="AK22" s="6">
        <v>999.76923076923072</v>
      </c>
      <c r="AL22" s="6">
        <v>886.46923076923076</v>
      </c>
      <c r="AM22" s="6">
        <v>794.323076923077</v>
      </c>
    </row>
    <row r="23" spans="1:39" x14ac:dyDescent="0.25">
      <c r="C23" s="7">
        <v>6</v>
      </c>
      <c r="D23" s="19">
        <v>753.95</v>
      </c>
      <c r="E23" s="19">
        <v>36.1</v>
      </c>
      <c r="F23" s="19">
        <v>77.599999999999994</v>
      </c>
      <c r="G23" s="19">
        <v>68.25</v>
      </c>
      <c r="H23" s="19">
        <v>56.4</v>
      </c>
      <c r="I23" s="19">
        <v>66.349999999999994</v>
      </c>
      <c r="J23" s="19">
        <v>58.1</v>
      </c>
      <c r="K23" s="19">
        <v>46</v>
      </c>
      <c r="L23" s="19">
        <v>55.15</v>
      </c>
      <c r="M23" s="19">
        <v>53.024999999999999</v>
      </c>
      <c r="N23" s="19">
        <v>48.85</v>
      </c>
      <c r="O23" s="19">
        <v>55.95</v>
      </c>
      <c r="P23" s="19">
        <v>211.7</v>
      </c>
      <c r="Q23" s="19">
        <v>178.86</v>
      </c>
      <c r="R23" s="19">
        <v>29.9</v>
      </c>
      <c r="S23" s="19">
        <v>66.5</v>
      </c>
      <c r="T23" s="19">
        <v>67</v>
      </c>
      <c r="U23" s="19">
        <v>60.95</v>
      </c>
      <c r="V23" s="19">
        <v>47.4</v>
      </c>
      <c r="W23" s="19">
        <v>50.774999999999999</v>
      </c>
      <c r="X23" s="19">
        <v>59.7</v>
      </c>
      <c r="Y23" s="19">
        <v>0</v>
      </c>
      <c r="Z23" s="6">
        <v>0</v>
      </c>
      <c r="AA23" s="6">
        <v>0</v>
      </c>
      <c r="AB23" s="6">
        <v>965.65000000000009</v>
      </c>
      <c r="AC23" s="6">
        <v>214.96</v>
      </c>
      <c r="AD23" s="6">
        <v>107.5</v>
      </c>
      <c r="AE23" s="6">
        <v>134.75</v>
      </c>
      <c r="AF23" s="6">
        <v>123.4</v>
      </c>
      <c r="AG23" s="6">
        <v>127.3</v>
      </c>
      <c r="AH23" s="6">
        <v>105.5</v>
      </c>
      <c r="AI23" s="6">
        <v>96.775000000000006</v>
      </c>
      <c r="AJ23" s="6">
        <v>114.85</v>
      </c>
      <c r="AK23" s="6">
        <v>53.024999999999999</v>
      </c>
      <c r="AL23" s="6">
        <v>48.85</v>
      </c>
      <c r="AM23" s="6">
        <v>55.95</v>
      </c>
    </row>
    <row r="24" spans="1:39" x14ac:dyDescent="0.25">
      <c r="C24" s="7">
        <v>8</v>
      </c>
      <c r="D24" s="19">
        <v>1214.6333333333334</v>
      </c>
      <c r="E24" s="19">
        <v>990.73333333333323</v>
      </c>
      <c r="F24" s="19">
        <v>987.4</v>
      </c>
      <c r="G24" s="19">
        <v>1249.7666666666667</v>
      </c>
      <c r="H24" s="19">
        <v>1154.5</v>
      </c>
      <c r="I24" s="19">
        <v>1311.2666666666667</v>
      </c>
      <c r="J24" s="19">
        <v>1162.9666666666667</v>
      </c>
      <c r="K24" s="19">
        <v>1026.9333333333334</v>
      </c>
      <c r="L24" s="19">
        <v>1076.4666666666667</v>
      </c>
      <c r="M24" s="19">
        <v>1002.5333333333333</v>
      </c>
      <c r="N24" s="19">
        <v>943.1</v>
      </c>
      <c r="O24" s="19">
        <v>1938.0333333333335</v>
      </c>
      <c r="P24" s="19">
        <v>1744.7333333333333</v>
      </c>
      <c r="Q24" s="19">
        <v>204.59666666666666</v>
      </c>
      <c r="R24" s="19">
        <v>546.83333333333337</v>
      </c>
      <c r="S24" s="19">
        <v>979.73333333333323</v>
      </c>
      <c r="T24" s="19">
        <v>1172.6666666666667</v>
      </c>
      <c r="U24" s="19">
        <v>1079.5333333333333</v>
      </c>
      <c r="V24" s="19">
        <v>1057.4666666666667</v>
      </c>
      <c r="W24" s="19">
        <v>966.69999999999993</v>
      </c>
      <c r="X24" s="19">
        <v>1111.8333333333333</v>
      </c>
      <c r="Y24" s="19">
        <v>0</v>
      </c>
      <c r="Z24" s="6">
        <v>0</v>
      </c>
      <c r="AA24" s="6">
        <v>0</v>
      </c>
      <c r="AB24" s="6">
        <v>2959.3666666666668</v>
      </c>
      <c r="AC24" s="6">
        <v>1195.33</v>
      </c>
      <c r="AD24" s="6">
        <v>1534.2333333333333</v>
      </c>
      <c r="AE24" s="6">
        <v>2229.5</v>
      </c>
      <c r="AF24" s="6">
        <v>2327.166666666667</v>
      </c>
      <c r="AG24" s="6">
        <v>2390.8000000000002</v>
      </c>
      <c r="AH24" s="6">
        <v>2220.4333333333334</v>
      </c>
      <c r="AI24" s="6">
        <v>1993.6333333333332</v>
      </c>
      <c r="AJ24" s="6">
        <v>2188.3000000000002</v>
      </c>
      <c r="AK24" s="6">
        <v>1002.5333333333333</v>
      </c>
      <c r="AL24" s="6">
        <v>943.1</v>
      </c>
      <c r="AM24" s="6">
        <v>1938.0333333333335</v>
      </c>
    </row>
    <row r="25" spans="1:39" x14ac:dyDescent="0.25">
      <c r="C25" s="7">
        <v>10</v>
      </c>
      <c r="D25" s="19">
        <v>46</v>
      </c>
      <c r="E25" s="19">
        <v>51</v>
      </c>
      <c r="F25" s="19">
        <v>22</v>
      </c>
      <c r="G25" s="19">
        <v>42</v>
      </c>
      <c r="H25" s="19">
        <v>47</v>
      </c>
      <c r="I25" s="19">
        <v>50</v>
      </c>
      <c r="J25" s="19">
        <v>29</v>
      </c>
      <c r="K25" s="19">
        <v>54</v>
      </c>
      <c r="L25" s="19">
        <v>20</v>
      </c>
      <c r="M25" s="19">
        <v>50</v>
      </c>
      <c r="N25" s="19">
        <v>32</v>
      </c>
      <c r="O25" s="19">
        <v>45.3</v>
      </c>
      <c r="P25" s="19">
        <v>35</v>
      </c>
      <c r="Q25" s="19">
        <v>28.6</v>
      </c>
      <c r="R25" s="19">
        <v>0</v>
      </c>
      <c r="S25" s="19">
        <v>9</v>
      </c>
      <c r="T25" s="19">
        <v>11</v>
      </c>
      <c r="U25" s="19">
        <v>85</v>
      </c>
      <c r="V25" s="19">
        <v>11</v>
      </c>
      <c r="W25" s="19">
        <v>38</v>
      </c>
      <c r="X25" s="19">
        <v>26</v>
      </c>
      <c r="Y25" s="19">
        <v>0</v>
      </c>
      <c r="Z25" s="6">
        <v>0</v>
      </c>
      <c r="AA25" s="6">
        <v>0</v>
      </c>
      <c r="AB25" s="6">
        <v>81</v>
      </c>
      <c r="AC25" s="6">
        <v>79.599999999999994</v>
      </c>
      <c r="AD25" s="6">
        <v>22</v>
      </c>
      <c r="AE25" s="6">
        <v>51</v>
      </c>
      <c r="AF25" s="6">
        <v>58</v>
      </c>
      <c r="AG25" s="6">
        <v>135</v>
      </c>
      <c r="AH25" s="6">
        <v>40</v>
      </c>
      <c r="AI25" s="6">
        <v>92</v>
      </c>
      <c r="AJ25" s="6">
        <v>46</v>
      </c>
      <c r="AK25" s="6">
        <v>50</v>
      </c>
      <c r="AL25" s="6">
        <v>32</v>
      </c>
      <c r="AM25" s="6">
        <v>45.3</v>
      </c>
    </row>
    <row r="26" spans="1:39" x14ac:dyDescent="0.25">
      <c r="C26" s="7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</row>
    <row r="27" spans="1:39" x14ac:dyDescent="0.25">
      <c r="A27" s="7" t="s">
        <v>232</v>
      </c>
      <c r="D27" s="19">
        <v>351.0504737596608</v>
      </c>
      <c r="E27" s="19">
        <v>242.27510343138789</v>
      </c>
      <c r="F27" s="19">
        <v>240.25232194092411</v>
      </c>
      <c r="G27" s="19">
        <v>288.52445880555962</v>
      </c>
      <c r="H27" s="19">
        <v>279.47054634505963</v>
      </c>
      <c r="I27" s="19">
        <v>364.21408240031803</v>
      </c>
      <c r="J27" s="19">
        <v>305.27185268094473</v>
      </c>
      <c r="K27" s="19">
        <v>277.30211843565837</v>
      </c>
      <c r="L27" s="19">
        <v>266.84033365633843</v>
      </c>
      <c r="M27" s="19">
        <v>252.8745504754248</v>
      </c>
      <c r="N27" s="19">
        <v>228.57941363755702</v>
      </c>
      <c r="O27" s="19">
        <v>324.08670535388399</v>
      </c>
      <c r="P27" s="19">
        <v>154.04253238634118</v>
      </c>
      <c r="Q27" s="19">
        <v>79.578243707352783</v>
      </c>
      <c r="R27" s="19">
        <v>77.238843880528464</v>
      </c>
      <c r="S27" s="19">
        <v>119.70411793209118</v>
      </c>
      <c r="T27" s="19">
        <v>127.49859549017825</v>
      </c>
      <c r="U27" s="19">
        <v>145.54594958217376</v>
      </c>
      <c r="V27" s="19">
        <v>141.72650030498579</v>
      </c>
      <c r="W27" s="19">
        <v>143.37108604623114</v>
      </c>
      <c r="X27" s="19">
        <v>130.25335038664792</v>
      </c>
      <c r="Y27" s="19">
        <v>0</v>
      </c>
      <c r="Z27" s="6">
        <v>0</v>
      </c>
      <c r="AA27" s="6">
        <v>0</v>
      </c>
      <c r="AB27" s="6">
        <v>219.71184617744771</v>
      </c>
      <c r="AC27" s="6">
        <v>133.81053028203115</v>
      </c>
      <c r="AD27" s="6">
        <v>131.57666990066033</v>
      </c>
      <c r="AE27" s="6">
        <v>175.97756488991399</v>
      </c>
      <c r="AF27" s="6">
        <v>178.15591244180538</v>
      </c>
      <c r="AG27" s="6">
        <v>218.43532718822189</v>
      </c>
      <c r="AH27" s="6">
        <v>196.24161776363877</v>
      </c>
      <c r="AI27" s="6">
        <v>188.01476350937355</v>
      </c>
      <c r="AJ27" s="6">
        <v>175.78234480987808</v>
      </c>
      <c r="AK27" s="6">
        <v>84.291516825141599</v>
      </c>
      <c r="AL27" s="6">
        <v>76.193137879185684</v>
      </c>
      <c r="AM27" s="6">
        <v>108.02890178462799</v>
      </c>
    </row>
    <row r="28" spans="1:39" x14ac:dyDescent="0.25">
      <c r="A28" s="7" t="s">
        <v>17</v>
      </c>
      <c r="B28" s="7" t="s">
        <v>45</v>
      </c>
      <c r="C28" s="7">
        <v>2</v>
      </c>
      <c r="D28" s="19">
        <v>997</v>
      </c>
      <c r="E28" s="19">
        <v>761.1</v>
      </c>
      <c r="F28" s="19">
        <v>837.3</v>
      </c>
      <c r="G28" s="19">
        <v>864.7</v>
      </c>
      <c r="H28" s="19">
        <v>868.3</v>
      </c>
      <c r="I28" s="19">
        <v>949.1</v>
      </c>
      <c r="J28" s="19">
        <v>945.2</v>
      </c>
      <c r="K28" s="19">
        <v>786.4</v>
      </c>
      <c r="L28" s="19">
        <v>844.2</v>
      </c>
      <c r="M28" s="19">
        <v>970.6</v>
      </c>
      <c r="N28" s="19">
        <v>914.9</v>
      </c>
      <c r="O28" s="19">
        <v>928</v>
      </c>
      <c r="P28" s="19">
        <v>995.6</v>
      </c>
      <c r="Q28" s="19">
        <v>1119</v>
      </c>
      <c r="R28" s="19">
        <v>978.9</v>
      </c>
      <c r="S28" s="19">
        <v>1055</v>
      </c>
      <c r="T28" s="19">
        <v>719.6</v>
      </c>
      <c r="U28" s="19">
        <v>949.1</v>
      </c>
      <c r="V28" s="19">
        <v>896.3</v>
      </c>
      <c r="W28" s="19">
        <v>928.1</v>
      </c>
      <c r="X28" s="19">
        <v>835.7</v>
      </c>
      <c r="Y28" s="19">
        <v>0</v>
      </c>
      <c r="Z28" s="6">
        <v>0</v>
      </c>
      <c r="AA28" s="6">
        <v>0</v>
      </c>
      <c r="AB28" s="6">
        <v>1992.6</v>
      </c>
      <c r="AC28" s="6">
        <v>1880.1</v>
      </c>
      <c r="AD28" s="6">
        <v>1816.1999999999998</v>
      </c>
      <c r="AE28" s="6">
        <v>1919.7</v>
      </c>
      <c r="AF28" s="6">
        <v>1587.9</v>
      </c>
      <c r="AG28" s="6">
        <v>1898.2</v>
      </c>
      <c r="AH28" s="6">
        <v>1841.5</v>
      </c>
      <c r="AI28" s="6">
        <v>1714.5</v>
      </c>
      <c r="AJ28" s="6">
        <v>1679.9</v>
      </c>
      <c r="AK28" s="6">
        <v>970.6</v>
      </c>
      <c r="AL28" s="6">
        <v>914.9</v>
      </c>
      <c r="AM28" s="6">
        <v>928</v>
      </c>
    </row>
    <row r="29" spans="1:39" x14ac:dyDescent="0.25">
      <c r="C29" s="7">
        <v>4</v>
      </c>
      <c r="D29" s="19">
        <v>1277</v>
      </c>
      <c r="E29" s="19">
        <v>1254</v>
      </c>
      <c r="F29" s="19">
        <v>1245</v>
      </c>
      <c r="G29" s="19">
        <v>1292</v>
      </c>
      <c r="H29" s="19">
        <v>1188</v>
      </c>
      <c r="I29" s="19">
        <v>1679</v>
      </c>
      <c r="J29" s="19">
        <v>1100</v>
      </c>
      <c r="K29" s="19">
        <v>1148</v>
      </c>
      <c r="L29" s="19">
        <v>1265</v>
      </c>
      <c r="M29" s="19">
        <v>1126</v>
      </c>
      <c r="N29" s="19">
        <v>1066</v>
      </c>
      <c r="O29" s="19">
        <v>1364</v>
      </c>
      <c r="P29" s="19">
        <v>1203</v>
      </c>
      <c r="Q29" s="19">
        <v>1429</v>
      </c>
      <c r="R29" s="19">
        <v>0</v>
      </c>
      <c r="S29" s="19">
        <v>1334</v>
      </c>
      <c r="T29" s="19">
        <v>1221</v>
      </c>
      <c r="U29" s="19">
        <v>1190</v>
      </c>
      <c r="V29" s="19">
        <v>954</v>
      </c>
      <c r="W29" s="19">
        <v>1174</v>
      </c>
      <c r="X29" s="19">
        <v>1056</v>
      </c>
      <c r="Y29" s="19">
        <v>0</v>
      </c>
      <c r="Z29" s="6">
        <v>0</v>
      </c>
      <c r="AA29" s="6">
        <v>0</v>
      </c>
      <c r="AB29" s="6">
        <v>2480</v>
      </c>
      <c r="AC29" s="6">
        <v>2683</v>
      </c>
      <c r="AD29" s="6">
        <v>1245</v>
      </c>
      <c r="AE29" s="6">
        <v>2626</v>
      </c>
      <c r="AF29" s="6">
        <v>2409</v>
      </c>
      <c r="AG29" s="6">
        <v>2869</v>
      </c>
      <c r="AH29" s="6">
        <v>2054</v>
      </c>
      <c r="AI29" s="6">
        <v>2322</v>
      </c>
      <c r="AJ29" s="6">
        <v>2321</v>
      </c>
      <c r="AK29" s="6">
        <v>1126</v>
      </c>
      <c r="AL29" s="6">
        <v>1066</v>
      </c>
      <c r="AM29" s="6">
        <v>1364</v>
      </c>
    </row>
    <row r="30" spans="1:39" x14ac:dyDescent="0.25">
      <c r="C30" s="7">
        <v>6</v>
      </c>
      <c r="D30" s="19">
        <v>1159</v>
      </c>
      <c r="E30" s="19">
        <v>894</v>
      </c>
      <c r="F30" s="19">
        <v>830</v>
      </c>
      <c r="G30" s="19">
        <v>1018</v>
      </c>
      <c r="H30" s="19">
        <v>43</v>
      </c>
      <c r="I30" s="19">
        <v>36</v>
      </c>
      <c r="J30" s="19">
        <v>915</v>
      </c>
      <c r="K30" s="19">
        <v>802</v>
      </c>
      <c r="L30" s="19">
        <v>532</v>
      </c>
      <c r="M30" s="19">
        <v>345</v>
      </c>
      <c r="N30" s="19">
        <v>450</v>
      </c>
      <c r="O30" s="19">
        <v>521</v>
      </c>
      <c r="P30" s="19">
        <v>463</v>
      </c>
      <c r="Q30" s="19">
        <v>747</v>
      </c>
      <c r="R30" s="19">
        <v>0</v>
      </c>
      <c r="S30" s="19">
        <v>453</v>
      </c>
      <c r="T30" s="19">
        <v>284</v>
      </c>
      <c r="U30" s="19">
        <v>441</v>
      </c>
      <c r="V30" s="19">
        <v>554</v>
      </c>
      <c r="W30" s="19">
        <v>654</v>
      </c>
      <c r="X30" s="19">
        <v>266</v>
      </c>
      <c r="Y30" s="19">
        <v>0</v>
      </c>
      <c r="Z30" s="6">
        <v>0</v>
      </c>
      <c r="AA30" s="6">
        <v>0</v>
      </c>
      <c r="AB30" s="6">
        <v>1622</v>
      </c>
      <c r="AC30" s="6">
        <v>1641</v>
      </c>
      <c r="AD30" s="6">
        <v>830</v>
      </c>
      <c r="AE30" s="6">
        <v>1471</v>
      </c>
      <c r="AF30" s="6">
        <v>327</v>
      </c>
      <c r="AG30" s="6">
        <v>477</v>
      </c>
      <c r="AH30" s="6">
        <v>1469</v>
      </c>
      <c r="AI30" s="6">
        <v>1456</v>
      </c>
      <c r="AJ30" s="6">
        <v>798</v>
      </c>
      <c r="AK30" s="6">
        <v>345</v>
      </c>
      <c r="AL30" s="6">
        <v>450</v>
      </c>
      <c r="AM30" s="6">
        <v>521</v>
      </c>
    </row>
    <row r="31" spans="1:39" x14ac:dyDescent="0.25">
      <c r="C31" s="7">
        <v>8</v>
      </c>
      <c r="D31" s="19">
        <v>5343.8</v>
      </c>
      <c r="E31" s="19">
        <v>6055.3</v>
      </c>
      <c r="F31" s="19">
        <v>1338.7</v>
      </c>
      <c r="G31" s="19">
        <v>1942.2</v>
      </c>
      <c r="H31" s="19">
        <v>2819.1</v>
      </c>
      <c r="I31" s="19">
        <v>4033.2</v>
      </c>
      <c r="J31" s="19">
        <v>1234.7</v>
      </c>
      <c r="K31" s="19">
        <v>2432</v>
      </c>
      <c r="L31" s="19">
        <v>929</v>
      </c>
      <c r="M31" s="19">
        <v>3427</v>
      </c>
      <c r="N31" s="19">
        <v>3199.1</v>
      </c>
      <c r="O31" s="19">
        <v>589.9</v>
      </c>
      <c r="P31" s="19">
        <v>1185</v>
      </c>
      <c r="Q31" s="19">
        <v>391</v>
      </c>
      <c r="R31" s="19">
        <v>398</v>
      </c>
      <c r="S31" s="19">
        <v>1627</v>
      </c>
      <c r="T31" s="19">
        <v>1727</v>
      </c>
      <c r="U31" s="19">
        <v>529.9</v>
      </c>
      <c r="V31" s="19">
        <v>6723.9</v>
      </c>
      <c r="W31" s="19">
        <v>7712.3</v>
      </c>
      <c r="X31" s="19">
        <v>9793.9</v>
      </c>
      <c r="Y31" s="19">
        <v>0</v>
      </c>
      <c r="Z31" s="6">
        <v>0</v>
      </c>
      <c r="AA31" s="6">
        <v>0</v>
      </c>
      <c r="AB31" s="6">
        <v>6528.8</v>
      </c>
      <c r="AC31" s="6">
        <v>6446.3</v>
      </c>
      <c r="AD31" s="6">
        <v>1736.7</v>
      </c>
      <c r="AE31" s="6">
        <v>3569.2</v>
      </c>
      <c r="AF31" s="6">
        <v>4546.1000000000004</v>
      </c>
      <c r="AG31" s="6">
        <v>4563.0999999999995</v>
      </c>
      <c r="AH31" s="6">
        <v>7958.5999999999995</v>
      </c>
      <c r="AI31" s="6">
        <v>10144.299999999999</v>
      </c>
      <c r="AJ31" s="6">
        <v>10722.9</v>
      </c>
      <c r="AK31" s="6">
        <v>3427</v>
      </c>
      <c r="AL31" s="6">
        <v>3199.1</v>
      </c>
      <c r="AM31" s="6">
        <v>589.9</v>
      </c>
    </row>
    <row r="32" spans="1:39" x14ac:dyDescent="0.25">
      <c r="A32" s="7" t="s">
        <v>233</v>
      </c>
      <c r="D32" s="19">
        <v>2194.1999999999998</v>
      </c>
      <c r="E32" s="19">
        <v>2241.1</v>
      </c>
      <c r="F32" s="19">
        <v>1062.75</v>
      </c>
      <c r="G32" s="19">
        <v>1279.2249999999999</v>
      </c>
      <c r="H32" s="19">
        <v>1229.5999999999999</v>
      </c>
      <c r="I32" s="19">
        <v>1674.3249999999998</v>
      </c>
      <c r="J32" s="19">
        <v>1048.7249999999999</v>
      </c>
      <c r="K32" s="19">
        <v>1292.0999999999999</v>
      </c>
      <c r="L32" s="19">
        <v>892.55</v>
      </c>
      <c r="M32" s="19">
        <v>1467.15</v>
      </c>
      <c r="N32" s="19">
        <v>1407.5</v>
      </c>
      <c r="O32" s="19">
        <v>850.72500000000002</v>
      </c>
      <c r="P32" s="19">
        <v>480.82499999999999</v>
      </c>
      <c r="Q32" s="19">
        <v>460.75</v>
      </c>
      <c r="R32" s="19">
        <v>172.11250000000001</v>
      </c>
      <c r="S32" s="19">
        <v>558.625</v>
      </c>
      <c r="T32" s="19">
        <v>493.95</v>
      </c>
      <c r="U32" s="19">
        <v>388.75</v>
      </c>
      <c r="V32" s="19">
        <v>1141.0250000000001</v>
      </c>
      <c r="W32" s="19">
        <v>1308.55</v>
      </c>
      <c r="X32" s="19">
        <v>1493.9499999999998</v>
      </c>
      <c r="Y32" s="19">
        <v>0</v>
      </c>
      <c r="Z32" s="6">
        <v>0</v>
      </c>
      <c r="AA32" s="6">
        <v>0</v>
      </c>
      <c r="AB32" s="6">
        <v>1051.95</v>
      </c>
      <c r="AC32" s="6">
        <v>1054.2</v>
      </c>
      <c r="AD32" s="6">
        <v>468.99166666666662</v>
      </c>
      <c r="AE32" s="6">
        <v>798.82499999999993</v>
      </c>
      <c r="AF32" s="6">
        <v>739.16666666666663</v>
      </c>
      <c r="AG32" s="6">
        <v>817.27499999999998</v>
      </c>
      <c r="AH32" s="6">
        <v>1110.2583333333332</v>
      </c>
      <c r="AI32" s="6">
        <v>1303.0666666666666</v>
      </c>
      <c r="AJ32" s="6">
        <v>1293.4833333333333</v>
      </c>
      <c r="AK32" s="6">
        <v>489.05</v>
      </c>
      <c r="AL32" s="6">
        <v>469.16666666666669</v>
      </c>
      <c r="AM32" s="6">
        <v>283.57499999999999</v>
      </c>
    </row>
    <row r="33" spans="1:39" x14ac:dyDescent="0.25">
      <c r="A33" s="7" t="s">
        <v>18</v>
      </c>
      <c r="B33" s="7" t="s">
        <v>46</v>
      </c>
      <c r="C33" s="7">
        <v>0.75</v>
      </c>
      <c r="D33" s="19">
        <v>23.960606060606061</v>
      </c>
      <c r="E33" s="19">
        <v>20.400000000000002</v>
      </c>
      <c r="F33" s="19">
        <v>19.740909090909092</v>
      </c>
      <c r="G33" s="19">
        <v>24.010606060606062</v>
      </c>
      <c r="H33" s="19">
        <v>24.168181818181818</v>
      </c>
      <c r="I33" s="19">
        <v>25.386363636363637</v>
      </c>
      <c r="J33" s="19">
        <v>25.975757575757576</v>
      </c>
      <c r="K33" s="19">
        <v>22.083333333333332</v>
      </c>
      <c r="L33" s="19">
        <v>22.681818181818183</v>
      </c>
      <c r="M33" s="19">
        <v>22.486363636363635</v>
      </c>
      <c r="N33" s="19">
        <v>20.42878787878788</v>
      </c>
      <c r="O33" s="19">
        <v>21.028787878787881</v>
      </c>
      <c r="P33" s="19">
        <v>23.754545454545454</v>
      </c>
      <c r="Q33" s="19">
        <v>20.574242424242424</v>
      </c>
      <c r="R33" s="19">
        <v>20.465151515151515</v>
      </c>
      <c r="S33" s="19">
        <v>20.284848484848485</v>
      </c>
      <c r="T33" s="19">
        <v>20.887878787878787</v>
      </c>
      <c r="U33" s="19">
        <v>22.981818181818181</v>
      </c>
      <c r="V33" s="19">
        <v>23.312121212121212</v>
      </c>
      <c r="W33" s="19">
        <v>20.587878787878786</v>
      </c>
      <c r="X33" s="19">
        <v>17.893939393939394</v>
      </c>
      <c r="Y33" s="19">
        <v>0</v>
      </c>
      <c r="Z33" s="6">
        <v>0</v>
      </c>
      <c r="AA33" s="6">
        <v>0</v>
      </c>
      <c r="AB33" s="6">
        <v>47.715151515151518</v>
      </c>
      <c r="AC33" s="6">
        <v>40.974242424242426</v>
      </c>
      <c r="AD33" s="6">
        <v>40.206060606060603</v>
      </c>
      <c r="AE33" s="6">
        <v>44.295454545454547</v>
      </c>
      <c r="AF33" s="6">
        <v>45.056060606060605</v>
      </c>
      <c r="AG33" s="6">
        <v>48.368181818181817</v>
      </c>
      <c r="AH33" s="6">
        <v>49.287878787878789</v>
      </c>
      <c r="AI33" s="6">
        <v>42.671212121212122</v>
      </c>
      <c r="AJ33" s="6">
        <v>40.575757575757578</v>
      </c>
      <c r="AK33" s="6">
        <v>22.486363636363635</v>
      </c>
      <c r="AL33" s="6">
        <v>20.42878787878788</v>
      </c>
      <c r="AM33" s="6">
        <v>21.028787878787881</v>
      </c>
    </row>
    <row r="34" spans="1:39" x14ac:dyDescent="0.25">
      <c r="C34" s="7">
        <v>1</v>
      </c>
      <c r="D34" s="19">
        <v>36.144444444444446</v>
      </c>
      <c r="E34" s="19">
        <v>32.444444444444443</v>
      </c>
      <c r="F34" s="19">
        <v>30.991666666666667</v>
      </c>
      <c r="G34" s="19">
        <v>35.480555555555554</v>
      </c>
      <c r="H34" s="19">
        <v>33.394444444444446</v>
      </c>
      <c r="I34" s="19">
        <v>38.452777777777776</v>
      </c>
      <c r="J34" s="19">
        <v>35.822222222222223</v>
      </c>
      <c r="K34" s="19">
        <v>31.844444444444449</v>
      </c>
      <c r="L34" s="19">
        <v>32.605555555555554</v>
      </c>
      <c r="M34" s="19">
        <v>31.730555555555554</v>
      </c>
      <c r="N34" s="19">
        <v>30.427777777777781</v>
      </c>
      <c r="O34" s="19">
        <v>36.43611111111111</v>
      </c>
      <c r="P34" s="19">
        <v>35.205555555555556</v>
      </c>
      <c r="Q34" s="19">
        <v>31.402777777777779</v>
      </c>
      <c r="R34" s="19">
        <v>34.644444444444446</v>
      </c>
      <c r="S34" s="19">
        <v>35.030555555555551</v>
      </c>
      <c r="T34" s="19">
        <v>29.763888888888889</v>
      </c>
      <c r="U34" s="19">
        <v>30.594444444444449</v>
      </c>
      <c r="V34" s="19">
        <v>32.888888888888886</v>
      </c>
      <c r="W34" s="19">
        <v>28.038888888888888</v>
      </c>
      <c r="X34" s="19">
        <v>32.786666666666662</v>
      </c>
      <c r="Y34" s="19">
        <v>0</v>
      </c>
      <c r="Z34" s="6">
        <v>0</v>
      </c>
      <c r="AA34" s="6">
        <v>0</v>
      </c>
      <c r="AB34" s="6">
        <v>71.349999999999994</v>
      </c>
      <c r="AC34" s="6">
        <v>63.847222222222221</v>
      </c>
      <c r="AD34" s="6">
        <v>65.63611111111112</v>
      </c>
      <c r="AE34" s="6">
        <v>70.511111111111106</v>
      </c>
      <c r="AF34" s="6">
        <v>63.158333333333331</v>
      </c>
      <c r="AG34" s="6">
        <v>69.047222222222217</v>
      </c>
      <c r="AH34" s="6">
        <v>68.711111111111109</v>
      </c>
      <c r="AI34" s="6">
        <v>59.88333333333334</v>
      </c>
      <c r="AJ34" s="6">
        <v>65.392222222222216</v>
      </c>
      <c r="AK34" s="6">
        <v>31.730555555555554</v>
      </c>
      <c r="AL34" s="6">
        <v>30.427777777777781</v>
      </c>
      <c r="AM34" s="6">
        <v>36.43611111111111</v>
      </c>
    </row>
    <row r="35" spans="1:39" x14ac:dyDescent="0.25">
      <c r="C35" s="7">
        <v>1.5</v>
      </c>
      <c r="D35" s="19">
        <v>83.686363636363637</v>
      </c>
      <c r="E35" s="19">
        <v>74.99545454545455</v>
      </c>
      <c r="F35" s="19">
        <v>74.040909090909096</v>
      </c>
      <c r="G35" s="19">
        <v>87.413636363636357</v>
      </c>
      <c r="H35" s="19">
        <v>81.168181818181822</v>
      </c>
      <c r="I35" s="19">
        <v>90.677272727272737</v>
      </c>
      <c r="J35" s="19">
        <v>83.445454545454538</v>
      </c>
      <c r="K35" s="19">
        <v>74.531818181818181</v>
      </c>
      <c r="L35" s="19">
        <v>75.718181818181819</v>
      </c>
      <c r="M35" s="19">
        <v>72.586363636363643</v>
      </c>
      <c r="N35" s="19">
        <v>67.55</v>
      </c>
      <c r="O35" s="19">
        <v>70.145454545454541</v>
      </c>
      <c r="P35" s="19">
        <v>61.636363636363633</v>
      </c>
      <c r="Q35" s="19">
        <v>64.522727272727266</v>
      </c>
      <c r="R35" s="19">
        <v>64.954545454545453</v>
      </c>
      <c r="S35" s="19">
        <v>79.045454545454547</v>
      </c>
      <c r="T35" s="19">
        <v>74.822727272727263</v>
      </c>
      <c r="U35" s="19">
        <v>74.431818181818187</v>
      </c>
      <c r="V35" s="19">
        <v>81.172727272727272</v>
      </c>
      <c r="W35" s="19">
        <v>79.763636363636365</v>
      </c>
      <c r="X35" s="19">
        <v>85.11363636363636</v>
      </c>
      <c r="Y35" s="19">
        <v>0</v>
      </c>
      <c r="Z35" s="6">
        <v>0</v>
      </c>
      <c r="AA35" s="6">
        <v>0</v>
      </c>
      <c r="AB35" s="6">
        <v>145.32272727272726</v>
      </c>
      <c r="AC35" s="6">
        <v>139.5181818181818</v>
      </c>
      <c r="AD35" s="6">
        <v>138.99545454545455</v>
      </c>
      <c r="AE35" s="6">
        <v>166.45909090909089</v>
      </c>
      <c r="AF35" s="6">
        <v>155.9909090909091</v>
      </c>
      <c r="AG35" s="6">
        <v>165.10909090909092</v>
      </c>
      <c r="AH35" s="6">
        <v>164.61818181818182</v>
      </c>
      <c r="AI35" s="6">
        <v>154.29545454545456</v>
      </c>
      <c r="AJ35" s="6">
        <v>160.83181818181816</v>
      </c>
      <c r="AK35" s="6">
        <v>72.586363636363643</v>
      </c>
      <c r="AL35" s="6">
        <v>67.55</v>
      </c>
      <c r="AM35" s="6">
        <v>70.145454545454541</v>
      </c>
    </row>
    <row r="36" spans="1:39" x14ac:dyDescent="0.25">
      <c r="C36" s="7">
        <v>2</v>
      </c>
      <c r="D36" s="19">
        <v>165.43333333333334</v>
      </c>
      <c r="E36" s="19">
        <v>138.22666666666666</v>
      </c>
      <c r="F36" s="19">
        <v>138.96666666666667</v>
      </c>
      <c r="G36" s="19">
        <v>140.67999999999998</v>
      </c>
      <c r="H36" s="19">
        <v>142.27333333333334</v>
      </c>
      <c r="I36" s="19">
        <v>163.78666666666669</v>
      </c>
      <c r="J36" s="19">
        <v>151.84</v>
      </c>
      <c r="K36" s="19">
        <v>132.53333333333333</v>
      </c>
      <c r="L36" s="19">
        <v>125.83999999999999</v>
      </c>
      <c r="M36" s="19">
        <v>128.6</v>
      </c>
      <c r="N36" s="19">
        <v>116.17333333333333</v>
      </c>
      <c r="O36" s="19">
        <v>128.90666666666667</v>
      </c>
      <c r="P36" s="19">
        <v>129.24666666666667</v>
      </c>
      <c r="Q36" s="19">
        <v>137.17999999999998</v>
      </c>
      <c r="R36" s="19">
        <v>132.61333333333334</v>
      </c>
      <c r="S36" s="19">
        <v>134.84</v>
      </c>
      <c r="T36" s="19">
        <v>116.64666666666668</v>
      </c>
      <c r="U36" s="19">
        <v>134.87333333333333</v>
      </c>
      <c r="V36" s="19">
        <v>146.38</v>
      </c>
      <c r="W36" s="19">
        <v>125.91333333333334</v>
      </c>
      <c r="X36" s="19">
        <v>124.71333333333334</v>
      </c>
      <c r="Y36" s="19">
        <v>0</v>
      </c>
      <c r="Z36" s="6">
        <v>0</v>
      </c>
      <c r="AA36" s="6">
        <v>0</v>
      </c>
      <c r="AB36" s="6">
        <v>294.68</v>
      </c>
      <c r="AC36" s="6">
        <v>275.40666666666664</v>
      </c>
      <c r="AD36" s="6">
        <v>271.58000000000004</v>
      </c>
      <c r="AE36" s="6">
        <v>275.52</v>
      </c>
      <c r="AF36" s="6">
        <v>258.92</v>
      </c>
      <c r="AG36" s="6">
        <v>298.66000000000003</v>
      </c>
      <c r="AH36" s="6">
        <v>298.22000000000003</v>
      </c>
      <c r="AI36" s="6">
        <v>258.44666666666666</v>
      </c>
      <c r="AJ36" s="6">
        <v>250.55333333333334</v>
      </c>
      <c r="AK36" s="6">
        <v>128.6</v>
      </c>
      <c r="AL36" s="6">
        <v>116.17333333333333</v>
      </c>
      <c r="AM36" s="6">
        <v>128.90666666666667</v>
      </c>
    </row>
    <row r="37" spans="1:39" x14ac:dyDescent="0.25">
      <c r="C37" s="7">
        <v>3</v>
      </c>
      <c r="D37" s="19">
        <v>104.1</v>
      </c>
      <c r="E37" s="19">
        <v>98.8</v>
      </c>
      <c r="F37" s="19">
        <v>93.15</v>
      </c>
      <c r="G37" s="19">
        <v>101.9</v>
      </c>
      <c r="H37" s="19">
        <v>104.85</v>
      </c>
      <c r="I37" s="19">
        <v>94.6</v>
      </c>
      <c r="J37" s="19">
        <v>98.3</v>
      </c>
      <c r="K37" s="19">
        <v>86.15</v>
      </c>
      <c r="L37" s="19">
        <v>79.75</v>
      </c>
      <c r="M37" s="19">
        <v>94.9</v>
      </c>
      <c r="N37" s="19">
        <v>81.3</v>
      </c>
      <c r="O37" s="19">
        <v>74.75</v>
      </c>
      <c r="P37" s="19">
        <v>69.95</v>
      </c>
      <c r="Q37" s="19">
        <v>90.8</v>
      </c>
      <c r="R37" s="19">
        <v>87.45</v>
      </c>
      <c r="S37" s="19">
        <v>88.5</v>
      </c>
      <c r="T37" s="19">
        <v>83.95</v>
      </c>
      <c r="U37" s="19">
        <v>116.55</v>
      </c>
      <c r="V37" s="19">
        <v>95.2</v>
      </c>
      <c r="W37" s="19">
        <v>77.2</v>
      </c>
      <c r="X37" s="19">
        <v>82.4</v>
      </c>
      <c r="Y37" s="19">
        <v>0</v>
      </c>
      <c r="Z37" s="6">
        <v>0</v>
      </c>
      <c r="AA37" s="6">
        <v>0</v>
      </c>
      <c r="AB37" s="6">
        <v>174.05</v>
      </c>
      <c r="AC37" s="6">
        <v>189.6</v>
      </c>
      <c r="AD37" s="6">
        <v>180.60000000000002</v>
      </c>
      <c r="AE37" s="6">
        <v>190.4</v>
      </c>
      <c r="AF37" s="6">
        <v>188.8</v>
      </c>
      <c r="AG37" s="6">
        <v>211.14999999999998</v>
      </c>
      <c r="AH37" s="6">
        <v>193.5</v>
      </c>
      <c r="AI37" s="6">
        <v>163.35000000000002</v>
      </c>
      <c r="AJ37" s="6">
        <v>162.15</v>
      </c>
      <c r="AK37" s="6">
        <v>94.9</v>
      </c>
      <c r="AL37" s="6">
        <v>81.3</v>
      </c>
      <c r="AM37" s="6">
        <v>74.75</v>
      </c>
    </row>
    <row r="38" spans="1:39" x14ac:dyDescent="0.25">
      <c r="C38" s="7">
        <v>4</v>
      </c>
      <c r="D38" s="19">
        <v>213.5</v>
      </c>
      <c r="E38" s="19">
        <v>252.7</v>
      </c>
      <c r="F38" s="19">
        <v>219.7</v>
      </c>
      <c r="G38" s="19">
        <v>262.3</v>
      </c>
      <c r="H38" s="19">
        <v>274.3</v>
      </c>
      <c r="I38" s="19">
        <v>315.60000000000002</v>
      </c>
      <c r="J38" s="19">
        <v>283.60000000000002</v>
      </c>
      <c r="K38" s="19">
        <v>393.3</v>
      </c>
      <c r="L38" s="19">
        <v>338.7</v>
      </c>
      <c r="M38" s="19">
        <v>327</v>
      </c>
      <c r="N38" s="19">
        <v>357.1</v>
      </c>
      <c r="O38" s="19">
        <v>305.10000000000002</v>
      </c>
      <c r="P38" s="19">
        <v>295.3</v>
      </c>
      <c r="Q38" s="19">
        <v>282.89999999999998</v>
      </c>
      <c r="R38" s="19">
        <v>250.8</v>
      </c>
      <c r="S38" s="19">
        <v>257.10000000000002</v>
      </c>
      <c r="T38" s="19">
        <v>317.7</v>
      </c>
      <c r="U38" s="19">
        <v>250.5</v>
      </c>
      <c r="V38" s="19">
        <v>317.7</v>
      </c>
      <c r="W38" s="19">
        <v>320.10000000000002</v>
      </c>
      <c r="X38" s="19">
        <v>279.5</v>
      </c>
      <c r="Y38" s="19">
        <v>0</v>
      </c>
      <c r="Z38" s="6">
        <v>0</v>
      </c>
      <c r="AA38" s="6">
        <v>0</v>
      </c>
      <c r="AB38" s="6">
        <v>508.8</v>
      </c>
      <c r="AC38" s="6">
        <v>535.59999999999991</v>
      </c>
      <c r="AD38" s="6">
        <v>470.5</v>
      </c>
      <c r="AE38" s="6">
        <v>519.40000000000009</v>
      </c>
      <c r="AF38" s="6">
        <v>592</v>
      </c>
      <c r="AG38" s="6">
        <v>566.1</v>
      </c>
      <c r="AH38" s="6">
        <v>601.29999999999995</v>
      </c>
      <c r="AI38" s="6">
        <v>713.40000000000009</v>
      </c>
      <c r="AJ38" s="6">
        <v>618.20000000000005</v>
      </c>
      <c r="AK38" s="6">
        <v>327</v>
      </c>
      <c r="AL38" s="6">
        <v>357.1</v>
      </c>
      <c r="AM38" s="6">
        <v>305.10000000000002</v>
      </c>
    </row>
    <row r="39" spans="1:39" x14ac:dyDescent="0.25">
      <c r="C39" s="7"/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</row>
    <row r="40" spans="1:39" x14ac:dyDescent="0.25">
      <c r="A40" s="7" t="s">
        <v>234</v>
      </c>
      <c r="D40" s="19">
        <v>89.5463924963925</v>
      </c>
      <c r="E40" s="19">
        <v>88.22379509379509</v>
      </c>
      <c r="F40" s="19">
        <v>82.370021645021652</v>
      </c>
      <c r="G40" s="19">
        <v>93.112113997113994</v>
      </c>
      <c r="H40" s="19">
        <v>94.307734487734479</v>
      </c>
      <c r="I40" s="19">
        <v>104.0718686868687</v>
      </c>
      <c r="J40" s="19">
        <v>96.997633477633471</v>
      </c>
      <c r="K40" s="19">
        <v>105.77756132756132</v>
      </c>
      <c r="L40" s="19">
        <v>96.470793650793652</v>
      </c>
      <c r="M40" s="19">
        <v>96.757611832611829</v>
      </c>
      <c r="N40" s="19">
        <v>96.139985569985583</v>
      </c>
      <c r="O40" s="19">
        <v>90.909574314574328</v>
      </c>
      <c r="P40" s="19">
        <v>43.935223665223667</v>
      </c>
      <c r="Q40" s="19">
        <v>44.812839105339101</v>
      </c>
      <c r="R40" s="19">
        <v>42.209105339105342</v>
      </c>
      <c r="S40" s="19">
        <v>43.914347041847044</v>
      </c>
      <c r="T40" s="19">
        <v>45.983654401154404</v>
      </c>
      <c r="U40" s="19">
        <v>44.99510101010101</v>
      </c>
      <c r="V40" s="19">
        <v>49.760981240981245</v>
      </c>
      <c r="W40" s="19">
        <v>46.543124098124103</v>
      </c>
      <c r="X40" s="19">
        <v>44.457683982683982</v>
      </c>
      <c r="Y40" s="19">
        <v>0</v>
      </c>
      <c r="Z40" s="6">
        <v>0</v>
      </c>
      <c r="AA40" s="6">
        <v>0</v>
      </c>
      <c r="AB40" s="6">
        <v>59.138946608946604</v>
      </c>
      <c r="AC40" s="6">
        <v>59.283157768157764</v>
      </c>
      <c r="AD40" s="6">
        <v>55.596077441077448</v>
      </c>
      <c r="AE40" s="6">
        <v>60.313602693602697</v>
      </c>
      <c r="AF40" s="6">
        <v>62.091681096681093</v>
      </c>
      <c r="AG40" s="6">
        <v>64.68735690235691</v>
      </c>
      <c r="AH40" s="6">
        <v>65.506531986531982</v>
      </c>
      <c r="AI40" s="6">
        <v>66.287936507936507</v>
      </c>
      <c r="AJ40" s="6">
        <v>61.795387205387215</v>
      </c>
      <c r="AK40" s="6">
        <v>32.252537277537279</v>
      </c>
      <c r="AL40" s="6">
        <v>32.046661856661864</v>
      </c>
      <c r="AM40" s="6">
        <v>30.30319143819144</v>
      </c>
    </row>
    <row r="41" spans="1:39" x14ac:dyDescent="0.25">
      <c r="A41" s="7" t="s">
        <v>19</v>
      </c>
      <c r="B41" s="7" t="s">
        <v>47</v>
      </c>
      <c r="C41" s="7">
        <v>0.75</v>
      </c>
      <c r="D41" s="19">
        <v>10.202912621359225</v>
      </c>
      <c r="E41" s="19">
        <v>9.0388349514563107</v>
      </c>
      <c r="F41" s="19">
        <v>6.9640776699029123</v>
      </c>
      <c r="G41" s="19">
        <v>8.9155339805825236</v>
      </c>
      <c r="H41" s="19">
        <v>10.612621359223301</v>
      </c>
      <c r="I41" s="19">
        <v>12.23883495145631</v>
      </c>
      <c r="J41" s="19">
        <v>12.127184466019417</v>
      </c>
      <c r="K41" s="19">
        <v>11.430097087378641</v>
      </c>
      <c r="L41" s="19">
        <v>9.7815533980582519</v>
      </c>
      <c r="M41" s="19">
        <v>8.9631067961165058</v>
      </c>
      <c r="N41" s="19">
        <v>7.4475728155339809</v>
      </c>
      <c r="O41" s="19">
        <v>6.8980582524271847</v>
      </c>
      <c r="P41" s="19">
        <v>4.9893203883495145</v>
      </c>
      <c r="Q41" s="19">
        <v>5.0706796116504851</v>
      </c>
      <c r="R41" s="19">
        <v>5.1757281553398062</v>
      </c>
      <c r="S41" s="19">
        <v>7.6339805825242717</v>
      </c>
      <c r="T41" s="19">
        <v>7.4543689320388342</v>
      </c>
      <c r="U41" s="19">
        <v>7.6708737864077676</v>
      </c>
      <c r="V41" s="19">
        <v>8.4650485436893206</v>
      </c>
      <c r="W41" s="19">
        <v>8.3844660194174754</v>
      </c>
      <c r="X41" s="19">
        <v>8.6640776699029125</v>
      </c>
      <c r="Y41" s="19">
        <v>0</v>
      </c>
      <c r="Z41" s="6">
        <v>0</v>
      </c>
      <c r="AA41" s="6">
        <v>0</v>
      </c>
      <c r="AB41" s="6">
        <v>15.19223300970874</v>
      </c>
      <c r="AC41" s="6">
        <v>14.109514563106796</v>
      </c>
      <c r="AD41" s="6">
        <v>12.139805825242718</v>
      </c>
      <c r="AE41" s="6">
        <v>16.549514563106797</v>
      </c>
      <c r="AF41" s="6">
        <v>18.066990291262137</v>
      </c>
      <c r="AG41" s="6">
        <v>19.909708737864079</v>
      </c>
      <c r="AH41" s="6">
        <v>20.592233009708735</v>
      </c>
      <c r="AI41" s="6">
        <v>19.814563106796115</v>
      </c>
      <c r="AJ41" s="6">
        <v>18.445631067961166</v>
      </c>
      <c r="AK41" s="6">
        <v>8.9631067961165058</v>
      </c>
      <c r="AL41" s="6">
        <v>7.4475728155339809</v>
      </c>
      <c r="AM41" s="6">
        <v>6.8980582524271847</v>
      </c>
    </row>
    <row r="42" spans="1:39" x14ac:dyDescent="0.25">
      <c r="C42" s="7">
        <v>1</v>
      </c>
      <c r="D42" s="19">
        <v>30.409743589743588</v>
      </c>
      <c r="E42" s="19">
        <v>27.10923076923077</v>
      </c>
      <c r="F42" s="19">
        <v>17.71025641025641</v>
      </c>
      <c r="G42" s="19">
        <v>25.104615384615382</v>
      </c>
      <c r="H42" s="19">
        <v>30.034871794871794</v>
      </c>
      <c r="I42" s="19">
        <v>34.876410256410253</v>
      </c>
      <c r="J42" s="19">
        <v>37.763076923076923</v>
      </c>
      <c r="K42" s="19">
        <v>33.344102564102563</v>
      </c>
      <c r="L42" s="19">
        <v>32.295897435897437</v>
      </c>
      <c r="M42" s="19">
        <v>29.907179487179484</v>
      </c>
      <c r="N42" s="19">
        <v>24.047794871794871</v>
      </c>
      <c r="O42" s="19">
        <v>18.127076923076924</v>
      </c>
      <c r="P42" s="19">
        <v>14.178461538461539</v>
      </c>
      <c r="Q42" s="19">
        <v>17.78405128205128</v>
      </c>
      <c r="R42" s="19">
        <v>19.126666666666665</v>
      </c>
      <c r="S42" s="19">
        <v>22.908205128205129</v>
      </c>
      <c r="T42" s="19">
        <v>23.338974358974362</v>
      </c>
      <c r="U42" s="19">
        <v>24.856923076923078</v>
      </c>
      <c r="V42" s="19">
        <v>24.11948717948718</v>
      </c>
      <c r="W42" s="19">
        <v>23.869230769230768</v>
      </c>
      <c r="X42" s="19">
        <v>24.011282051282052</v>
      </c>
      <c r="Y42" s="19">
        <v>0</v>
      </c>
      <c r="Z42" s="6">
        <v>0</v>
      </c>
      <c r="AA42" s="6">
        <v>0</v>
      </c>
      <c r="AB42" s="6">
        <v>44.588205128205125</v>
      </c>
      <c r="AC42" s="6">
        <v>44.89328205128205</v>
      </c>
      <c r="AD42" s="6">
        <v>36.836923076923071</v>
      </c>
      <c r="AE42" s="6">
        <v>48.012820512820511</v>
      </c>
      <c r="AF42" s="6">
        <v>53.373846153846159</v>
      </c>
      <c r="AG42" s="6">
        <v>59.733333333333334</v>
      </c>
      <c r="AH42" s="6">
        <v>61.882564102564103</v>
      </c>
      <c r="AI42" s="6">
        <v>57.213333333333331</v>
      </c>
      <c r="AJ42" s="6">
        <v>56.307179487179489</v>
      </c>
      <c r="AK42" s="6">
        <v>29.907179487179484</v>
      </c>
      <c r="AL42" s="6">
        <v>24.047794871794871</v>
      </c>
      <c r="AM42" s="6">
        <v>18.127076923076924</v>
      </c>
    </row>
    <row r="43" spans="1:39" x14ac:dyDescent="0.25">
      <c r="C43" s="7">
        <v>1.5</v>
      </c>
      <c r="D43" s="19">
        <v>59.48150684931506</v>
      </c>
      <c r="E43" s="19">
        <v>51.081506849315069</v>
      </c>
      <c r="F43" s="19">
        <v>32.189726027397256</v>
      </c>
      <c r="G43" s="19">
        <v>52.144520547945206</v>
      </c>
      <c r="H43" s="19">
        <v>67.012397260273971</v>
      </c>
      <c r="I43" s="19">
        <v>83.813972602739724</v>
      </c>
      <c r="J43" s="19">
        <v>83.586301369863023</v>
      </c>
      <c r="K43" s="19">
        <v>71.792123287671231</v>
      </c>
      <c r="L43" s="19">
        <v>63.004794520547954</v>
      </c>
      <c r="M43" s="19">
        <v>58.984589041095887</v>
      </c>
      <c r="N43" s="19">
        <v>48.272602739726025</v>
      </c>
      <c r="O43" s="19">
        <v>33.739383561643834</v>
      </c>
      <c r="P43" s="19">
        <v>23.040753424657535</v>
      </c>
      <c r="Q43" s="19">
        <v>33.597260273972601</v>
      </c>
      <c r="R43" s="19">
        <v>38.188013698630137</v>
      </c>
      <c r="S43" s="19">
        <v>49.335582191780823</v>
      </c>
      <c r="T43" s="19">
        <v>48.873321917808219</v>
      </c>
      <c r="U43" s="19">
        <v>52.826369863013696</v>
      </c>
      <c r="V43" s="19">
        <v>57.07089041095891</v>
      </c>
      <c r="W43" s="19">
        <v>51.566438356164383</v>
      </c>
      <c r="X43" s="19">
        <v>53.176369863013697</v>
      </c>
      <c r="Y43" s="19">
        <v>0</v>
      </c>
      <c r="Z43" s="6">
        <v>0</v>
      </c>
      <c r="AA43" s="6">
        <v>0</v>
      </c>
      <c r="AB43" s="6">
        <v>82.522260273972591</v>
      </c>
      <c r="AC43" s="6">
        <v>84.67876712328767</v>
      </c>
      <c r="AD43" s="6">
        <v>70.377739726027386</v>
      </c>
      <c r="AE43" s="6">
        <v>101.48010273972602</v>
      </c>
      <c r="AF43" s="6">
        <v>115.88571917808218</v>
      </c>
      <c r="AG43" s="6">
        <v>136.64034246575341</v>
      </c>
      <c r="AH43" s="6">
        <v>140.65719178082193</v>
      </c>
      <c r="AI43" s="6">
        <v>123.35856164383561</v>
      </c>
      <c r="AJ43" s="6">
        <v>116.18116438356165</v>
      </c>
      <c r="AK43" s="6">
        <v>58.984589041095887</v>
      </c>
      <c r="AL43" s="6">
        <v>48.272602739726025</v>
      </c>
      <c r="AM43" s="6">
        <v>33.739383561643834</v>
      </c>
    </row>
    <row r="44" spans="1:39" x14ac:dyDescent="0.25">
      <c r="C44" s="7">
        <v>2</v>
      </c>
      <c r="D44" s="19">
        <v>122.78673835125448</v>
      </c>
      <c r="E44" s="19">
        <v>94.727956989247303</v>
      </c>
      <c r="F44" s="19">
        <v>64.039426523297493</v>
      </c>
      <c r="G44" s="19">
        <v>111.43727598566308</v>
      </c>
      <c r="H44" s="19">
        <v>141.10035842293908</v>
      </c>
      <c r="I44" s="19">
        <v>192.9752688172043</v>
      </c>
      <c r="J44" s="19">
        <v>182.73118279569891</v>
      </c>
      <c r="K44" s="19">
        <v>151.16093189964158</v>
      </c>
      <c r="L44" s="19">
        <v>131.815770609319</v>
      </c>
      <c r="M44" s="19">
        <v>120.35842293906811</v>
      </c>
      <c r="N44" s="19">
        <v>93.007526881720423</v>
      </c>
      <c r="O44" s="19">
        <v>57.301075268817208</v>
      </c>
      <c r="P44" s="19">
        <v>49.498136200716843</v>
      </c>
      <c r="Q44" s="19">
        <v>69.688136200716855</v>
      </c>
      <c r="R44" s="19">
        <v>83.914336917562721</v>
      </c>
      <c r="S44" s="19">
        <v>102.57491039426523</v>
      </c>
      <c r="T44" s="19">
        <v>96.722939068100359</v>
      </c>
      <c r="U44" s="19">
        <v>104.50537634408602</v>
      </c>
      <c r="V44" s="19">
        <v>116.20573476702509</v>
      </c>
      <c r="W44" s="19">
        <v>106.04480286738351</v>
      </c>
      <c r="X44" s="19">
        <v>113.17670250896057</v>
      </c>
      <c r="Y44" s="19">
        <v>0</v>
      </c>
      <c r="Z44" s="6">
        <v>0</v>
      </c>
      <c r="AA44" s="6">
        <v>0</v>
      </c>
      <c r="AB44" s="6">
        <v>172.28487455197131</v>
      </c>
      <c r="AC44" s="6">
        <v>164.41609318996416</v>
      </c>
      <c r="AD44" s="6">
        <v>147.9537634408602</v>
      </c>
      <c r="AE44" s="6">
        <v>214.01218637992832</v>
      </c>
      <c r="AF44" s="6">
        <v>237.82329749103945</v>
      </c>
      <c r="AG44" s="6">
        <v>297.48064516129034</v>
      </c>
      <c r="AH44" s="6">
        <v>298.93691756272403</v>
      </c>
      <c r="AI44" s="6">
        <v>257.20573476702509</v>
      </c>
      <c r="AJ44" s="6">
        <v>244.99247311827958</v>
      </c>
      <c r="AK44" s="6">
        <v>120.35842293906811</v>
      </c>
      <c r="AL44" s="6">
        <v>93.007526881720423</v>
      </c>
      <c r="AM44" s="6">
        <v>57.301075268817208</v>
      </c>
    </row>
    <row r="45" spans="1:39" x14ac:dyDescent="0.25">
      <c r="C45" s="7">
        <v>3</v>
      </c>
      <c r="D45" s="19">
        <v>335.34814814814814</v>
      </c>
      <c r="E45" s="19">
        <v>328.78518518518518</v>
      </c>
      <c r="F45" s="19">
        <v>162.32962962962961</v>
      </c>
      <c r="G45" s="19">
        <v>298.16296296296292</v>
      </c>
      <c r="H45" s="19">
        <v>470.72592592592594</v>
      </c>
      <c r="I45" s="19">
        <v>603.85555555555561</v>
      </c>
      <c r="J45" s="19">
        <v>644.03333333333342</v>
      </c>
      <c r="K45" s="19">
        <v>599.28148148148148</v>
      </c>
      <c r="L45" s="19">
        <v>443.71111111111117</v>
      </c>
      <c r="M45" s="19">
        <v>325.19629629629628</v>
      </c>
      <c r="N45" s="19">
        <v>306.28518518518518</v>
      </c>
      <c r="O45" s="19">
        <v>178.70740740740743</v>
      </c>
      <c r="P45" s="19">
        <v>59.903703703703705</v>
      </c>
      <c r="Q45" s="19">
        <v>177.69259259259258</v>
      </c>
      <c r="R45" s="19">
        <v>176.52962962962962</v>
      </c>
      <c r="S45" s="19">
        <v>299.8</v>
      </c>
      <c r="T45" s="19">
        <v>257.06296296296296</v>
      </c>
      <c r="U45" s="19">
        <v>423.31111111111107</v>
      </c>
      <c r="V45" s="19">
        <v>352.0333333333333</v>
      </c>
      <c r="W45" s="19">
        <v>326.60740740740738</v>
      </c>
      <c r="X45" s="19">
        <v>399.02222222222224</v>
      </c>
      <c r="Y45" s="19">
        <v>0</v>
      </c>
      <c r="Z45" s="6">
        <v>0</v>
      </c>
      <c r="AA45" s="6">
        <v>0</v>
      </c>
      <c r="AB45" s="6">
        <v>395.25185185185182</v>
      </c>
      <c r="AC45" s="6">
        <v>506.47777777777776</v>
      </c>
      <c r="AD45" s="6">
        <v>338.85925925925926</v>
      </c>
      <c r="AE45" s="6">
        <v>597.96296296296293</v>
      </c>
      <c r="AF45" s="6">
        <v>727.78888888888889</v>
      </c>
      <c r="AG45" s="6">
        <v>1027.1666666666667</v>
      </c>
      <c r="AH45" s="6">
        <v>996.06666666666672</v>
      </c>
      <c r="AI45" s="6">
        <v>925.88888888888891</v>
      </c>
      <c r="AJ45" s="6">
        <v>842.73333333333335</v>
      </c>
      <c r="AK45" s="6">
        <v>325.19629629629628</v>
      </c>
      <c r="AL45" s="6">
        <v>306.28518518518518</v>
      </c>
      <c r="AM45" s="6">
        <v>178.70740740740743</v>
      </c>
    </row>
    <row r="46" spans="1:39" x14ac:dyDescent="0.25">
      <c r="C46" s="7">
        <v>4</v>
      </c>
      <c r="D46" s="19">
        <v>1059.51</v>
      </c>
      <c r="E46" s="19">
        <v>868.82</v>
      </c>
      <c r="F46" s="19">
        <v>530.66999999999996</v>
      </c>
      <c r="G46" s="19">
        <v>1024.1799999999998</v>
      </c>
      <c r="H46" s="19">
        <v>1457.27</v>
      </c>
      <c r="I46" s="19">
        <v>1617.09</v>
      </c>
      <c r="J46" s="19">
        <v>1542.6399999999999</v>
      </c>
      <c r="K46" s="19">
        <v>1477.24</v>
      </c>
      <c r="L46" s="19">
        <v>1242.54</v>
      </c>
      <c r="M46" s="19">
        <v>941.2700000000001</v>
      </c>
      <c r="N46" s="19">
        <v>787.25</v>
      </c>
      <c r="O46" s="19">
        <v>435.21000000000004</v>
      </c>
      <c r="P46" s="19">
        <v>274.27</v>
      </c>
      <c r="Q46" s="19">
        <v>418.81000000000006</v>
      </c>
      <c r="R46" s="19">
        <v>467.82</v>
      </c>
      <c r="S46" s="19">
        <v>805.28</v>
      </c>
      <c r="T46" s="19">
        <v>907.41000000000008</v>
      </c>
      <c r="U46" s="19">
        <v>768.98</v>
      </c>
      <c r="V46" s="19">
        <v>1008.85</v>
      </c>
      <c r="W46" s="19">
        <v>1020.71</v>
      </c>
      <c r="X46" s="19">
        <v>1122.48</v>
      </c>
      <c r="Y46" s="19">
        <v>0</v>
      </c>
      <c r="Z46" s="6">
        <v>0</v>
      </c>
      <c r="AA46" s="6">
        <v>0</v>
      </c>
      <c r="AB46" s="6">
        <v>1333.78</v>
      </c>
      <c r="AC46" s="6">
        <v>1287.6300000000001</v>
      </c>
      <c r="AD46" s="6">
        <v>998.49</v>
      </c>
      <c r="AE46" s="6">
        <v>1829.4599999999998</v>
      </c>
      <c r="AF46" s="6">
        <v>2364.6800000000003</v>
      </c>
      <c r="AG46" s="6">
        <v>2386.0699999999997</v>
      </c>
      <c r="AH46" s="6">
        <v>2551.4899999999998</v>
      </c>
      <c r="AI46" s="6">
        <v>2497.9499999999998</v>
      </c>
      <c r="AJ46" s="6">
        <v>2365.02</v>
      </c>
      <c r="AK46" s="6">
        <v>941.2700000000001</v>
      </c>
      <c r="AL46" s="6">
        <v>787.25</v>
      </c>
      <c r="AM46" s="6">
        <v>435.21000000000004</v>
      </c>
    </row>
    <row r="47" spans="1:39" x14ac:dyDescent="0.25">
      <c r="C47" s="7">
        <v>6</v>
      </c>
      <c r="D47" s="19">
        <v>1149.7666666666667</v>
      </c>
      <c r="E47" s="19">
        <v>563.5</v>
      </c>
      <c r="F47" s="19">
        <v>386.2</v>
      </c>
      <c r="G47" s="19">
        <v>1076.8333333333333</v>
      </c>
      <c r="H47" s="19">
        <v>1425.6666666666667</v>
      </c>
      <c r="I47" s="19">
        <v>1582.2333333333333</v>
      </c>
      <c r="J47" s="19">
        <v>1497.4666666666665</v>
      </c>
      <c r="K47" s="19">
        <v>1239.2666666666667</v>
      </c>
      <c r="L47" s="19">
        <v>981.33333333333337</v>
      </c>
      <c r="M47" s="19">
        <v>819.30000000000007</v>
      </c>
      <c r="N47" s="19">
        <v>625.80000000000007</v>
      </c>
      <c r="O47" s="19">
        <v>266.93333333333334</v>
      </c>
      <c r="P47" s="19">
        <v>377.56666666666666</v>
      </c>
      <c r="Q47" s="19">
        <v>633.1</v>
      </c>
      <c r="R47" s="19">
        <v>481.76666666666665</v>
      </c>
      <c r="S47" s="19">
        <v>645.43333333333328</v>
      </c>
      <c r="T47" s="19">
        <v>668.30000000000007</v>
      </c>
      <c r="U47" s="19">
        <v>833.5333333333333</v>
      </c>
      <c r="V47" s="19">
        <v>932.63333333333333</v>
      </c>
      <c r="W47" s="19">
        <v>727.5</v>
      </c>
      <c r="X47" s="19">
        <v>909.56666666666661</v>
      </c>
      <c r="Y47" s="19">
        <v>0</v>
      </c>
      <c r="Z47" s="6">
        <v>0</v>
      </c>
      <c r="AA47" s="6">
        <v>0</v>
      </c>
      <c r="AB47" s="6">
        <v>1527.3333333333333</v>
      </c>
      <c r="AC47" s="6">
        <v>1196.5999999999999</v>
      </c>
      <c r="AD47" s="6">
        <v>867.9666666666667</v>
      </c>
      <c r="AE47" s="6">
        <v>1722.2666666666664</v>
      </c>
      <c r="AF47" s="6">
        <v>2093.9666666666667</v>
      </c>
      <c r="AG47" s="6">
        <v>2415.7666666666664</v>
      </c>
      <c r="AH47" s="6">
        <v>2430.1</v>
      </c>
      <c r="AI47" s="6">
        <v>1966.7666666666667</v>
      </c>
      <c r="AJ47" s="6">
        <v>1890.9</v>
      </c>
      <c r="AK47" s="6">
        <v>819.30000000000007</v>
      </c>
      <c r="AL47" s="6">
        <v>625.80000000000007</v>
      </c>
      <c r="AM47" s="6">
        <v>266.93333333333334</v>
      </c>
    </row>
    <row r="48" spans="1:39" x14ac:dyDescent="0.25">
      <c r="C48" s="7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</row>
    <row r="49" spans="1:39" x14ac:dyDescent="0.25">
      <c r="A49" s="7" t="s">
        <v>235</v>
      </c>
      <c r="D49" s="19">
        <v>345.93821452831094</v>
      </c>
      <c r="E49" s="19">
        <v>242.88283934305434</v>
      </c>
      <c r="F49" s="19">
        <v>150.01288953256045</v>
      </c>
      <c r="G49" s="19">
        <v>324.5972802743878</v>
      </c>
      <c r="H49" s="19">
        <v>450.30285517873756</v>
      </c>
      <c r="I49" s="19">
        <v>515.88542193958745</v>
      </c>
      <c r="J49" s="19">
        <v>500.04346819433226</v>
      </c>
      <c r="K49" s="19">
        <v>447.93942537336773</v>
      </c>
      <c r="L49" s="19">
        <v>363.06030755103342</v>
      </c>
      <c r="M49" s="19">
        <v>287.99744931996958</v>
      </c>
      <c r="N49" s="19">
        <v>236.51383531174508</v>
      </c>
      <c r="O49" s="19">
        <v>124.61454184333826</v>
      </c>
      <c r="P49" s="19">
        <v>50.215440120159741</v>
      </c>
      <c r="Q49" s="19">
        <v>84.733919997561486</v>
      </c>
      <c r="R49" s="19">
        <v>79.532565108405976</v>
      </c>
      <c r="S49" s="19">
        <v>120.8103757268818</v>
      </c>
      <c r="T49" s="19">
        <v>125.57266045249281</v>
      </c>
      <c r="U49" s="19">
        <v>138.48024921967968</v>
      </c>
      <c r="V49" s="19">
        <v>156.21111422298918</v>
      </c>
      <c r="W49" s="19">
        <v>141.54264658872523</v>
      </c>
      <c r="X49" s="19">
        <v>164.38108256137801</v>
      </c>
      <c r="Y49" s="19">
        <v>0</v>
      </c>
      <c r="Z49" s="6">
        <v>0</v>
      </c>
      <c r="AA49" s="6">
        <v>0</v>
      </c>
      <c r="AB49" s="6">
        <v>148.78969825621013</v>
      </c>
      <c r="AC49" s="6">
        <v>137.45022644605911</v>
      </c>
      <c r="AD49" s="6">
        <v>103.02600658312413</v>
      </c>
      <c r="AE49" s="6">
        <v>188.73934390938379</v>
      </c>
      <c r="AF49" s="6">
        <v>233.81605869457439</v>
      </c>
      <c r="AG49" s="6">
        <v>264.2819734596489</v>
      </c>
      <c r="AH49" s="6">
        <v>270.82189888010356</v>
      </c>
      <c r="AI49" s="6">
        <v>243.67490618360605</v>
      </c>
      <c r="AJ49" s="6">
        <v>230.60749089126315</v>
      </c>
      <c r="AK49" s="6">
        <v>95.999149773323197</v>
      </c>
      <c r="AL49" s="6">
        <v>78.837945103915033</v>
      </c>
      <c r="AM49" s="6">
        <v>41.538180614446084</v>
      </c>
    </row>
    <row r="50" spans="1:39" x14ac:dyDescent="0.25">
      <c r="A50" s="7" t="s">
        <v>20</v>
      </c>
      <c r="B50" s="7" t="s">
        <v>50</v>
      </c>
      <c r="C50" s="7">
        <v>2</v>
      </c>
      <c r="D50" s="19">
        <v>346.9</v>
      </c>
      <c r="E50" s="19">
        <v>287.10000000000002</v>
      </c>
      <c r="F50" s="19">
        <v>297.60000000000002</v>
      </c>
      <c r="G50" s="19">
        <v>329.3</v>
      </c>
      <c r="H50" s="19">
        <v>477</v>
      </c>
      <c r="I50" s="19">
        <v>559</v>
      </c>
      <c r="J50" s="19">
        <v>517.29999999999995</v>
      </c>
      <c r="K50" s="19">
        <v>351.2</v>
      </c>
      <c r="L50" s="19">
        <v>352.1</v>
      </c>
      <c r="M50" s="19">
        <v>363.8</v>
      </c>
      <c r="N50" s="19">
        <v>332.5</v>
      </c>
      <c r="O50" s="19">
        <v>316.5</v>
      </c>
      <c r="P50" s="19">
        <v>362.3</v>
      </c>
      <c r="Q50" s="19">
        <v>299.89999999999998</v>
      </c>
      <c r="R50" s="19">
        <v>358.3</v>
      </c>
      <c r="S50" s="19">
        <v>375.7</v>
      </c>
      <c r="T50" s="19">
        <v>316</v>
      </c>
      <c r="U50" s="19">
        <v>321.3</v>
      </c>
      <c r="V50" s="19">
        <v>379</v>
      </c>
      <c r="W50" s="19">
        <v>364.7</v>
      </c>
      <c r="X50" s="19">
        <v>412.2</v>
      </c>
      <c r="Y50" s="19">
        <v>0</v>
      </c>
      <c r="Z50" s="6">
        <v>0</v>
      </c>
      <c r="AA50" s="6">
        <v>0</v>
      </c>
      <c r="AB50" s="6">
        <v>709.2</v>
      </c>
      <c r="AC50" s="6">
        <v>587</v>
      </c>
      <c r="AD50" s="6">
        <v>655.90000000000009</v>
      </c>
      <c r="AE50" s="6">
        <v>705</v>
      </c>
      <c r="AF50" s="6">
        <v>793</v>
      </c>
      <c r="AG50" s="6">
        <v>880.3</v>
      </c>
      <c r="AH50" s="6">
        <v>896.3</v>
      </c>
      <c r="AI50" s="6">
        <v>715.9</v>
      </c>
      <c r="AJ50" s="6">
        <v>764.3</v>
      </c>
      <c r="AK50" s="6">
        <v>363.8</v>
      </c>
      <c r="AL50" s="6">
        <v>332.5</v>
      </c>
      <c r="AM50" s="6">
        <v>316.5</v>
      </c>
    </row>
    <row r="51" spans="1:39" x14ac:dyDescent="0.25">
      <c r="A51" s="7" t="s">
        <v>236</v>
      </c>
      <c r="D51" s="19">
        <v>346.9</v>
      </c>
      <c r="E51" s="19">
        <v>287.10000000000002</v>
      </c>
      <c r="F51" s="19">
        <v>297.60000000000002</v>
      </c>
      <c r="G51" s="19">
        <v>329.3</v>
      </c>
      <c r="H51" s="19">
        <v>477</v>
      </c>
      <c r="I51" s="19">
        <v>559</v>
      </c>
      <c r="J51" s="19">
        <v>517.29999999999995</v>
      </c>
      <c r="K51" s="19">
        <v>351.2</v>
      </c>
      <c r="L51" s="19">
        <v>352.1</v>
      </c>
      <c r="M51" s="19">
        <v>363.8</v>
      </c>
      <c r="N51" s="19">
        <v>332.5</v>
      </c>
      <c r="O51" s="19">
        <v>316.5</v>
      </c>
      <c r="P51" s="19">
        <v>181.15</v>
      </c>
      <c r="Q51" s="19">
        <v>149.94999999999999</v>
      </c>
      <c r="R51" s="19">
        <v>179.15</v>
      </c>
      <c r="S51" s="19">
        <v>187.85</v>
      </c>
      <c r="T51" s="19">
        <v>158</v>
      </c>
      <c r="U51" s="19">
        <v>160.65</v>
      </c>
      <c r="V51" s="19">
        <v>189.5</v>
      </c>
      <c r="W51" s="19">
        <v>182.35</v>
      </c>
      <c r="X51" s="19">
        <v>206.1</v>
      </c>
      <c r="Y51" s="19">
        <v>0</v>
      </c>
      <c r="Z51" s="6">
        <v>0</v>
      </c>
      <c r="AA51" s="6">
        <v>0</v>
      </c>
      <c r="AB51" s="6">
        <v>236.4</v>
      </c>
      <c r="AC51" s="6">
        <v>195.66666666666666</v>
      </c>
      <c r="AD51" s="6">
        <v>218.63333333333335</v>
      </c>
      <c r="AE51" s="6">
        <v>235</v>
      </c>
      <c r="AF51" s="6">
        <v>264.33333333333331</v>
      </c>
      <c r="AG51" s="6">
        <v>293.43333333333334</v>
      </c>
      <c r="AH51" s="6">
        <v>298.76666666666665</v>
      </c>
      <c r="AI51" s="6">
        <v>238.63333333333333</v>
      </c>
      <c r="AJ51" s="6">
        <v>254.76666666666665</v>
      </c>
      <c r="AK51" s="6">
        <v>121.26666666666667</v>
      </c>
      <c r="AL51" s="6">
        <v>110.83333333333333</v>
      </c>
      <c r="AM51" s="6">
        <v>105.5</v>
      </c>
    </row>
    <row r="52" spans="1:39" x14ac:dyDescent="0.25">
      <c r="A52" s="7" t="s">
        <v>21</v>
      </c>
      <c r="B52" s="7" t="s">
        <v>51</v>
      </c>
      <c r="C52" s="7">
        <v>3</v>
      </c>
      <c r="D52" s="19">
        <v>77.466666666666669</v>
      </c>
      <c r="E52" s="19">
        <v>52.616666666666667</v>
      </c>
      <c r="F52" s="19">
        <v>49.866666666666667</v>
      </c>
      <c r="G52" s="19">
        <v>72.933333333333337</v>
      </c>
      <c r="H52" s="19">
        <v>145.04999999999998</v>
      </c>
      <c r="I52" s="19">
        <v>140.21666666666667</v>
      </c>
      <c r="J52" s="19">
        <v>142.61666666666667</v>
      </c>
      <c r="K52" s="19">
        <v>98.233333333333334</v>
      </c>
      <c r="L52" s="19">
        <v>70.316666666666663</v>
      </c>
      <c r="M52" s="19">
        <v>71.216666666666669</v>
      </c>
      <c r="N52" s="19">
        <v>42.633333333333333</v>
      </c>
      <c r="O52" s="19">
        <v>20.133333333333333</v>
      </c>
      <c r="P52" s="19">
        <v>10.816666666666668</v>
      </c>
      <c r="Q52" s="19">
        <v>41.966666666666669</v>
      </c>
      <c r="R52" s="19">
        <v>47.433333333333337</v>
      </c>
      <c r="S52" s="19">
        <v>104.75</v>
      </c>
      <c r="T52" s="19">
        <v>75.833333333333329</v>
      </c>
      <c r="U52" s="19">
        <v>64.5</v>
      </c>
      <c r="V52" s="19">
        <v>56.783333333333331</v>
      </c>
      <c r="W52" s="19">
        <v>44.983333333333327</v>
      </c>
      <c r="X52" s="19">
        <v>44.949999999999996</v>
      </c>
      <c r="Y52" s="19">
        <v>0</v>
      </c>
      <c r="Z52" s="6">
        <v>0</v>
      </c>
      <c r="AA52" s="6">
        <v>0</v>
      </c>
      <c r="AB52" s="6">
        <v>88.283333333333331</v>
      </c>
      <c r="AC52" s="6">
        <v>94.583333333333343</v>
      </c>
      <c r="AD52" s="6">
        <v>97.300000000000011</v>
      </c>
      <c r="AE52" s="6">
        <v>177.68333333333334</v>
      </c>
      <c r="AF52" s="6">
        <v>220.88333333333333</v>
      </c>
      <c r="AG52" s="6">
        <v>204.71666666666667</v>
      </c>
      <c r="AH52" s="6">
        <v>199.4</v>
      </c>
      <c r="AI52" s="6">
        <v>143.21666666666667</v>
      </c>
      <c r="AJ52" s="6">
        <v>115.26666666666665</v>
      </c>
      <c r="AK52" s="6">
        <v>71.216666666666669</v>
      </c>
      <c r="AL52" s="6">
        <v>42.633333333333333</v>
      </c>
      <c r="AM52" s="6">
        <v>20.133333333333333</v>
      </c>
    </row>
    <row r="53" spans="1:39" x14ac:dyDescent="0.25">
      <c r="A53" s="7" t="s">
        <v>237</v>
      </c>
      <c r="D53" s="19">
        <v>77.466666666666669</v>
      </c>
      <c r="E53" s="19">
        <v>52.616666666666667</v>
      </c>
      <c r="F53" s="19">
        <v>49.866666666666667</v>
      </c>
      <c r="G53" s="19">
        <v>72.933333333333337</v>
      </c>
      <c r="H53" s="19">
        <v>145.04999999999998</v>
      </c>
      <c r="I53" s="19">
        <v>140.21666666666667</v>
      </c>
      <c r="J53" s="19">
        <v>142.61666666666667</v>
      </c>
      <c r="K53" s="19">
        <v>98.233333333333334</v>
      </c>
      <c r="L53" s="19">
        <v>70.316666666666663</v>
      </c>
      <c r="M53" s="19">
        <v>71.216666666666669</v>
      </c>
      <c r="N53" s="19">
        <v>42.633333333333333</v>
      </c>
      <c r="O53" s="19">
        <v>20.133333333333333</v>
      </c>
      <c r="P53" s="19">
        <v>5.4083333333333341</v>
      </c>
      <c r="Q53" s="19">
        <v>20.983333333333334</v>
      </c>
      <c r="R53" s="19">
        <v>23.716666666666669</v>
      </c>
      <c r="S53" s="19">
        <v>52.375</v>
      </c>
      <c r="T53" s="19">
        <v>37.916666666666664</v>
      </c>
      <c r="U53" s="19">
        <v>32.25</v>
      </c>
      <c r="V53" s="19">
        <v>28.391666666666666</v>
      </c>
      <c r="W53" s="19">
        <v>22.491666666666664</v>
      </c>
      <c r="X53" s="19">
        <v>22.474999999999998</v>
      </c>
      <c r="Y53" s="19">
        <v>0</v>
      </c>
      <c r="Z53" s="6">
        <v>0</v>
      </c>
      <c r="AA53" s="6">
        <v>0</v>
      </c>
      <c r="AB53" s="6">
        <v>29.427777777777777</v>
      </c>
      <c r="AC53" s="6">
        <v>31.527777777777782</v>
      </c>
      <c r="AD53" s="6">
        <v>32.433333333333337</v>
      </c>
      <c r="AE53" s="6">
        <v>59.227777777777781</v>
      </c>
      <c r="AF53" s="6">
        <v>73.62777777777778</v>
      </c>
      <c r="AG53" s="6">
        <v>68.238888888888894</v>
      </c>
      <c r="AH53" s="6">
        <v>66.466666666666669</v>
      </c>
      <c r="AI53" s="6">
        <v>47.738888888888887</v>
      </c>
      <c r="AJ53" s="6">
        <v>38.422222222222217</v>
      </c>
      <c r="AK53" s="6">
        <v>23.738888888888891</v>
      </c>
      <c r="AL53" s="6">
        <v>14.21111111111111</v>
      </c>
      <c r="AM53" s="6">
        <v>6.7111111111111112</v>
      </c>
    </row>
    <row r="54" spans="1:39" x14ac:dyDescent="0.25">
      <c r="A54" s="7" t="s">
        <v>22</v>
      </c>
      <c r="B54" s="7" t="s">
        <v>58</v>
      </c>
      <c r="C54" s="7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</row>
    <row r="55" spans="1:39" x14ac:dyDescent="0.25">
      <c r="A55" s="7" t="s">
        <v>238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</row>
    <row r="56" spans="1:39" x14ac:dyDescent="0.25">
      <c r="A56" s="7" t="s">
        <v>23</v>
      </c>
      <c r="B56" s="7" t="s">
        <v>73</v>
      </c>
      <c r="C56" s="7">
        <v>0.75</v>
      </c>
      <c r="D56" s="19">
        <v>6.416666666666667</v>
      </c>
      <c r="E56" s="19">
        <v>3.1999999999999997</v>
      </c>
      <c r="F56" s="19">
        <v>3.6583333333333332</v>
      </c>
      <c r="G56" s="19">
        <v>4.916666666666667</v>
      </c>
      <c r="H56" s="19">
        <v>9.4583333333333339</v>
      </c>
      <c r="I56" s="19">
        <v>4.6499999999999995</v>
      </c>
      <c r="J56" s="19">
        <v>7.1833333333333336</v>
      </c>
      <c r="K56" s="19">
        <v>7.2833333333333341</v>
      </c>
      <c r="L56" s="19">
        <v>6.3999999999999995</v>
      </c>
      <c r="M56" s="19">
        <v>4.8500000000000005</v>
      </c>
      <c r="N56" s="19">
        <v>4.9416666666666664</v>
      </c>
      <c r="O56" s="19">
        <v>3.6333333333333333</v>
      </c>
      <c r="P56" s="19">
        <v>4.1916666666666664</v>
      </c>
      <c r="Q56" s="19">
        <v>3.7324999999999999</v>
      </c>
      <c r="R56" s="19">
        <v>3.9166666666666665</v>
      </c>
      <c r="S56" s="19">
        <v>5.8416666666666659</v>
      </c>
      <c r="T56" s="19">
        <v>4.5</v>
      </c>
      <c r="U56" s="19">
        <v>4.95</v>
      </c>
      <c r="V56" s="19">
        <v>5.1499999999999995</v>
      </c>
      <c r="W56" s="19">
        <v>4.6916666666666664</v>
      </c>
      <c r="X56" s="19">
        <v>5.0249999999999995</v>
      </c>
      <c r="Y56" s="19">
        <v>0</v>
      </c>
      <c r="Z56" s="6">
        <v>0</v>
      </c>
      <c r="AA56" s="6">
        <v>0</v>
      </c>
      <c r="AB56" s="6">
        <v>10.608333333333334</v>
      </c>
      <c r="AC56" s="6">
        <v>6.9324999999999992</v>
      </c>
      <c r="AD56" s="6">
        <v>7.5749999999999993</v>
      </c>
      <c r="AE56" s="6">
        <v>10.758333333333333</v>
      </c>
      <c r="AF56" s="6">
        <v>13.958333333333334</v>
      </c>
      <c r="AG56" s="6">
        <v>9.6</v>
      </c>
      <c r="AH56" s="6">
        <v>12.333333333333332</v>
      </c>
      <c r="AI56" s="6">
        <v>11.975000000000001</v>
      </c>
      <c r="AJ56" s="6">
        <v>11.424999999999999</v>
      </c>
      <c r="AK56" s="6">
        <v>4.8500000000000005</v>
      </c>
      <c r="AL56" s="6">
        <v>4.9416666666666664</v>
      </c>
      <c r="AM56" s="6">
        <v>3.6333333333333333</v>
      </c>
    </row>
    <row r="57" spans="1:39" x14ac:dyDescent="0.25">
      <c r="C57" s="7">
        <v>1</v>
      </c>
      <c r="D57" s="19">
        <v>29.53846153846154</v>
      </c>
      <c r="E57" s="19">
        <v>28.107692307692307</v>
      </c>
      <c r="F57" s="19">
        <v>31.684615384615384</v>
      </c>
      <c r="G57" s="19">
        <v>30</v>
      </c>
      <c r="H57" s="19">
        <v>6.5384615384615383</v>
      </c>
      <c r="I57" s="19">
        <v>7.8153846153846152</v>
      </c>
      <c r="J57" s="19">
        <v>6.5692307692307699</v>
      </c>
      <c r="K57" s="19">
        <v>4.8307692307692305</v>
      </c>
      <c r="L57" s="19">
        <v>5.6230769230769226</v>
      </c>
      <c r="M57" s="19">
        <v>8.0769230769230766</v>
      </c>
      <c r="N57" s="19">
        <v>7.2846153846153845</v>
      </c>
      <c r="O57" s="19">
        <v>7.161538461538461</v>
      </c>
      <c r="P57" s="19">
        <v>6.6461538461538465</v>
      </c>
      <c r="Q57" s="19">
        <v>7.7692307692307692</v>
      </c>
      <c r="R57" s="19">
        <v>6.0153846153846153</v>
      </c>
      <c r="S57" s="19">
        <v>8.523076923076923</v>
      </c>
      <c r="T57" s="19">
        <v>10.376923076923077</v>
      </c>
      <c r="U57" s="19">
        <v>6.7230769230769232</v>
      </c>
      <c r="V57" s="19">
        <v>8.0846153846153843</v>
      </c>
      <c r="W57" s="19">
        <v>7.2384615384615376</v>
      </c>
      <c r="X57" s="19">
        <v>5.6769230769230763</v>
      </c>
      <c r="Y57" s="19">
        <v>0</v>
      </c>
      <c r="Z57" s="6">
        <v>0</v>
      </c>
      <c r="AA57" s="6">
        <v>0</v>
      </c>
      <c r="AB57" s="6">
        <v>36.184615384615384</v>
      </c>
      <c r="AC57" s="6">
        <v>35.876923076923077</v>
      </c>
      <c r="AD57" s="6">
        <v>37.700000000000003</v>
      </c>
      <c r="AE57" s="6">
        <v>38.523076923076921</v>
      </c>
      <c r="AF57" s="6">
        <v>16.915384615384617</v>
      </c>
      <c r="AG57" s="6">
        <v>14.538461538461538</v>
      </c>
      <c r="AH57" s="6">
        <v>14.653846153846153</v>
      </c>
      <c r="AI57" s="6">
        <v>12.069230769230767</v>
      </c>
      <c r="AJ57" s="6">
        <v>11.299999999999999</v>
      </c>
      <c r="AK57" s="6">
        <v>8.0769230769230766</v>
      </c>
      <c r="AL57" s="6">
        <v>7.2846153846153845</v>
      </c>
      <c r="AM57" s="6">
        <v>7.161538461538461</v>
      </c>
    </row>
    <row r="58" spans="1:39" x14ac:dyDescent="0.25">
      <c r="C58" s="7">
        <v>1.5</v>
      </c>
      <c r="D58" s="19">
        <v>17.676923076923078</v>
      </c>
      <c r="E58" s="19">
        <v>15.600000000000001</v>
      </c>
      <c r="F58" s="19">
        <v>14.492307692307692</v>
      </c>
      <c r="G58" s="19">
        <v>17.415384615384617</v>
      </c>
      <c r="H58" s="19">
        <v>17.423076923076923</v>
      </c>
      <c r="I58" s="19">
        <v>20.392307692307693</v>
      </c>
      <c r="J58" s="19">
        <v>28.130769230769229</v>
      </c>
      <c r="K58" s="19">
        <v>19.353846153846153</v>
      </c>
      <c r="L58" s="19">
        <v>19.569230769230771</v>
      </c>
      <c r="M58" s="19">
        <v>18.7</v>
      </c>
      <c r="N58" s="19">
        <v>16.584615384615383</v>
      </c>
      <c r="O58" s="19">
        <v>12.376923076923077</v>
      </c>
      <c r="P58" s="19">
        <v>12.815384615384614</v>
      </c>
      <c r="Q58" s="19">
        <v>11.760769230769229</v>
      </c>
      <c r="R58" s="19">
        <v>12.223076923076924</v>
      </c>
      <c r="S58" s="19">
        <v>13.761538461538462</v>
      </c>
      <c r="T58" s="19">
        <v>15.623076923076923</v>
      </c>
      <c r="U58" s="19">
        <v>30.630769230769229</v>
      </c>
      <c r="V58" s="19">
        <v>18.846153846153847</v>
      </c>
      <c r="W58" s="19">
        <v>15.523076923076925</v>
      </c>
      <c r="X58" s="19">
        <v>16.630769230769229</v>
      </c>
      <c r="Y58" s="19">
        <v>0</v>
      </c>
      <c r="Z58" s="6">
        <v>0</v>
      </c>
      <c r="AA58" s="6">
        <v>0</v>
      </c>
      <c r="AB58" s="6">
        <v>30.492307692307691</v>
      </c>
      <c r="AC58" s="6">
        <v>27.360769230769229</v>
      </c>
      <c r="AD58" s="6">
        <v>26.715384615384615</v>
      </c>
      <c r="AE58" s="6">
        <v>31.176923076923082</v>
      </c>
      <c r="AF58" s="6">
        <v>33.046153846153842</v>
      </c>
      <c r="AG58" s="6">
        <v>51.023076923076921</v>
      </c>
      <c r="AH58" s="6">
        <v>46.976923076923072</v>
      </c>
      <c r="AI58" s="6">
        <v>34.876923076923077</v>
      </c>
      <c r="AJ58" s="6">
        <v>36.200000000000003</v>
      </c>
      <c r="AK58" s="6">
        <v>18.7</v>
      </c>
      <c r="AL58" s="6">
        <v>16.584615384615383</v>
      </c>
      <c r="AM58" s="6">
        <v>12.376923076923077</v>
      </c>
    </row>
    <row r="59" spans="1:39" x14ac:dyDescent="0.25">
      <c r="C59" s="7">
        <v>2</v>
      </c>
      <c r="D59" s="19">
        <v>29.586206896551722</v>
      </c>
      <c r="E59" s="19">
        <v>24.972413793103449</v>
      </c>
      <c r="F59" s="19">
        <v>19.413793103448278</v>
      </c>
      <c r="G59" s="19">
        <v>31.658620689655173</v>
      </c>
      <c r="H59" s="19">
        <v>28.779310344827586</v>
      </c>
      <c r="I59" s="19">
        <v>41.213793103448275</v>
      </c>
      <c r="J59" s="19">
        <v>76.555172413793102</v>
      </c>
      <c r="K59" s="19">
        <v>48.993103448275861</v>
      </c>
      <c r="L59" s="19">
        <v>45.682758620689654</v>
      </c>
      <c r="M59" s="19">
        <v>44.365517241379308</v>
      </c>
      <c r="N59" s="19">
        <v>38.010344827586202</v>
      </c>
      <c r="O59" s="19">
        <v>31.717241379310344</v>
      </c>
      <c r="P59" s="19">
        <v>28.617241379310343</v>
      </c>
      <c r="Q59" s="19">
        <v>30.034137931034483</v>
      </c>
      <c r="R59" s="19">
        <v>32.482758620689658</v>
      </c>
      <c r="S59" s="19">
        <v>39.962068965517247</v>
      </c>
      <c r="T59" s="19">
        <v>39.286206896551725</v>
      </c>
      <c r="U59" s="19">
        <v>43.931034482758619</v>
      </c>
      <c r="V59" s="19">
        <v>53.665517241379305</v>
      </c>
      <c r="W59" s="19">
        <v>56.372413793103448</v>
      </c>
      <c r="X59" s="19">
        <v>38.744827586206895</v>
      </c>
      <c r="Y59" s="19">
        <v>0</v>
      </c>
      <c r="Z59" s="6">
        <v>0</v>
      </c>
      <c r="AA59" s="6">
        <v>0</v>
      </c>
      <c r="AB59" s="6">
        <v>58.203448275862065</v>
      </c>
      <c r="AC59" s="6">
        <v>55.006551724137935</v>
      </c>
      <c r="AD59" s="6">
        <v>51.896551724137936</v>
      </c>
      <c r="AE59" s="6">
        <v>71.620689655172413</v>
      </c>
      <c r="AF59" s="6">
        <v>68.065517241379311</v>
      </c>
      <c r="AG59" s="6">
        <v>85.144827586206901</v>
      </c>
      <c r="AH59" s="6">
        <v>130.22068965517241</v>
      </c>
      <c r="AI59" s="6">
        <v>105.36551724137931</v>
      </c>
      <c r="AJ59" s="6">
        <v>84.427586206896549</v>
      </c>
      <c r="AK59" s="6">
        <v>44.365517241379308</v>
      </c>
      <c r="AL59" s="6">
        <v>38.010344827586202</v>
      </c>
      <c r="AM59" s="6">
        <v>31.717241379310344</v>
      </c>
    </row>
    <row r="60" spans="1:39" x14ac:dyDescent="0.25">
      <c r="C60" s="7">
        <v>3</v>
      </c>
      <c r="D60" s="19">
        <v>98.966666666666654</v>
      </c>
      <c r="E60" s="19">
        <v>96.216666666666654</v>
      </c>
      <c r="F60" s="19">
        <v>75.95</v>
      </c>
      <c r="G60" s="19">
        <v>82.683333333333337</v>
      </c>
      <c r="H60" s="19">
        <v>97.966666666666654</v>
      </c>
      <c r="I60" s="19">
        <v>140.23333333333332</v>
      </c>
      <c r="J60" s="19">
        <v>106.26666666666667</v>
      </c>
      <c r="K60" s="19">
        <v>111.91666666666667</v>
      </c>
      <c r="L60" s="19">
        <v>127.10000000000001</v>
      </c>
      <c r="M60" s="19">
        <v>87.283333333333346</v>
      </c>
      <c r="N60" s="19">
        <v>70.55</v>
      </c>
      <c r="O60" s="19">
        <v>62.416666666666664</v>
      </c>
      <c r="P60" s="19">
        <v>64.983333333333334</v>
      </c>
      <c r="Q60" s="19">
        <v>59.6</v>
      </c>
      <c r="R60" s="19">
        <v>63.25</v>
      </c>
      <c r="S60" s="19">
        <v>86.816666666666663</v>
      </c>
      <c r="T60" s="19">
        <v>69.600000000000009</v>
      </c>
      <c r="U60" s="19">
        <v>92.483333333333334</v>
      </c>
      <c r="V60" s="19">
        <v>126.51666666666667</v>
      </c>
      <c r="W60" s="19">
        <v>88.033333333333346</v>
      </c>
      <c r="X60" s="19">
        <v>97.683333333333337</v>
      </c>
      <c r="Y60" s="19">
        <v>0</v>
      </c>
      <c r="Z60" s="6">
        <v>0</v>
      </c>
      <c r="AA60" s="6">
        <v>0</v>
      </c>
      <c r="AB60" s="6">
        <v>163.95</v>
      </c>
      <c r="AC60" s="6">
        <v>155.81666666666666</v>
      </c>
      <c r="AD60" s="6">
        <v>139.19999999999999</v>
      </c>
      <c r="AE60" s="6">
        <v>169.5</v>
      </c>
      <c r="AF60" s="6">
        <v>167.56666666666666</v>
      </c>
      <c r="AG60" s="6">
        <v>232.71666666666664</v>
      </c>
      <c r="AH60" s="6">
        <v>232.78333333333333</v>
      </c>
      <c r="AI60" s="6">
        <v>199.95000000000002</v>
      </c>
      <c r="AJ60" s="6">
        <v>224.78333333333336</v>
      </c>
      <c r="AK60" s="6">
        <v>87.283333333333346</v>
      </c>
      <c r="AL60" s="6">
        <v>70.55</v>
      </c>
      <c r="AM60" s="6">
        <v>62.416666666666664</v>
      </c>
    </row>
    <row r="61" spans="1:39" x14ac:dyDescent="0.25">
      <c r="C61" s="7">
        <v>4</v>
      </c>
      <c r="D61" s="19">
        <v>279.63333333333333</v>
      </c>
      <c r="E61" s="19">
        <v>262.43333333333334</v>
      </c>
      <c r="F61" s="19">
        <v>242.86666666666667</v>
      </c>
      <c r="G61" s="19">
        <v>229.23333333333335</v>
      </c>
      <c r="H61" s="19">
        <v>234.79999999999998</v>
      </c>
      <c r="I61" s="19">
        <v>296.90000000000003</v>
      </c>
      <c r="J61" s="19">
        <v>278.5</v>
      </c>
      <c r="K61" s="19">
        <v>293.23333333333335</v>
      </c>
      <c r="L61" s="19">
        <v>281.63333333333333</v>
      </c>
      <c r="M61" s="19">
        <v>267.46666666666664</v>
      </c>
      <c r="N61" s="19">
        <v>266.33333333333331</v>
      </c>
      <c r="O61" s="19">
        <v>339.90000000000003</v>
      </c>
      <c r="P61" s="19">
        <v>214.66666666666666</v>
      </c>
      <c r="Q61" s="19">
        <v>244.23333333333335</v>
      </c>
      <c r="R61" s="19">
        <v>268.3</v>
      </c>
      <c r="S61" s="19">
        <v>287.63333333333333</v>
      </c>
      <c r="T61" s="19">
        <v>274.59999999999997</v>
      </c>
      <c r="U61" s="19">
        <v>291.7</v>
      </c>
      <c r="V61" s="19">
        <v>315.7</v>
      </c>
      <c r="W61" s="19">
        <v>405.3</v>
      </c>
      <c r="X61" s="19">
        <v>265.40000000000003</v>
      </c>
      <c r="Y61" s="19">
        <v>0</v>
      </c>
      <c r="Z61" s="6">
        <v>0</v>
      </c>
      <c r="AA61" s="6">
        <v>0</v>
      </c>
      <c r="AB61" s="6">
        <v>494.29999999999995</v>
      </c>
      <c r="AC61" s="6">
        <v>506.66666666666669</v>
      </c>
      <c r="AD61" s="6">
        <v>511.16666666666669</v>
      </c>
      <c r="AE61" s="6">
        <v>516.86666666666667</v>
      </c>
      <c r="AF61" s="6">
        <v>509.4</v>
      </c>
      <c r="AG61" s="6">
        <v>588.6</v>
      </c>
      <c r="AH61" s="6">
        <v>594.20000000000005</v>
      </c>
      <c r="AI61" s="6">
        <v>698.5333333333333</v>
      </c>
      <c r="AJ61" s="6">
        <v>547.0333333333333</v>
      </c>
      <c r="AK61" s="6">
        <v>267.46666666666664</v>
      </c>
      <c r="AL61" s="6">
        <v>266.33333333333331</v>
      </c>
      <c r="AM61" s="6">
        <v>339.90000000000003</v>
      </c>
    </row>
    <row r="62" spans="1:39" x14ac:dyDescent="0.25">
      <c r="C62" s="7">
        <v>6</v>
      </c>
      <c r="D62" s="19">
        <v>95</v>
      </c>
      <c r="E62" s="19">
        <v>94</v>
      </c>
      <c r="F62" s="19">
        <v>37</v>
      </c>
      <c r="G62" s="19">
        <v>85</v>
      </c>
      <c r="H62" s="19">
        <v>92</v>
      </c>
      <c r="I62" s="19">
        <v>95</v>
      </c>
      <c r="J62" s="19">
        <v>89</v>
      </c>
      <c r="K62" s="19">
        <v>110</v>
      </c>
      <c r="L62" s="19">
        <v>87</v>
      </c>
      <c r="M62" s="19">
        <v>97</v>
      </c>
      <c r="N62" s="19">
        <v>75</v>
      </c>
      <c r="O62" s="19">
        <v>57</v>
      </c>
      <c r="P62" s="19">
        <v>9</v>
      </c>
      <c r="Q62" s="19">
        <v>57</v>
      </c>
      <c r="R62" s="19">
        <v>33</v>
      </c>
      <c r="S62" s="19">
        <v>57</v>
      </c>
      <c r="T62" s="19">
        <v>56</v>
      </c>
      <c r="U62" s="19">
        <v>70</v>
      </c>
      <c r="V62" s="19">
        <v>59</v>
      </c>
      <c r="W62" s="19">
        <v>70</v>
      </c>
      <c r="X62" s="19">
        <v>58</v>
      </c>
      <c r="Y62" s="19">
        <v>0</v>
      </c>
      <c r="Z62" s="6">
        <v>0</v>
      </c>
      <c r="AA62" s="6">
        <v>0</v>
      </c>
      <c r="AB62" s="6">
        <v>104</v>
      </c>
      <c r="AC62" s="6">
        <v>151</v>
      </c>
      <c r="AD62" s="6">
        <v>70</v>
      </c>
      <c r="AE62" s="6">
        <v>142</v>
      </c>
      <c r="AF62" s="6">
        <v>148</v>
      </c>
      <c r="AG62" s="6">
        <v>165</v>
      </c>
      <c r="AH62" s="6">
        <v>148</v>
      </c>
      <c r="AI62" s="6">
        <v>180</v>
      </c>
      <c r="AJ62" s="6">
        <v>145</v>
      </c>
      <c r="AK62" s="6">
        <v>97</v>
      </c>
      <c r="AL62" s="6">
        <v>75</v>
      </c>
      <c r="AM62" s="6">
        <v>57</v>
      </c>
    </row>
    <row r="63" spans="1:39" x14ac:dyDescent="0.25">
      <c r="A63" s="7" t="s">
        <v>239</v>
      </c>
      <c r="D63" s="19">
        <v>79.545465454086141</v>
      </c>
      <c r="E63" s="19">
        <v>74.932872300113686</v>
      </c>
      <c r="F63" s="19">
        <v>60.723673740053052</v>
      </c>
      <c r="G63" s="19">
        <v>68.70104837691045</v>
      </c>
      <c r="H63" s="19">
        <v>69.566549829480863</v>
      </c>
      <c r="I63" s="19">
        <v>86.600688392067696</v>
      </c>
      <c r="J63" s="19">
        <v>84.600738916256162</v>
      </c>
      <c r="K63" s="19">
        <v>85.087293166603516</v>
      </c>
      <c r="L63" s="19">
        <v>81.858342806618666</v>
      </c>
      <c r="M63" s="19">
        <v>75.391777188328916</v>
      </c>
      <c r="N63" s="19">
        <v>68.386367942402416</v>
      </c>
      <c r="O63" s="19">
        <v>73.457957559681716</v>
      </c>
      <c r="P63" s="19">
        <v>24.351460464822534</v>
      </c>
      <c r="Q63" s="19">
        <v>29.58071223316913</v>
      </c>
      <c r="R63" s="19">
        <v>29.941991916129847</v>
      </c>
      <c r="S63" s="19">
        <v>35.681310786914239</v>
      </c>
      <c r="T63" s="19">
        <v>33.570443349753695</v>
      </c>
      <c r="U63" s="19">
        <v>38.601300997852718</v>
      </c>
      <c r="V63" s="19">
        <v>41.925925224201087</v>
      </c>
      <c r="W63" s="19">
        <v>46.225639446760134</v>
      </c>
      <c r="X63" s="19">
        <v>34.79720380194518</v>
      </c>
      <c r="Y63" s="19">
        <v>0</v>
      </c>
      <c r="Z63" s="6">
        <v>0</v>
      </c>
      <c r="AA63" s="6">
        <v>0</v>
      </c>
      <c r="AB63" s="6">
        <v>42.749462127910398</v>
      </c>
      <c r="AC63" s="6">
        <v>44.698098922150649</v>
      </c>
      <c r="AD63" s="6">
        <v>40.202552524104249</v>
      </c>
      <c r="AE63" s="6">
        <v>46.687889983579637</v>
      </c>
      <c r="AF63" s="6">
        <v>45.569145509662746</v>
      </c>
      <c r="AG63" s="6">
        <v>54.601096795924391</v>
      </c>
      <c r="AH63" s="6">
        <v>56.150863121552774</v>
      </c>
      <c r="AI63" s="6">
        <v>59.179524020041256</v>
      </c>
      <c r="AJ63" s="6">
        <v>50.484250136836344</v>
      </c>
      <c r="AK63" s="6">
        <v>25.130592396109641</v>
      </c>
      <c r="AL63" s="6">
        <v>22.795455980800806</v>
      </c>
      <c r="AM63" s="6">
        <v>24.485985853227238</v>
      </c>
    </row>
    <row r="64" spans="1:39" x14ac:dyDescent="0.25">
      <c r="A64" s="7" t="s">
        <v>24</v>
      </c>
      <c r="B64" s="7" t="s">
        <v>78</v>
      </c>
      <c r="C64" s="7">
        <v>0.75</v>
      </c>
      <c r="D64" s="19">
        <v>5.037974683544304</v>
      </c>
      <c r="E64" s="19">
        <v>3.7620253164556963</v>
      </c>
      <c r="F64" s="19">
        <v>1.8215189873417723</v>
      </c>
      <c r="G64" s="19">
        <v>4.1759493670886076</v>
      </c>
      <c r="H64" s="19">
        <v>4.4227848101265819</v>
      </c>
      <c r="I64" s="19">
        <v>7.4329113924050638</v>
      </c>
      <c r="J64" s="19">
        <v>8.0037974683544295</v>
      </c>
      <c r="K64" s="19">
        <v>5.5797468354430384</v>
      </c>
      <c r="L64" s="19">
        <v>4.4924050632911392</v>
      </c>
      <c r="M64" s="19">
        <v>4.2164556962025319</v>
      </c>
      <c r="N64" s="19">
        <v>4.0645569620253168</v>
      </c>
      <c r="O64" s="19">
        <v>1.858227848101266</v>
      </c>
      <c r="P64" s="19">
        <v>2.3797468354430378</v>
      </c>
      <c r="Q64" s="19">
        <v>4.3531645569620254</v>
      </c>
      <c r="R64" s="19">
        <v>4.8341772151898734</v>
      </c>
      <c r="S64" s="19">
        <v>3.8518987341772153</v>
      </c>
      <c r="T64" s="19">
        <v>4.6721518987341772</v>
      </c>
      <c r="U64" s="19">
        <v>5.6949367088607596</v>
      </c>
      <c r="V64" s="19">
        <v>5.0999999999999996</v>
      </c>
      <c r="W64" s="19">
        <v>5.0708860759493675</v>
      </c>
      <c r="X64" s="19">
        <v>6.1278481012658235</v>
      </c>
      <c r="Y64" s="19">
        <v>0</v>
      </c>
      <c r="Z64" s="6">
        <v>0</v>
      </c>
      <c r="AA64" s="6">
        <v>0</v>
      </c>
      <c r="AB64" s="6">
        <v>7.4177215189873422</v>
      </c>
      <c r="AC64" s="6">
        <v>8.1151898734177212</v>
      </c>
      <c r="AD64" s="6">
        <v>6.6556962025316455</v>
      </c>
      <c r="AE64" s="6">
        <v>8.0278481012658229</v>
      </c>
      <c r="AF64" s="6">
        <v>9.0949367088607591</v>
      </c>
      <c r="AG64" s="6">
        <v>13.127848101265823</v>
      </c>
      <c r="AH64" s="6">
        <v>13.103797468354429</v>
      </c>
      <c r="AI64" s="6">
        <v>10.650632911392407</v>
      </c>
      <c r="AJ64" s="6">
        <v>10.620253164556964</v>
      </c>
      <c r="AK64" s="6">
        <v>4.2164556962025319</v>
      </c>
      <c r="AL64" s="6">
        <v>4.0645569620253168</v>
      </c>
      <c r="AM64" s="6">
        <v>1.858227848101266</v>
      </c>
    </row>
    <row r="65" spans="1:39" x14ac:dyDescent="0.25">
      <c r="C65" s="7">
        <v>1</v>
      </c>
      <c r="D65" s="19">
        <v>22.746913580246915</v>
      </c>
      <c r="E65" s="19">
        <v>23.264197530864198</v>
      </c>
      <c r="F65" s="19">
        <v>9.2604938271604933</v>
      </c>
      <c r="G65" s="19">
        <v>22.253086419753085</v>
      </c>
      <c r="H65" s="19">
        <v>25.454320987654324</v>
      </c>
      <c r="I65" s="19">
        <v>27.595061728395059</v>
      </c>
      <c r="J65" s="19">
        <v>28.176543209876545</v>
      </c>
      <c r="K65" s="19">
        <v>21.327160493827162</v>
      </c>
      <c r="L65" s="19">
        <v>16.64320987654321</v>
      </c>
      <c r="M65" s="19">
        <v>13.987654320987655</v>
      </c>
      <c r="N65" s="19">
        <v>14.799999999999999</v>
      </c>
      <c r="O65" s="19">
        <v>6.340740740740741</v>
      </c>
      <c r="P65" s="19">
        <v>8.6222222222222218</v>
      </c>
      <c r="Q65" s="19">
        <v>10.94432098765432</v>
      </c>
      <c r="R65" s="19">
        <v>10.299999999999999</v>
      </c>
      <c r="S65" s="19">
        <v>13.722222222222221</v>
      </c>
      <c r="T65" s="19">
        <v>13.34074074074074</v>
      </c>
      <c r="U65" s="19">
        <v>15.924691358024692</v>
      </c>
      <c r="V65" s="19">
        <v>16.866666666666667</v>
      </c>
      <c r="W65" s="19">
        <v>13.38641975308642</v>
      </c>
      <c r="X65" s="19">
        <v>14.098765432098766</v>
      </c>
      <c r="Y65" s="19">
        <v>0</v>
      </c>
      <c r="Z65" s="6">
        <v>0</v>
      </c>
      <c r="AA65" s="6">
        <v>0</v>
      </c>
      <c r="AB65" s="6">
        <v>31.369135802469138</v>
      </c>
      <c r="AC65" s="6">
        <v>34.208518518518517</v>
      </c>
      <c r="AD65" s="6">
        <v>19.560493827160492</v>
      </c>
      <c r="AE65" s="6">
        <v>35.975308641975303</v>
      </c>
      <c r="AF65" s="6">
        <v>38.795061728395062</v>
      </c>
      <c r="AG65" s="6">
        <v>43.519753086419755</v>
      </c>
      <c r="AH65" s="6">
        <v>45.043209876543216</v>
      </c>
      <c r="AI65" s="6">
        <v>34.71358024691358</v>
      </c>
      <c r="AJ65" s="6">
        <v>30.741975308641976</v>
      </c>
      <c r="AK65" s="6">
        <v>13.987654320987655</v>
      </c>
      <c r="AL65" s="6">
        <v>14.799999999999999</v>
      </c>
      <c r="AM65" s="6">
        <v>6.340740740740741</v>
      </c>
    </row>
    <row r="66" spans="1:39" x14ac:dyDescent="0.25">
      <c r="C66" s="7">
        <v>1.5</v>
      </c>
      <c r="D66" s="19">
        <v>53.98840579710145</v>
      </c>
      <c r="E66" s="19">
        <v>40.818840579710148</v>
      </c>
      <c r="F66" s="19">
        <v>21.288405797101451</v>
      </c>
      <c r="G66" s="19">
        <v>46.414492753623186</v>
      </c>
      <c r="H66" s="19">
        <v>51.731884057971016</v>
      </c>
      <c r="I66" s="19">
        <v>73.344927536231893</v>
      </c>
      <c r="J66" s="19">
        <v>75.679710144927526</v>
      </c>
      <c r="K66" s="19">
        <v>51.492753623188406</v>
      </c>
      <c r="L66" s="19">
        <v>34.140579710144927</v>
      </c>
      <c r="M66" s="19">
        <v>34.05797101449275</v>
      </c>
      <c r="N66" s="19">
        <v>32.53478260869565</v>
      </c>
      <c r="O66" s="19">
        <v>12.765217391304347</v>
      </c>
      <c r="P66" s="19">
        <v>11.866666666666665</v>
      </c>
      <c r="Q66" s="19">
        <v>24.502898550724638</v>
      </c>
      <c r="R66" s="19">
        <v>20.407246376811592</v>
      </c>
      <c r="S66" s="19">
        <v>33.649275362318846</v>
      </c>
      <c r="T66" s="19">
        <v>34.866376811594208</v>
      </c>
      <c r="U66" s="19">
        <v>37.939420289855072</v>
      </c>
      <c r="V66" s="19">
        <v>33.32028985507246</v>
      </c>
      <c r="W66" s="19">
        <v>29.285507246376813</v>
      </c>
      <c r="X66" s="19">
        <v>27.154927536231884</v>
      </c>
      <c r="Y66" s="19">
        <v>0</v>
      </c>
      <c r="Z66" s="6">
        <v>0</v>
      </c>
      <c r="AA66" s="6">
        <v>0</v>
      </c>
      <c r="AB66" s="6">
        <v>65.85507246376811</v>
      </c>
      <c r="AC66" s="6">
        <v>65.321739130434793</v>
      </c>
      <c r="AD66" s="6">
        <v>41.695652173913047</v>
      </c>
      <c r="AE66" s="6">
        <v>80.063768115942025</v>
      </c>
      <c r="AF66" s="6">
        <v>86.598260869565223</v>
      </c>
      <c r="AG66" s="6">
        <v>111.28434782608696</v>
      </c>
      <c r="AH66" s="6">
        <v>108.99999999999999</v>
      </c>
      <c r="AI66" s="6">
        <v>80.778260869565216</v>
      </c>
      <c r="AJ66" s="6">
        <v>61.295507246376815</v>
      </c>
      <c r="AK66" s="6">
        <v>34.05797101449275</v>
      </c>
      <c r="AL66" s="6">
        <v>32.53478260869565</v>
      </c>
      <c r="AM66" s="6">
        <v>12.765217391304347</v>
      </c>
    </row>
    <row r="67" spans="1:39" x14ac:dyDescent="0.25">
      <c r="C67" s="7">
        <v>2</v>
      </c>
      <c r="D67" s="19">
        <v>124.92903225806451</v>
      </c>
      <c r="E67" s="19">
        <v>84.47354838709677</v>
      </c>
      <c r="F67" s="19">
        <v>43.223225806451616</v>
      </c>
      <c r="G67" s="19">
        <v>99.089032258064506</v>
      </c>
      <c r="H67" s="19">
        <v>130.65161290322581</v>
      </c>
      <c r="I67" s="19">
        <v>161.78064516129032</v>
      </c>
      <c r="J67" s="19">
        <v>166.44064516129032</v>
      </c>
      <c r="K67" s="19">
        <v>119.89677419354838</v>
      </c>
      <c r="L67" s="19">
        <v>84.92258064516129</v>
      </c>
      <c r="M67" s="19">
        <v>90.804516129032265</v>
      </c>
      <c r="N67" s="19">
        <v>58.709032258064511</v>
      </c>
      <c r="O67" s="19">
        <v>33.314193548387095</v>
      </c>
      <c r="P67" s="19">
        <v>23.85483870967742</v>
      </c>
      <c r="Q67" s="19">
        <v>49.537419354838711</v>
      </c>
      <c r="R67" s="19">
        <v>53.16516129032258</v>
      </c>
      <c r="S67" s="19">
        <v>80.483870967741936</v>
      </c>
      <c r="T67" s="19">
        <v>85.951612903225808</v>
      </c>
      <c r="U67" s="19">
        <v>99.55096774193548</v>
      </c>
      <c r="V67" s="19">
        <v>94.305161290322573</v>
      </c>
      <c r="W67" s="19">
        <v>81.056774193548378</v>
      </c>
      <c r="X67" s="19">
        <v>72.970967741935482</v>
      </c>
      <c r="Y67" s="19">
        <v>0</v>
      </c>
      <c r="Z67" s="6">
        <v>0</v>
      </c>
      <c r="AA67" s="6">
        <v>0</v>
      </c>
      <c r="AB67" s="6">
        <v>148.78387096774193</v>
      </c>
      <c r="AC67" s="6">
        <v>134.01096774193547</v>
      </c>
      <c r="AD67" s="6">
        <v>96.388387096774196</v>
      </c>
      <c r="AE67" s="6">
        <v>179.57290322580644</v>
      </c>
      <c r="AF67" s="6">
        <v>216.60322580645163</v>
      </c>
      <c r="AG67" s="6">
        <v>261.33161290322579</v>
      </c>
      <c r="AH67" s="6">
        <v>260.74580645161291</v>
      </c>
      <c r="AI67" s="6">
        <v>200.95354838709676</v>
      </c>
      <c r="AJ67" s="6">
        <v>157.89354838709676</v>
      </c>
      <c r="AK67" s="6">
        <v>90.804516129032265</v>
      </c>
      <c r="AL67" s="6">
        <v>58.709032258064511</v>
      </c>
      <c r="AM67" s="6">
        <v>33.314193548387095</v>
      </c>
    </row>
    <row r="68" spans="1:39" x14ac:dyDescent="0.25">
      <c r="C68" s="7">
        <v>3</v>
      </c>
      <c r="D68" s="19">
        <v>352.35555555555555</v>
      </c>
      <c r="E68" s="19">
        <v>278.07777777777778</v>
      </c>
      <c r="F68" s="19">
        <v>129.13055555555556</v>
      </c>
      <c r="G68" s="19">
        <v>240.68333333333334</v>
      </c>
      <c r="H68" s="19">
        <v>557.00833333333333</v>
      </c>
      <c r="I68" s="19">
        <v>752.4805555555555</v>
      </c>
      <c r="J68" s="19">
        <v>680.81111111111113</v>
      </c>
      <c r="K68" s="19">
        <v>540.47499999999991</v>
      </c>
      <c r="L68" s="19">
        <v>388.10833333333335</v>
      </c>
      <c r="M68" s="19">
        <v>472.48055555555555</v>
      </c>
      <c r="N68" s="19">
        <v>456.09999999999997</v>
      </c>
      <c r="O68" s="19">
        <v>194.90555555555557</v>
      </c>
      <c r="P68" s="19">
        <v>31.086111111111109</v>
      </c>
      <c r="Q68" s="19">
        <v>48.124722222222225</v>
      </c>
      <c r="R68" s="19">
        <v>125.20277777777778</v>
      </c>
      <c r="S68" s="19">
        <v>232.51111111111109</v>
      </c>
      <c r="T68" s="19">
        <v>374.75555555555559</v>
      </c>
      <c r="U68" s="19">
        <v>356.92499999999995</v>
      </c>
      <c r="V68" s="19">
        <v>358.7138888888889</v>
      </c>
      <c r="W68" s="19">
        <v>298.21111111111111</v>
      </c>
      <c r="X68" s="19">
        <v>333.52499999999998</v>
      </c>
      <c r="Y68" s="19">
        <v>0</v>
      </c>
      <c r="Z68" s="6">
        <v>0</v>
      </c>
      <c r="AA68" s="6">
        <v>0</v>
      </c>
      <c r="AB68" s="6">
        <v>383.44166666666666</v>
      </c>
      <c r="AC68" s="6">
        <v>326.20249999999999</v>
      </c>
      <c r="AD68" s="6">
        <v>254.33333333333334</v>
      </c>
      <c r="AE68" s="6">
        <v>473.19444444444446</v>
      </c>
      <c r="AF68" s="6">
        <v>931.76388888888891</v>
      </c>
      <c r="AG68" s="6">
        <v>1109.4055555555556</v>
      </c>
      <c r="AH68" s="6">
        <v>1039.5250000000001</v>
      </c>
      <c r="AI68" s="6">
        <v>838.68611111111102</v>
      </c>
      <c r="AJ68" s="6">
        <v>721.63333333333333</v>
      </c>
      <c r="AK68" s="6">
        <v>472.48055555555555</v>
      </c>
      <c r="AL68" s="6">
        <v>456.09999999999997</v>
      </c>
      <c r="AM68" s="6">
        <v>194.90555555555557</v>
      </c>
    </row>
    <row r="69" spans="1:39" x14ac:dyDescent="0.25">
      <c r="C69" s="7">
        <v>4</v>
      </c>
      <c r="D69" s="19">
        <v>583.61666666666667</v>
      </c>
      <c r="E69" s="19">
        <v>445.61666666666662</v>
      </c>
      <c r="F69" s="19">
        <v>277.38333333333333</v>
      </c>
      <c r="G69" s="19">
        <v>668.38333333333333</v>
      </c>
      <c r="H69" s="19">
        <v>1105.7</v>
      </c>
      <c r="I69" s="19">
        <v>1252.2166666666667</v>
      </c>
      <c r="J69" s="19">
        <v>1291.4666666666667</v>
      </c>
      <c r="K69" s="19">
        <v>932</v>
      </c>
      <c r="L69" s="19">
        <v>870.05000000000007</v>
      </c>
      <c r="M69" s="19">
        <v>791.2833333333333</v>
      </c>
      <c r="N69" s="19">
        <v>443.38333333333338</v>
      </c>
      <c r="O69" s="19">
        <v>180.01666666666665</v>
      </c>
      <c r="P69" s="19">
        <v>154.01666666666668</v>
      </c>
      <c r="Q69" s="19">
        <v>169.41666666666666</v>
      </c>
      <c r="R69" s="19">
        <v>274.31666666666666</v>
      </c>
      <c r="S69" s="19">
        <v>518.94999999999993</v>
      </c>
      <c r="T69" s="19">
        <v>572.94999999999993</v>
      </c>
      <c r="U69" s="19">
        <v>819.7166666666667</v>
      </c>
      <c r="V69" s="19">
        <v>485.13333333333338</v>
      </c>
      <c r="W69" s="19">
        <v>746.4</v>
      </c>
      <c r="X69" s="19">
        <v>674.9666666666667</v>
      </c>
      <c r="Y69" s="19">
        <v>0</v>
      </c>
      <c r="Z69" s="6">
        <v>0</v>
      </c>
      <c r="AA69" s="6">
        <v>0</v>
      </c>
      <c r="AB69" s="6">
        <v>737.63333333333333</v>
      </c>
      <c r="AC69" s="6">
        <v>615.0333333333333</v>
      </c>
      <c r="AD69" s="6">
        <v>551.70000000000005</v>
      </c>
      <c r="AE69" s="6">
        <v>1187.3333333333333</v>
      </c>
      <c r="AF69" s="6">
        <v>1678.65</v>
      </c>
      <c r="AG69" s="6">
        <v>2071.9333333333334</v>
      </c>
      <c r="AH69" s="6">
        <v>1776.6000000000001</v>
      </c>
      <c r="AI69" s="6">
        <v>1678.4</v>
      </c>
      <c r="AJ69" s="6">
        <v>1545.0166666666669</v>
      </c>
      <c r="AK69" s="6">
        <v>791.2833333333333</v>
      </c>
      <c r="AL69" s="6">
        <v>443.38333333333338</v>
      </c>
      <c r="AM69" s="6">
        <v>180.01666666666665</v>
      </c>
    </row>
    <row r="70" spans="1:39" x14ac:dyDescent="0.25">
      <c r="C70" s="7"/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"/>
      <c r="AA70" s="6"/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</row>
    <row r="71" spans="1:39" x14ac:dyDescent="0.25">
      <c r="A71" s="7" t="s">
        <v>240</v>
      </c>
      <c r="D71" s="19">
        <v>163.23922122016847</v>
      </c>
      <c r="E71" s="19">
        <v>125.14472232265302</v>
      </c>
      <c r="F71" s="19">
        <v>68.872504758134895</v>
      </c>
      <c r="G71" s="19">
        <v>154.42846106645658</v>
      </c>
      <c r="H71" s="19">
        <v>267.85270515604446</v>
      </c>
      <c r="I71" s="19">
        <v>324.97868114864923</v>
      </c>
      <c r="J71" s="19">
        <v>321.51121053746095</v>
      </c>
      <c r="K71" s="19">
        <v>238.68163359228669</v>
      </c>
      <c r="L71" s="19">
        <v>199.76530123263913</v>
      </c>
      <c r="M71" s="19">
        <v>200.97578372137201</v>
      </c>
      <c r="N71" s="19">
        <v>144.22738645173126</v>
      </c>
      <c r="O71" s="19">
        <v>61.314371678679379</v>
      </c>
      <c r="P71" s="19">
        <v>19.31885435098226</v>
      </c>
      <c r="Q71" s="19">
        <v>25.573266028255716</v>
      </c>
      <c r="R71" s="19">
        <v>40.685502443897377</v>
      </c>
      <c r="S71" s="19">
        <v>73.597364866464275</v>
      </c>
      <c r="T71" s="19">
        <v>90.54470315915421</v>
      </c>
      <c r="U71" s="19">
        <v>111.31264023044521</v>
      </c>
      <c r="V71" s="19">
        <v>82.786611669523666</v>
      </c>
      <c r="W71" s="19">
        <v>97.78422486500601</v>
      </c>
      <c r="X71" s="19">
        <v>94.070347956516557</v>
      </c>
      <c r="Y71" s="19">
        <v>0</v>
      </c>
      <c r="Z71" s="6">
        <v>0</v>
      </c>
      <c r="AA71" s="6">
        <v>0</v>
      </c>
      <c r="AB71" s="6">
        <v>72.342147408050863</v>
      </c>
      <c r="AC71" s="6">
        <v>62.257486768296829</v>
      </c>
      <c r="AD71" s="6">
        <v>51.07018750703751</v>
      </c>
      <c r="AE71" s="6">
        <v>103.37724241382985</v>
      </c>
      <c r="AF71" s="6">
        <v>155.86870389485063</v>
      </c>
      <c r="AG71" s="6">
        <v>190.03170793715196</v>
      </c>
      <c r="AH71" s="6">
        <v>170.73777967350057</v>
      </c>
      <c r="AI71" s="6">
        <v>149.69379650137259</v>
      </c>
      <c r="AJ71" s="6">
        <v>133.01059390035118</v>
      </c>
      <c r="AK71" s="6">
        <v>74.043709792084428</v>
      </c>
      <c r="AL71" s="6">
        <v>53.136405534848357</v>
      </c>
      <c r="AM71" s="6">
        <v>22.589505355302929</v>
      </c>
    </row>
    <row r="72" spans="1:39" x14ac:dyDescent="0.25">
      <c r="A72" s="7" t="s">
        <v>25</v>
      </c>
      <c r="B72" s="7" t="s">
        <v>85</v>
      </c>
      <c r="C72" s="7">
        <v>0.75</v>
      </c>
      <c r="D72" s="19">
        <v>21.419354838709676</v>
      </c>
      <c r="E72" s="19">
        <v>19.177419354838708</v>
      </c>
      <c r="F72" s="19">
        <v>18.119354838709679</v>
      </c>
      <c r="G72" s="19">
        <v>21.425806451612903</v>
      </c>
      <c r="H72" s="19">
        <v>19.732258064516131</v>
      </c>
      <c r="I72" s="19">
        <v>20.119354838709679</v>
      </c>
      <c r="J72" s="19">
        <v>21.293548387096774</v>
      </c>
      <c r="K72" s="19">
        <v>17.312903225806455</v>
      </c>
      <c r="L72" s="19">
        <v>19.196774193548389</v>
      </c>
      <c r="M72" s="19">
        <v>20.364516129032257</v>
      </c>
      <c r="N72" s="19">
        <v>17.664516129032258</v>
      </c>
      <c r="O72" s="19">
        <v>16.845161290322583</v>
      </c>
      <c r="P72" s="19">
        <v>14.506451612903225</v>
      </c>
      <c r="Q72" s="19">
        <v>15.919354838709678</v>
      </c>
      <c r="R72" s="19">
        <v>16.261290322580646</v>
      </c>
      <c r="S72" s="19">
        <v>17.487096774193549</v>
      </c>
      <c r="T72" s="19">
        <v>16.370967741935484</v>
      </c>
      <c r="U72" s="19">
        <v>13.945161290322581</v>
      </c>
      <c r="V72" s="19">
        <v>14.332258064516129</v>
      </c>
      <c r="W72" s="19">
        <v>13.258064516129032</v>
      </c>
      <c r="X72" s="19">
        <v>12.993548387096775</v>
      </c>
      <c r="Y72" s="19">
        <v>0</v>
      </c>
      <c r="Z72" s="6">
        <v>0</v>
      </c>
      <c r="AA72" s="6">
        <v>0</v>
      </c>
      <c r="AB72" s="6">
        <v>35.9258064516129</v>
      </c>
      <c r="AC72" s="6">
        <v>35.096774193548384</v>
      </c>
      <c r="AD72" s="6">
        <v>34.380645161290325</v>
      </c>
      <c r="AE72" s="6">
        <v>38.912903225806453</v>
      </c>
      <c r="AF72" s="6">
        <v>36.103225806451618</v>
      </c>
      <c r="AG72" s="6">
        <v>34.064516129032256</v>
      </c>
      <c r="AH72" s="6">
        <v>35.625806451612902</v>
      </c>
      <c r="AI72" s="6">
        <v>30.570967741935487</v>
      </c>
      <c r="AJ72" s="6">
        <v>32.190322580645166</v>
      </c>
      <c r="AK72" s="6">
        <v>20.364516129032257</v>
      </c>
      <c r="AL72" s="6">
        <v>17.664516129032258</v>
      </c>
      <c r="AM72" s="6">
        <v>16.845161290322583</v>
      </c>
    </row>
    <row r="73" spans="1:39" x14ac:dyDescent="0.25">
      <c r="C73" s="7">
        <v>1</v>
      </c>
      <c r="D73" s="19">
        <v>15.825000000000001</v>
      </c>
      <c r="E73" s="19">
        <v>14.047222222222222</v>
      </c>
      <c r="F73" s="19">
        <v>12.711111111111112</v>
      </c>
      <c r="G73" s="19">
        <v>17.330555555555556</v>
      </c>
      <c r="H73" s="19">
        <v>16.786111111111111</v>
      </c>
      <c r="I73" s="19">
        <v>16.197222222222223</v>
      </c>
      <c r="J73" s="19">
        <v>15.258333333333333</v>
      </c>
      <c r="K73" s="19">
        <v>20.37777777777778</v>
      </c>
      <c r="L73" s="19">
        <v>21.780555555555555</v>
      </c>
      <c r="M73" s="19">
        <v>16.455555555555556</v>
      </c>
      <c r="N73" s="19">
        <v>16.841666666666665</v>
      </c>
      <c r="O73" s="19">
        <v>15.722222222222221</v>
      </c>
      <c r="P73" s="19">
        <v>13.380555555555555</v>
      </c>
      <c r="Q73" s="19">
        <v>15.455555555555556</v>
      </c>
      <c r="R73" s="19">
        <v>15.763888888888889</v>
      </c>
      <c r="S73" s="19">
        <v>17.891666666666666</v>
      </c>
      <c r="T73" s="19">
        <v>16.708333333333332</v>
      </c>
      <c r="U73" s="19">
        <v>14.733333333333333</v>
      </c>
      <c r="V73" s="19">
        <v>14</v>
      </c>
      <c r="W73" s="19">
        <v>15.269444444444446</v>
      </c>
      <c r="X73" s="19">
        <v>14.655555555555557</v>
      </c>
      <c r="Y73" s="19">
        <v>0</v>
      </c>
      <c r="Z73" s="6">
        <v>0</v>
      </c>
      <c r="AA73" s="6">
        <v>0</v>
      </c>
      <c r="AB73" s="6">
        <v>29.205555555555556</v>
      </c>
      <c r="AC73" s="6">
        <v>29.50277777777778</v>
      </c>
      <c r="AD73" s="6">
        <v>28.475000000000001</v>
      </c>
      <c r="AE73" s="6">
        <v>35.222222222222221</v>
      </c>
      <c r="AF73" s="6">
        <v>33.49444444444444</v>
      </c>
      <c r="AG73" s="6">
        <v>30.930555555555557</v>
      </c>
      <c r="AH73" s="6">
        <v>29.258333333333333</v>
      </c>
      <c r="AI73" s="6">
        <v>35.647222222222226</v>
      </c>
      <c r="AJ73" s="6">
        <v>36.43611111111111</v>
      </c>
      <c r="AK73" s="6">
        <v>16.455555555555556</v>
      </c>
      <c r="AL73" s="6">
        <v>16.841666666666665</v>
      </c>
      <c r="AM73" s="6">
        <v>15.722222222222221</v>
      </c>
    </row>
    <row r="74" spans="1:39" x14ac:dyDescent="0.25">
      <c r="C74" s="7">
        <v>1.5</v>
      </c>
      <c r="D74" s="19">
        <v>58.048780487804876</v>
      </c>
      <c r="E74" s="19">
        <v>47.104878048780485</v>
      </c>
      <c r="F74" s="19">
        <v>50.190243902439029</v>
      </c>
      <c r="G74" s="19">
        <v>64.509756097560981</v>
      </c>
      <c r="H74" s="19">
        <v>64.407317073170731</v>
      </c>
      <c r="I74" s="19">
        <v>69.739024390243912</v>
      </c>
      <c r="J74" s="19">
        <v>57.180487804878048</v>
      </c>
      <c r="K74" s="19">
        <v>48.002439024390242</v>
      </c>
      <c r="L74" s="19">
        <v>53.25365853658537</v>
      </c>
      <c r="M74" s="19">
        <v>47.104878048780485</v>
      </c>
      <c r="N74" s="19">
        <v>48.119512195121956</v>
      </c>
      <c r="O74" s="19">
        <v>57.702439024390252</v>
      </c>
      <c r="P74" s="19">
        <v>52.231707317073173</v>
      </c>
      <c r="Q74" s="19">
        <v>51.219512195121951</v>
      </c>
      <c r="R74" s="19">
        <v>35.678048780487806</v>
      </c>
      <c r="S74" s="19">
        <v>62.575609756097556</v>
      </c>
      <c r="T74" s="19">
        <v>57.860975609756103</v>
      </c>
      <c r="U74" s="19">
        <v>57.431707317073169</v>
      </c>
      <c r="V74" s="19">
        <v>41.017073170731706</v>
      </c>
      <c r="W74" s="19">
        <v>38.490243902439019</v>
      </c>
      <c r="X74" s="19">
        <v>41.085365853658537</v>
      </c>
      <c r="Y74" s="19">
        <v>0</v>
      </c>
      <c r="Z74" s="6">
        <v>0</v>
      </c>
      <c r="AA74" s="6">
        <v>0</v>
      </c>
      <c r="AB74" s="6">
        <v>110.28048780487805</v>
      </c>
      <c r="AC74" s="6">
        <v>98.324390243902428</v>
      </c>
      <c r="AD74" s="6">
        <v>85.868292682926835</v>
      </c>
      <c r="AE74" s="6">
        <v>127.08536585365854</v>
      </c>
      <c r="AF74" s="6">
        <v>122.26829268292684</v>
      </c>
      <c r="AG74" s="6">
        <v>127.17073170731709</v>
      </c>
      <c r="AH74" s="6">
        <v>98.197560975609747</v>
      </c>
      <c r="AI74" s="6">
        <v>86.492682926829261</v>
      </c>
      <c r="AJ74" s="6">
        <v>94.339024390243907</v>
      </c>
      <c r="AK74" s="6">
        <v>47.104878048780485</v>
      </c>
      <c r="AL74" s="6">
        <v>48.119512195121956</v>
      </c>
      <c r="AM74" s="6">
        <v>57.702439024390252</v>
      </c>
    </row>
    <row r="75" spans="1:39" x14ac:dyDescent="0.25">
      <c r="C75" s="7">
        <v>2</v>
      </c>
      <c r="D75" s="19">
        <v>79.661904761904765</v>
      </c>
      <c r="E75" s="19">
        <v>74.509523809523813</v>
      </c>
      <c r="F75" s="19">
        <v>75.138095238095246</v>
      </c>
      <c r="G75" s="19">
        <v>106.96666666666667</v>
      </c>
      <c r="H75" s="19">
        <v>105.69999999999999</v>
      </c>
      <c r="I75" s="19">
        <v>418.62857142857149</v>
      </c>
      <c r="J75" s="19">
        <v>109.12857142857142</v>
      </c>
      <c r="K75" s="19">
        <v>85.342857142857142</v>
      </c>
      <c r="L75" s="19">
        <v>84.423809523809524</v>
      </c>
      <c r="M75" s="19">
        <v>94.785714285714292</v>
      </c>
      <c r="N75" s="19">
        <v>107.95238095238095</v>
      </c>
      <c r="O75" s="19">
        <v>69.847619047619048</v>
      </c>
      <c r="P75" s="19">
        <v>64.790476190476184</v>
      </c>
      <c r="Q75" s="19">
        <v>75.104761904761901</v>
      </c>
      <c r="R75" s="19">
        <v>35.280952380952378</v>
      </c>
      <c r="S75" s="19">
        <v>264.75238095238097</v>
      </c>
      <c r="T75" s="19">
        <v>165.86190476190475</v>
      </c>
      <c r="U75" s="19">
        <v>393.79047619047623</v>
      </c>
      <c r="V75" s="19">
        <v>171.35238095238097</v>
      </c>
      <c r="W75" s="19">
        <v>144.78571428571428</v>
      </c>
      <c r="X75" s="19">
        <v>136.68095238095239</v>
      </c>
      <c r="Y75" s="19">
        <v>0</v>
      </c>
      <c r="Z75" s="6">
        <v>0</v>
      </c>
      <c r="AA75" s="6">
        <v>0</v>
      </c>
      <c r="AB75" s="6">
        <v>144.45238095238096</v>
      </c>
      <c r="AC75" s="6">
        <v>149.6142857142857</v>
      </c>
      <c r="AD75" s="6">
        <v>110.41904761904763</v>
      </c>
      <c r="AE75" s="6">
        <v>371.71904761904761</v>
      </c>
      <c r="AF75" s="6">
        <v>271.56190476190477</v>
      </c>
      <c r="AG75" s="6">
        <v>812.41904761904766</v>
      </c>
      <c r="AH75" s="6">
        <v>280.48095238095237</v>
      </c>
      <c r="AI75" s="6">
        <v>230.12857142857143</v>
      </c>
      <c r="AJ75" s="6">
        <v>221.10476190476192</v>
      </c>
      <c r="AK75" s="6">
        <v>94.785714285714292</v>
      </c>
      <c r="AL75" s="6">
        <v>107.95238095238095</v>
      </c>
      <c r="AM75" s="6">
        <v>69.847619047619048</v>
      </c>
    </row>
    <row r="76" spans="1:39" x14ac:dyDescent="0.25">
      <c r="C76" s="7">
        <v>3</v>
      </c>
      <c r="D76" s="19">
        <v>492.31111111111113</v>
      </c>
      <c r="E76" s="19">
        <v>540.76666666666665</v>
      </c>
      <c r="F76" s="19">
        <v>713.40000000000009</v>
      </c>
      <c r="G76" s="19">
        <v>1441.8111111111111</v>
      </c>
      <c r="H76" s="19">
        <v>1403.3777777777777</v>
      </c>
      <c r="I76" s="19">
        <v>2458.3888888888887</v>
      </c>
      <c r="J76" s="19">
        <v>1532.4111111111113</v>
      </c>
      <c r="K76" s="19">
        <v>1239.6333333333334</v>
      </c>
      <c r="L76" s="19">
        <v>608.29999999999995</v>
      </c>
      <c r="M76" s="19">
        <v>631.41111111111104</v>
      </c>
      <c r="N76" s="19">
        <v>594.38888888888891</v>
      </c>
      <c r="O76" s="19">
        <v>578.28888888888889</v>
      </c>
      <c r="P76" s="19">
        <v>551.29999999999995</v>
      </c>
      <c r="Q76" s="19">
        <v>888.12222222222226</v>
      </c>
      <c r="R76" s="19">
        <v>90.755555555555546</v>
      </c>
      <c r="S76" s="19">
        <v>1832.2444444444445</v>
      </c>
      <c r="T76" s="19">
        <v>1708.5777777777778</v>
      </c>
      <c r="U76" s="19">
        <v>2564.6000000000004</v>
      </c>
      <c r="V76" s="19">
        <v>1356.2333333333333</v>
      </c>
      <c r="W76" s="19">
        <v>645.66666666666663</v>
      </c>
      <c r="X76" s="19">
        <v>633.54444444444437</v>
      </c>
      <c r="Y76" s="19">
        <v>0</v>
      </c>
      <c r="Z76" s="6">
        <v>0</v>
      </c>
      <c r="AA76" s="6">
        <v>0</v>
      </c>
      <c r="AB76" s="6">
        <v>1043.6111111111111</v>
      </c>
      <c r="AC76" s="6">
        <v>1428.8888888888889</v>
      </c>
      <c r="AD76" s="6">
        <v>804.15555555555568</v>
      </c>
      <c r="AE76" s="6">
        <v>3274.0555555555557</v>
      </c>
      <c r="AF76" s="6">
        <v>3111.9555555555553</v>
      </c>
      <c r="AG76" s="6">
        <v>5022.9888888888891</v>
      </c>
      <c r="AH76" s="6">
        <v>2888.6444444444446</v>
      </c>
      <c r="AI76" s="6">
        <v>1885.3000000000002</v>
      </c>
      <c r="AJ76" s="6">
        <v>1241.8444444444444</v>
      </c>
      <c r="AK76" s="6">
        <v>631.41111111111104</v>
      </c>
      <c r="AL76" s="6">
        <v>594.38888888888891</v>
      </c>
      <c r="AM76" s="6">
        <v>578.28888888888889</v>
      </c>
    </row>
    <row r="77" spans="1:39" x14ac:dyDescent="0.25">
      <c r="C77" s="7">
        <v>4</v>
      </c>
      <c r="D77" s="19">
        <v>1388.24</v>
      </c>
      <c r="E77" s="19">
        <v>1845.9599999999998</v>
      </c>
      <c r="F77" s="19">
        <v>932.24</v>
      </c>
      <c r="G77" s="19">
        <v>1843.14</v>
      </c>
      <c r="H77" s="19">
        <v>1660.2599999999998</v>
      </c>
      <c r="I77" s="19">
        <v>2701.9</v>
      </c>
      <c r="J77" s="19">
        <v>1341.16</v>
      </c>
      <c r="K77" s="19">
        <v>1428.94</v>
      </c>
      <c r="L77" s="19">
        <v>1443.6200000000001</v>
      </c>
      <c r="M77" s="19">
        <v>1863.72</v>
      </c>
      <c r="N77" s="19">
        <v>1465.7</v>
      </c>
      <c r="O77" s="19">
        <v>2331.54</v>
      </c>
      <c r="P77" s="19">
        <v>1096.8399999999999</v>
      </c>
      <c r="Q77" s="19">
        <v>2350.66</v>
      </c>
      <c r="R77" s="19">
        <v>112.63399999999999</v>
      </c>
      <c r="S77" s="19">
        <v>1199.806</v>
      </c>
      <c r="T77" s="19">
        <v>932.54</v>
      </c>
      <c r="U77" s="19">
        <v>2019.48</v>
      </c>
      <c r="V77" s="19">
        <v>1426.1799999999998</v>
      </c>
      <c r="W77" s="19">
        <v>1752.4</v>
      </c>
      <c r="X77" s="19">
        <v>1420.98</v>
      </c>
      <c r="Y77" s="19">
        <v>0</v>
      </c>
      <c r="Z77" s="6">
        <v>0</v>
      </c>
      <c r="AA77" s="6">
        <v>0</v>
      </c>
      <c r="AB77" s="6">
        <v>2485.08</v>
      </c>
      <c r="AC77" s="6">
        <v>4196.62</v>
      </c>
      <c r="AD77" s="6">
        <v>1044.874</v>
      </c>
      <c r="AE77" s="6">
        <v>3042.9459999999999</v>
      </c>
      <c r="AF77" s="6">
        <v>2592.7999999999997</v>
      </c>
      <c r="AG77" s="6">
        <v>4721.38</v>
      </c>
      <c r="AH77" s="6">
        <v>2767.34</v>
      </c>
      <c r="AI77" s="6">
        <v>3181.34</v>
      </c>
      <c r="AJ77" s="6">
        <v>2864.6000000000004</v>
      </c>
      <c r="AK77" s="6">
        <v>1863.72</v>
      </c>
      <c r="AL77" s="6">
        <v>1465.7</v>
      </c>
      <c r="AM77" s="6">
        <v>2331.54</v>
      </c>
    </row>
    <row r="78" spans="1:39" x14ac:dyDescent="0.25">
      <c r="C78" s="7">
        <v>6</v>
      </c>
      <c r="D78" s="19">
        <v>43.4</v>
      </c>
      <c r="E78" s="19">
        <v>45.8</v>
      </c>
      <c r="F78" s="19">
        <v>20.3</v>
      </c>
      <c r="G78" s="19">
        <v>20.2</v>
      </c>
      <c r="H78" s="19">
        <v>19.899999999999999</v>
      </c>
      <c r="I78" s="19">
        <v>66.2</v>
      </c>
      <c r="J78" s="19">
        <v>64.2</v>
      </c>
      <c r="K78" s="19">
        <v>34.9</v>
      </c>
      <c r="L78" s="19">
        <v>35.1</v>
      </c>
      <c r="M78" s="19">
        <v>26.3</v>
      </c>
      <c r="N78" s="19">
        <v>35.299999999999997</v>
      </c>
      <c r="O78" s="19">
        <v>47.2</v>
      </c>
      <c r="P78" s="19">
        <v>13.7</v>
      </c>
      <c r="Q78" s="19">
        <v>7.9</v>
      </c>
      <c r="R78" s="19">
        <v>8.5</v>
      </c>
      <c r="S78" s="19">
        <v>29</v>
      </c>
      <c r="T78" s="19">
        <v>18.5</v>
      </c>
      <c r="U78" s="19">
        <v>75.5</v>
      </c>
      <c r="V78" s="19">
        <v>109.8</v>
      </c>
      <c r="W78" s="19">
        <v>110.2</v>
      </c>
      <c r="X78" s="19">
        <v>116.6</v>
      </c>
      <c r="Y78" s="19">
        <v>0</v>
      </c>
      <c r="Z78" s="6">
        <v>0</v>
      </c>
      <c r="AA78" s="6">
        <v>0</v>
      </c>
      <c r="AB78" s="6">
        <v>57.099999999999994</v>
      </c>
      <c r="AC78" s="6">
        <v>53.699999999999996</v>
      </c>
      <c r="AD78" s="6">
        <v>28.8</v>
      </c>
      <c r="AE78" s="6">
        <v>49.2</v>
      </c>
      <c r="AF78" s="6">
        <v>38.4</v>
      </c>
      <c r="AG78" s="6">
        <v>141.69999999999999</v>
      </c>
      <c r="AH78" s="6">
        <v>174</v>
      </c>
      <c r="AI78" s="6">
        <v>145.1</v>
      </c>
      <c r="AJ78" s="6">
        <v>151.69999999999999</v>
      </c>
      <c r="AK78" s="6">
        <v>26.3</v>
      </c>
      <c r="AL78" s="6">
        <v>35.299999999999997</v>
      </c>
      <c r="AM78" s="6">
        <v>47.2</v>
      </c>
    </row>
    <row r="79" spans="1:39" x14ac:dyDescent="0.25">
      <c r="C79" s="7">
        <v>8</v>
      </c>
      <c r="D79" s="19">
        <v>168</v>
      </c>
      <c r="E79" s="19">
        <v>306</v>
      </c>
      <c r="F79" s="19">
        <v>232</v>
      </c>
      <c r="G79" s="19">
        <v>327</v>
      </c>
      <c r="H79" s="19">
        <v>354</v>
      </c>
      <c r="I79" s="19">
        <v>358</v>
      </c>
      <c r="J79" s="19">
        <v>352</v>
      </c>
      <c r="K79" s="19">
        <v>555</v>
      </c>
      <c r="L79" s="19">
        <v>377</v>
      </c>
      <c r="M79" s="19">
        <v>292</v>
      </c>
      <c r="N79" s="19">
        <v>266</v>
      </c>
      <c r="O79" s="19">
        <v>231</v>
      </c>
      <c r="P79" s="19">
        <v>135</v>
      </c>
      <c r="Q79" s="19">
        <v>270</v>
      </c>
      <c r="R79" s="19">
        <v>250</v>
      </c>
      <c r="S79" s="19">
        <v>431</v>
      </c>
      <c r="T79" s="19">
        <v>393</v>
      </c>
      <c r="U79" s="19">
        <v>393</v>
      </c>
      <c r="V79" s="19">
        <v>775</v>
      </c>
      <c r="W79" s="19">
        <v>238</v>
      </c>
      <c r="X79" s="19">
        <v>351</v>
      </c>
      <c r="Y79" s="19">
        <v>0</v>
      </c>
      <c r="Z79" s="6">
        <v>0</v>
      </c>
      <c r="AA79" s="6">
        <v>0</v>
      </c>
      <c r="AB79" s="6">
        <v>303</v>
      </c>
      <c r="AC79" s="6">
        <v>576</v>
      </c>
      <c r="AD79" s="6">
        <v>482</v>
      </c>
      <c r="AE79" s="6">
        <v>758</v>
      </c>
      <c r="AF79" s="6">
        <v>747</v>
      </c>
      <c r="AG79" s="6">
        <v>751</v>
      </c>
      <c r="AH79" s="6">
        <v>1127</v>
      </c>
      <c r="AI79" s="6">
        <v>793</v>
      </c>
      <c r="AJ79" s="6">
        <v>728</v>
      </c>
      <c r="AK79" s="6">
        <v>292</v>
      </c>
      <c r="AL79" s="6">
        <v>266</v>
      </c>
      <c r="AM79" s="6">
        <v>231</v>
      </c>
    </row>
    <row r="80" spans="1:39" x14ac:dyDescent="0.25">
      <c r="C80" s="7"/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</row>
    <row r="81" spans="1:39" x14ac:dyDescent="0.25">
      <c r="A81" s="7" t="s">
        <v>241</v>
      </c>
      <c r="D81" s="19">
        <v>251.87846124439227</v>
      </c>
      <c r="E81" s="19">
        <v>321.48507890022574</v>
      </c>
      <c r="F81" s="19">
        <v>228.23320056559501</v>
      </c>
      <c r="G81" s="19">
        <v>426.93154398694526</v>
      </c>
      <c r="H81" s="19">
        <v>404.90705155850839</v>
      </c>
      <c r="I81" s="19">
        <v>678.79700686318176</v>
      </c>
      <c r="J81" s="19">
        <v>388.0702280072212</v>
      </c>
      <c r="K81" s="19">
        <v>381.05659005601836</v>
      </c>
      <c r="L81" s="19">
        <v>293.63053308994427</v>
      </c>
      <c r="M81" s="19">
        <v>332.4601972366882</v>
      </c>
      <c r="N81" s="19">
        <v>283.55188498134345</v>
      </c>
      <c r="O81" s="19">
        <v>372.01625894149362</v>
      </c>
      <c r="P81" s="19">
        <v>107.87495503755601</v>
      </c>
      <c r="Q81" s="19">
        <v>204.13230037313173</v>
      </c>
      <c r="R81" s="19">
        <v>31.381874218248072</v>
      </c>
      <c r="S81" s="19">
        <v>214.15317769965463</v>
      </c>
      <c r="T81" s="19">
        <v>183.85666440137263</v>
      </c>
      <c r="U81" s="19">
        <v>307.36003767395584</v>
      </c>
      <c r="V81" s="19">
        <v>217.10639141783122</v>
      </c>
      <c r="W81" s="19">
        <v>164.33722965641073</v>
      </c>
      <c r="X81" s="19">
        <v>151.52999259009485</v>
      </c>
      <c r="Y81" s="19">
        <v>0</v>
      </c>
      <c r="Z81" s="6">
        <v>0</v>
      </c>
      <c r="AA81" s="6">
        <v>0</v>
      </c>
      <c r="AB81" s="6">
        <v>155.87612377316808</v>
      </c>
      <c r="AC81" s="6">
        <v>243.2498932154964</v>
      </c>
      <c r="AD81" s="6">
        <v>96.998983000697066</v>
      </c>
      <c r="AE81" s="6">
        <v>285.07929979541814</v>
      </c>
      <c r="AF81" s="6">
        <v>257.54012678708455</v>
      </c>
      <c r="AG81" s="6">
        <v>431.17236073703123</v>
      </c>
      <c r="AH81" s="6">
        <v>274.09433694762788</v>
      </c>
      <c r="AI81" s="6">
        <v>236.57701645627998</v>
      </c>
      <c r="AJ81" s="6">
        <v>198.89683942337803</v>
      </c>
      <c r="AK81" s="6">
        <v>110.82006574556273</v>
      </c>
      <c r="AL81" s="6">
        <v>94.51729499378115</v>
      </c>
      <c r="AM81" s="6">
        <v>124.00541964716454</v>
      </c>
    </row>
    <row r="82" spans="1:39" x14ac:dyDescent="0.25">
      <c r="A82" s="7" t="s">
        <v>26</v>
      </c>
      <c r="B82" s="7" t="s">
        <v>89</v>
      </c>
      <c r="C82" s="7">
        <v>4</v>
      </c>
      <c r="D82" s="19">
        <v>6384.25</v>
      </c>
      <c r="E82" s="19">
        <v>6259.5749999999998</v>
      </c>
      <c r="F82" s="19">
        <v>5450.8249999999998</v>
      </c>
      <c r="G82" s="19">
        <v>7689.9750000000004</v>
      </c>
      <c r="H82" s="19">
        <v>7331.125</v>
      </c>
      <c r="I82" s="19">
        <v>7356.5</v>
      </c>
      <c r="J82" s="19">
        <v>6330.3249999999998</v>
      </c>
      <c r="K82" s="19">
        <v>6305.875</v>
      </c>
      <c r="L82" s="19">
        <v>6812.375</v>
      </c>
      <c r="M82" s="19">
        <v>11246.5</v>
      </c>
      <c r="N82" s="19">
        <v>6231</v>
      </c>
      <c r="O82" s="19">
        <v>7290.5749999999998</v>
      </c>
      <c r="P82" s="19">
        <v>5907.9250000000002</v>
      </c>
      <c r="Q82" s="19">
        <v>7516.85</v>
      </c>
      <c r="R82" s="19">
        <v>753.72500000000002</v>
      </c>
      <c r="S82" s="19">
        <v>6445.85</v>
      </c>
      <c r="T82" s="19">
        <v>6629.25</v>
      </c>
      <c r="U82" s="19">
        <v>6524.7250000000004</v>
      </c>
      <c r="V82" s="19">
        <v>5714.2</v>
      </c>
      <c r="W82" s="19">
        <v>6358.3249999999998</v>
      </c>
      <c r="X82" s="19">
        <v>6335.2250000000004</v>
      </c>
      <c r="Y82" s="19">
        <v>0</v>
      </c>
      <c r="Z82" s="6">
        <v>0</v>
      </c>
      <c r="AA82" s="6">
        <v>0</v>
      </c>
      <c r="AB82" s="6">
        <v>12292.174999999999</v>
      </c>
      <c r="AC82" s="6">
        <v>13776.424999999999</v>
      </c>
      <c r="AD82" s="6">
        <v>6204.55</v>
      </c>
      <c r="AE82" s="6">
        <v>14135.825000000001</v>
      </c>
      <c r="AF82" s="6">
        <v>13960.375</v>
      </c>
      <c r="AG82" s="6">
        <v>13881.225</v>
      </c>
      <c r="AH82" s="6">
        <v>12044.525</v>
      </c>
      <c r="AI82" s="6">
        <v>12664.2</v>
      </c>
      <c r="AJ82" s="6">
        <v>13147.6</v>
      </c>
      <c r="AK82" s="6">
        <v>11246.5</v>
      </c>
      <c r="AL82" s="6">
        <v>6231</v>
      </c>
      <c r="AM82" s="6">
        <v>7290.5749999999998</v>
      </c>
    </row>
    <row r="83" spans="1:39" x14ac:dyDescent="0.25">
      <c r="C83" s="7">
        <v>6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36.200000000000003</v>
      </c>
      <c r="J83" s="19">
        <v>71.400000000000006</v>
      </c>
      <c r="K83" s="19">
        <v>132.6</v>
      </c>
      <c r="L83" s="19">
        <v>80.5</v>
      </c>
      <c r="M83" s="19">
        <v>19.3</v>
      </c>
      <c r="N83" s="19">
        <v>32.5</v>
      </c>
      <c r="O83" s="19">
        <v>56.7</v>
      </c>
      <c r="P83" s="19">
        <v>4.4000000000000004</v>
      </c>
      <c r="Q83" s="19">
        <v>6.3</v>
      </c>
      <c r="R83" s="19">
        <v>0</v>
      </c>
      <c r="S83" s="19">
        <v>113.9</v>
      </c>
      <c r="T83" s="19">
        <v>75</v>
      </c>
      <c r="U83" s="19">
        <v>86.8</v>
      </c>
      <c r="V83" s="19">
        <v>126.7</v>
      </c>
      <c r="W83" s="19">
        <v>105.5</v>
      </c>
      <c r="X83" s="19">
        <v>112.7</v>
      </c>
      <c r="Y83" s="19">
        <v>0</v>
      </c>
      <c r="Z83" s="6">
        <v>0</v>
      </c>
      <c r="AA83" s="6">
        <v>0</v>
      </c>
      <c r="AB83" s="6">
        <v>4.4000000000000004</v>
      </c>
      <c r="AC83" s="6">
        <v>6.3</v>
      </c>
      <c r="AD83" s="6">
        <v>0</v>
      </c>
      <c r="AE83" s="6">
        <v>113.9</v>
      </c>
      <c r="AF83" s="6">
        <v>75</v>
      </c>
      <c r="AG83" s="6">
        <v>123</v>
      </c>
      <c r="AH83" s="6">
        <v>198.10000000000002</v>
      </c>
      <c r="AI83" s="6">
        <v>238.1</v>
      </c>
      <c r="AJ83" s="6">
        <v>193.2</v>
      </c>
      <c r="AK83" s="6">
        <v>19.3</v>
      </c>
      <c r="AL83" s="6">
        <v>32.5</v>
      </c>
      <c r="AM83" s="6">
        <v>56.7</v>
      </c>
    </row>
    <row r="84" spans="1:39" x14ac:dyDescent="0.25">
      <c r="A84" s="7" t="s">
        <v>242</v>
      </c>
      <c r="D84" s="19">
        <v>3192.125</v>
      </c>
      <c r="E84" s="19">
        <v>3129.7874999999999</v>
      </c>
      <c r="F84" s="19">
        <v>2725.4124999999999</v>
      </c>
      <c r="G84" s="19">
        <v>3844.9875000000002</v>
      </c>
      <c r="H84" s="19">
        <v>3665.5625</v>
      </c>
      <c r="I84" s="19">
        <v>3696.35</v>
      </c>
      <c r="J84" s="19">
        <v>3200.8624999999997</v>
      </c>
      <c r="K84" s="19">
        <v>3219.2375000000002</v>
      </c>
      <c r="L84" s="19">
        <v>3446.4375</v>
      </c>
      <c r="M84" s="19">
        <v>5632.9</v>
      </c>
      <c r="N84" s="19">
        <v>3131.75</v>
      </c>
      <c r="O84" s="19">
        <v>3673.6374999999998</v>
      </c>
      <c r="P84" s="19">
        <v>1478.08125</v>
      </c>
      <c r="Q84" s="19">
        <v>1880.7875000000001</v>
      </c>
      <c r="R84" s="19">
        <v>188.43125000000001</v>
      </c>
      <c r="S84" s="19">
        <v>1639.9375</v>
      </c>
      <c r="T84" s="19">
        <v>1676.0625</v>
      </c>
      <c r="U84" s="19">
        <v>1652.8812500000001</v>
      </c>
      <c r="V84" s="19">
        <v>1460.2249999999999</v>
      </c>
      <c r="W84" s="19">
        <v>1615.95625</v>
      </c>
      <c r="X84" s="19">
        <v>1611.98125</v>
      </c>
      <c r="Y84" s="19">
        <v>0</v>
      </c>
      <c r="Z84" s="6">
        <v>0</v>
      </c>
      <c r="AA84" s="6">
        <v>0</v>
      </c>
      <c r="AB84" s="6">
        <v>2049.4291666666663</v>
      </c>
      <c r="AC84" s="6">
        <v>2297.1208333333329</v>
      </c>
      <c r="AD84" s="6">
        <v>1034.0916666666667</v>
      </c>
      <c r="AE84" s="6">
        <v>2374.9541666666669</v>
      </c>
      <c r="AF84" s="6">
        <v>2339.2291666666665</v>
      </c>
      <c r="AG84" s="6">
        <v>2334.0374999999999</v>
      </c>
      <c r="AH84" s="6">
        <v>2040.4375</v>
      </c>
      <c r="AI84" s="6">
        <v>2150.3833333333337</v>
      </c>
      <c r="AJ84" s="6">
        <v>2223.4666666666667</v>
      </c>
      <c r="AK84" s="6">
        <v>1877.6333333333332</v>
      </c>
      <c r="AL84" s="6">
        <v>1043.9166666666667</v>
      </c>
      <c r="AM84" s="6">
        <v>1224.5458333333333</v>
      </c>
    </row>
    <row r="85" spans="1:39" x14ac:dyDescent="0.25">
      <c r="A85" s="7" t="s">
        <v>27</v>
      </c>
      <c r="B85" s="7" t="s">
        <v>90</v>
      </c>
      <c r="C85" s="7">
        <v>0.75</v>
      </c>
      <c r="D85" s="19">
        <v>8.6</v>
      </c>
      <c r="E85" s="19">
        <v>7</v>
      </c>
      <c r="F85" s="19">
        <v>7.1</v>
      </c>
      <c r="G85" s="19">
        <v>8.6999999999999993</v>
      </c>
      <c r="H85" s="19">
        <v>8.1</v>
      </c>
      <c r="I85" s="19">
        <v>8.3000000000000007</v>
      </c>
      <c r="J85" s="19">
        <v>8.3000000000000007</v>
      </c>
      <c r="K85" s="19">
        <v>7.3</v>
      </c>
      <c r="L85" s="19">
        <v>7.9</v>
      </c>
      <c r="M85" s="19">
        <v>8.5</v>
      </c>
      <c r="N85" s="19">
        <v>6.5</v>
      </c>
      <c r="O85" s="19">
        <v>3.5</v>
      </c>
      <c r="P85" s="19">
        <v>5.9</v>
      </c>
      <c r="Q85" s="19">
        <v>7.6</v>
      </c>
      <c r="R85" s="19">
        <v>2.4</v>
      </c>
      <c r="S85" s="19">
        <v>8.8000000000000007</v>
      </c>
      <c r="T85" s="19">
        <v>9.4</v>
      </c>
      <c r="U85" s="19">
        <v>10.6</v>
      </c>
      <c r="V85" s="19">
        <v>10.8</v>
      </c>
      <c r="W85" s="19">
        <v>10.9</v>
      </c>
      <c r="X85" s="19">
        <v>10.8</v>
      </c>
      <c r="Y85" s="19">
        <v>0</v>
      </c>
      <c r="Z85" s="6">
        <v>0</v>
      </c>
      <c r="AA85" s="6">
        <v>0</v>
      </c>
      <c r="AB85" s="6">
        <v>14.5</v>
      </c>
      <c r="AC85" s="6">
        <v>14.6</v>
      </c>
      <c r="AD85" s="6">
        <v>9.5</v>
      </c>
      <c r="AE85" s="6">
        <v>17.5</v>
      </c>
      <c r="AF85" s="6">
        <v>17.5</v>
      </c>
      <c r="AG85" s="6">
        <v>18.899999999999999</v>
      </c>
      <c r="AH85" s="6">
        <v>19.100000000000001</v>
      </c>
      <c r="AI85" s="6">
        <v>18.2</v>
      </c>
      <c r="AJ85" s="6">
        <v>18.700000000000003</v>
      </c>
      <c r="AK85" s="6">
        <v>8.5</v>
      </c>
      <c r="AL85" s="6">
        <v>6.5</v>
      </c>
      <c r="AM85" s="6">
        <v>3.5</v>
      </c>
    </row>
    <row r="86" spans="1:39" x14ac:dyDescent="0.25">
      <c r="C86" s="7">
        <v>1</v>
      </c>
      <c r="D86" s="19">
        <v>37.212499999999999</v>
      </c>
      <c r="E86" s="19">
        <v>27.112500000000001</v>
      </c>
      <c r="F86" s="19">
        <v>20.512499999999999</v>
      </c>
      <c r="G86" s="19">
        <v>30.1875</v>
      </c>
      <c r="H86" s="19">
        <v>26.0625</v>
      </c>
      <c r="I86" s="19">
        <v>26.3125</v>
      </c>
      <c r="J86" s="19">
        <v>30.987500000000001</v>
      </c>
      <c r="K86" s="19">
        <v>25.912500000000001</v>
      </c>
      <c r="L86" s="19">
        <v>27.85</v>
      </c>
      <c r="M86" s="19">
        <v>28.787500000000001</v>
      </c>
      <c r="N86" s="19">
        <v>20.875</v>
      </c>
      <c r="O86" s="19">
        <v>12.675000000000001</v>
      </c>
      <c r="P86" s="19">
        <v>15.75</v>
      </c>
      <c r="Q86" s="19">
        <v>19.087499999999999</v>
      </c>
      <c r="R86" s="19">
        <v>19.95</v>
      </c>
      <c r="S86" s="19">
        <v>30.4375</v>
      </c>
      <c r="T86" s="19">
        <v>24.7</v>
      </c>
      <c r="U86" s="19">
        <v>27.112500000000001</v>
      </c>
      <c r="V86" s="19">
        <v>27.574999999999999</v>
      </c>
      <c r="W86" s="19">
        <v>26.574999999999999</v>
      </c>
      <c r="X86" s="19">
        <v>27.85</v>
      </c>
      <c r="Y86" s="19">
        <v>0</v>
      </c>
      <c r="Z86" s="6">
        <v>0</v>
      </c>
      <c r="AA86" s="6">
        <v>0</v>
      </c>
      <c r="AB86" s="6">
        <v>52.962499999999999</v>
      </c>
      <c r="AC86" s="6">
        <v>46.2</v>
      </c>
      <c r="AD86" s="6">
        <v>40.462499999999999</v>
      </c>
      <c r="AE86" s="6">
        <v>60.625</v>
      </c>
      <c r="AF86" s="6">
        <v>50.762500000000003</v>
      </c>
      <c r="AG86" s="6">
        <v>53.424999999999997</v>
      </c>
      <c r="AH86" s="6">
        <v>58.5625</v>
      </c>
      <c r="AI86" s="6">
        <v>52.487499999999997</v>
      </c>
      <c r="AJ86" s="6">
        <v>55.7</v>
      </c>
      <c r="AK86" s="6">
        <v>28.787500000000001</v>
      </c>
      <c r="AL86" s="6">
        <v>20.875</v>
      </c>
      <c r="AM86" s="6">
        <v>12.675000000000001</v>
      </c>
    </row>
    <row r="87" spans="1:39" x14ac:dyDescent="0.25">
      <c r="C87" s="7">
        <v>1.5</v>
      </c>
      <c r="D87" s="19">
        <v>47.752173913043478</v>
      </c>
      <c r="E87" s="19">
        <v>45.126086956521746</v>
      </c>
      <c r="F87" s="19">
        <v>35.35217391304348</v>
      </c>
      <c r="G87" s="19">
        <v>47.973913043478262</v>
      </c>
      <c r="H87" s="19">
        <v>43.482608695652175</v>
      </c>
      <c r="I87" s="19">
        <v>52.826086956521742</v>
      </c>
      <c r="J87" s="19">
        <v>55.947826086956518</v>
      </c>
      <c r="K87" s="19">
        <v>48.830434782608691</v>
      </c>
      <c r="L87" s="19">
        <v>48.456521739130437</v>
      </c>
      <c r="M87" s="19">
        <v>45.734782608695653</v>
      </c>
      <c r="N87" s="19">
        <v>38.286956521739128</v>
      </c>
      <c r="O87" s="19">
        <v>31.652173913043477</v>
      </c>
      <c r="P87" s="19">
        <v>40.160869565217396</v>
      </c>
      <c r="Q87" s="19">
        <v>35.882608695652173</v>
      </c>
      <c r="R87" s="19">
        <v>32.204347826086959</v>
      </c>
      <c r="S87" s="19">
        <v>42.356521739130436</v>
      </c>
      <c r="T87" s="19">
        <v>45.30869565217391</v>
      </c>
      <c r="U87" s="19">
        <v>44.243478260869566</v>
      </c>
      <c r="V87" s="19">
        <v>46.904347826086955</v>
      </c>
      <c r="W87" s="19">
        <v>45.908695652173918</v>
      </c>
      <c r="X87" s="19">
        <v>43.61304347826087</v>
      </c>
      <c r="Y87" s="19">
        <v>0</v>
      </c>
      <c r="Z87" s="6">
        <v>0</v>
      </c>
      <c r="AA87" s="6">
        <v>0</v>
      </c>
      <c r="AB87" s="6">
        <v>87.913043478260875</v>
      </c>
      <c r="AC87" s="6">
        <v>81.008695652173913</v>
      </c>
      <c r="AD87" s="6">
        <v>67.556521739130432</v>
      </c>
      <c r="AE87" s="6">
        <v>90.330434782608705</v>
      </c>
      <c r="AF87" s="6">
        <v>88.791304347826085</v>
      </c>
      <c r="AG87" s="6">
        <v>97.0695652173913</v>
      </c>
      <c r="AH87" s="6">
        <v>102.85217391304347</v>
      </c>
      <c r="AI87" s="6">
        <v>94.739130434782609</v>
      </c>
      <c r="AJ87" s="6">
        <v>92.0695652173913</v>
      </c>
      <c r="AK87" s="6">
        <v>45.734782608695653</v>
      </c>
      <c r="AL87" s="6">
        <v>38.286956521739128</v>
      </c>
      <c r="AM87" s="6">
        <v>31.652173913043477</v>
      </c>
    </row>
    <row r="88" spans="1:39" x14ac:dyDescent="0.25">
      <c r="C88" s="7">
        <v>2</v>
      </c>
      <c r="D88" s="19">
        <v>118.67272727272729</v>
      </c>
      <c r="E88" s="19">
        <v>61.881818181818183</v>
      </c>
      <c r="F88" s="19">
        <v>37.563636363636363</v>
      </c>
      <c r="G88" s="19">
        <v>99.5</v>
      </c>
      <c r="H88" s="19">
        <v>107.27272727272727</v>
      </c>
      <c r="I88" s="19">
        <v>153.61818181818182</v>
      </c>
      <c r="J88" s="19">
        <v>161.18181818181819</v>
      </c>
      <c r="K88" s="19">
        <v>122.93636363636364</v>
      </c>
      <c r="L88" s="19">
        <v>110.90909090909091</v>
      </c>
      <c r="M88" s="19">
        <v>99.172727272727286</v>
      </c>
      <c r="N88" s="19">
        <v>76.218181818181819</v>
      </c>
      <c r="O88" s="19">
        <v>44.218181818181819</v>
      </c>
      <c r="P88" s="19">
        <v>49.509090909090908</v>
      </c>
      <c r="Q88" s="19">
        <v>65.490909090909085</v>
      </c>
      <c r="R88" s="19">
        <v>64.818181818181813</v>
      </c>
      <c r="S88" s="19">
        <v>83.481818181818184</v>
      </c>
      <c r="T88" s="19">
        <v>75.88181818181819</v>
      </c>
      <c r="U88" s="19">
        <v>78.509090909090915</v>
      </c>
      <c r="V88" s="19">
        <v>81.309090909090912</v>
      </c>
      <c r="W88" s="19">
        <v>88.654545454545456</v>
      </c>
      <c r="X88" s="19">
        <v>88.854545454545459</v>
      </c>
      <c r="Y88" s="19">
        <v>0</v>
      </c>
      <c r="Z88" s="6">
        <v>0</v>
      </c>
      <c r="AA88" s="6">
        <v>0</v>
      </c>
      <c r="AB88" s="6">
        <v>168.18181818181819</v>
      </c>
      <c r="AC88" s="6">
        <v>127.37272727272727</v>
      </c>
      <c r="AD88" s="6">
        <v>102.38181818181818</v>
      </c>
      <c r="AE88" s="6">
        <v>182.9818181818182</v>
      </c>
      <c r="AF88" s="6">
        <v>183.15454545454546</v>
      </c>
      <c r="AG88" s="6">
        <v>232.12727272727273</v>
      </c>
      <c r="AH88" s="6">
        <v>242.4909090909091</v>
      </c>
      <c r="AI88" s="6">
        <v>211.59090909090909</v>
      </c>
      <c r="AJ88" s="6">
        <v>199.76363636363635</v>
      </c>
      <c r="AK88" s="6">
        <v>99.172727272727286</v>
      </c>
      <c r="AL88" s="6">
        <v>76.218181818181819</v>
      </c>
      <c r="AM88" s="6">
        <v>44.218181818181819</v>
      </c>
    </row>
    <row r="89" spans="1:39" x14ac:dyDescent="0.25">
      <c r="C89" s="7"/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</row>
    <row r="90" spans="1:39" x14ac:dyDescent="0.25">
      <c r="A90" s="7" t="s">
        <v>243</v>
      </c>
      <c r="D90" s="19">
        <v>42.447480237154153</v>
      </c>
      <c r="E90" s="19">
        <v>28.224081027667985</v>
      </c>
      <c r="F90" s="19">
        <v>20.105662055335966</v>
      </c>
      <c r="G90" s="19">
        <v>37.272282608695647</v>
      </c>
      <c r="H90" s="19">
        <v>36.983567193675889</v>
      </c>
      <c r="I90" s="19">
        <v>48.21135375494071</v>
      </c>
      <c r="J90" s="19">
        <v>51.283428853754934</v>
      </c>
      <c r="K90" s="19">
        <v>40.995859683794464</v>
      </c>
      <c r="L90" s="19">
        <v>39.023122529644269</v>
      </c>
      <c r="M90" s="19">
        <v>36.439001976284587</v>
      </c>
      <c r="N90" s="19">
        <v>28.376027667984193</v>
      </c>
      <c r="O90" s="19">
        <v>18.409071146245061</v>
      </c>
      <c r="P90" s="19">
        <v>12.368884497145366</v>
      </c>
      <c r="Q90" s="19">
        <v>14.229001976284584</v>
      </c>
      <c r="R90" s="19">
        <v>13.263614404918751</v>
      </c>
      <c r="S90" s="19">
        <v>18.341759991216513</v>
      </c>
      <c r="T90" s="19">
        <v>17.254501537110237</v>
      </c>
      <c r="U90" s="19">
        <v>17.829452129995609</v>
      </c>
      <c r="V90" s="19">
        <v>18.509826526130876</v>
      </c>
      <c r="W90" s="19">
        <v>19.11536012296882</v>
      </c>
      <c r="X90" s="19">
        <v>19.013065436978479</v>
      </c>
      <c r="Y90" s="19">
        <v>0</v>
      </c>
      <c r="Z90" s="6">
        <v>0</v>
      </c>
      <c r="AA90" s="6">
        <v>0</v>
      </c>
      <c r="AB90" s="6">
        <v>23.111240118577079</v>
      </c>
      <c r="AC90" s="6">
        <v>19.227244494635801</v>
      </c>
      <c r="AD90" s="6">
        <v>15.70720285149633</v>
      </c>
      <c r="AE90" s="6">
        <v>25.102660926030492</v>
      </c>
      <c r="AF90" s="6">
        <v>24.300596414455111</v>
      </c>
      <c r="AG90" s="6">
        <v>28.680131281761714</v>
      </c>
      <c r="AH90" s="6">
        <v>30.214684500282324</v>
      </c>
      <c r="AI90" s="6">
        <v>26.929824251835125</v>
      </c>
      <c r="AJ90" s="6">
        <v>26.159514398644831</v>
      </c>
      <c r="AK90" s="6">
        <v>13.013929277244497</v>
      </c>
      <c r="AL90" s="6">
        <v>10.13429559570864</v>
      </c>
      <c r="AM90" s="6">
        <v>6.5746682665160927</v>
      </c>
    </row>
    <row r="91" spans="1:39" x14ac:dyDescent="0.25">
      <c r="A91" s="7" t="s">
        <v>28</v>
      </c>
      <c r="B91" s="7" t="s">
        <v>91</v>
      </c>
      <c r="C91" s="7">
        <v>0.75</v>
      </c>
      <c r="D91" s="19">
        <v>15.078647686832742</v>
      </c>
      <c r="E91" s="19">
        <v>11.193594306049823</v>
      </c>
      <c r="F91" s="19">
        <v>9.685765124555159</v>
      </c>
      <c r="G91" s="19">
        <v>12.96049822064057</v>
      </c>
      <c r="H91" s="19">
        <v>15.002491103202846</v>
      </c>
      <c r="I91" s="19">
        <v>17.098220640569398</v>
      </c>
      <c r="J91" s="19">
        <v>17.315658362989325</v>
      </c>
      <c r="K91" s="19">
        <v>14.098220640569394</v>
      </c>
      <c r="L91" s="19">
        <v>14.458718861209965</v>
      </c>
      <c r="M91" s="19">
        <v>13.445551601423487</v>
      </c>
      <c r="N91" s="19">
        <v>11.527402135231316</v>
      </c>
      <c r="O91" s="19">
        <v>9.654804270462634</v>
      </c>
      <c r="P91" s="19">
        <v>9.3416370106761573</v>
      </c>
      <c r="Q91" s="19">
        <v>9.267793594306049</v>
      </c>
      <c r="R91" s="19">
        <v>10.125266903914589</v>
      </c>
      <c r="S91" s="19">
        <v>11.683274021352313</v>
      </c>
      <c r="T91" s="19">
        <v>11.2</v>
      </c>
      <c r="U91" s="19">
        <v>11.623487544483986</v>
      </c>
      <c r="V91" s="19">
        <v>13.45017793594306</v>
      </c>
      <c r="W91" s="19">
        <v>12.465480427046264</v>
      </c>
      <c r="X91" s="19">
        <v>12.915302491103203</v>
      </c>
      <c r="Y91" s="19">
        <v>0</v>
      </c>
      <c r="Z91" s="6">
        <v>0</v>
      </c>
      <c r="AA91" s="6">
        <v>0</v>
      </c>
      <c r="AB91" s="6">
        <v>24.420284697508897</v>
      </c>
      <c r="AC91" s="6">
        <v>20.461387900355874</v>
      </c>
      <c r="AD91" s="6">
        <v>19.811032028469747</v>
      </c>
      <c r="AE91" s="6">
        <v>24.643772241992885</v>
      </c>
      <c r="AF91" s="6">
        <v>26.202491103202846</v>
      </c>
      <c r="AG91" s="6">
        <v>28.721708185053384</v>
      </c>
      <c r="AH91" s="6">
        <v>30.765836298932385</v>
      </c>
      <c r="AI91" s="6">
        <v>26.563701067615661</v>
      </c>
      <c r="AJ91" s="6">
        <v>27.374021352313168</v>
      </c>
      <c r="AK91" s="6">
        <v>13.445551601423487</v>
      </c>
      <c r="AL91" s="6">
        <v>11.527402135231316</v>
      </c>
      <c r="AM91" s="6">
        <v>9.654804270462634</v>
      </c>
    </row>
    <row r="92" spans="1:39" x14ac:dyDescent="0.25">
      <c r="C92" s="7">
        <v>1</v>
      </c>
      <c r="D92" s="19">
        <v>18.784180790960452</v>
      </c>
      <c r="E92" s="19">
        <v>14.341242937853108</v>
      </c>
      <c r="F92" s="19">
        <v>11.251412429378531</v>
      </c>
      <c r="G92" s="19">
        <v>17.041242937853109</v>
      </c>
      <c r="H92" s="19">
        <v>20.322598870056495</v>
      </c>
      <c r="I92" s="19">
        <v>23.978531073446327</v>
      </c>
      <c r="J92" s="19">
        <v>23.05367231638418</v>
      </c>
      <c r="K92" s="19">
        <v>20.505649717514125</v>
      </c>
      <c r="L92" s="19">
        <v>20.42090395480226</v>
      </c>
      <c r="M92" s="19">
        <v>17.056497175141242</v>
      </c>
      <c r="N92" s="19">
        <v>14.767796610169492</v>
      </c>
      <c r="O92" s="19">
        <v>11.698305084745762</v>
      </c>
      <c r="P92" s="19">
        <v>10.810734463276836</v>
      </c>
      <c r="Q92" s="19">
        <v>12.276214689265537</v>
      </c>
      <c r="R92" s="19">
        <v>12.898305084745763</v>
      </c>
      <c r="S92" s="19">
        <v>15.871751412429379</v>
      </c>
      <c r="T92" s="19">
        <v>15.892655367231638</v>
      </c>
      <c r="U92" s="19">
        <v>15.18587570621469</v>
      </c>
      <c r="V92" s="19">
        <v>17.688700564971754</v>
      </c>
      <c r="W92" s="19">
        <v>18.057062146892655</v>
      </c>
      <c r="X92" s="19">
        <v>17.248022598870058</v>
      </c>
      <c r="Y92" s="19">
        <v>0</v>
      </c>
      <c r="Z92" s="6">
        <v>0</v>
      </c>
      <c r="AA92" s="6">
        <v>0</v>
      </c>
      <c r="AB92" s="6">
        <v>29.594915254237286</v>
      </c>
      <c r="AC92" s="6">
        <v>26.617457627118647</v>
      </c>
      <c r="AD92" s="6">
        <v>24.149717514124294</v>
      </c>
      <c r="AE92" s="6">
        <v>32.912994350282489</v>
      </c>
      <c r="AF92" s="6">
        <v>36.215254237288136</v>
      </c>
      <c r="AG92" s="6">
        <v>39.164406779661014</v>
      </c>
      <c r="AH92" s="6">
        <v>40.742372881355934</v>
      </c>
      <c r="AI92" s="6">
        <v>38.562711864406779</v>
      </c>
      <c r="AJ92" s="6">
        <v>37.668926553672321</v>
      </c>
      <c r="AK92" s="6">
        <v>17.056497175141242</v>
      </c>
      <c r="AL92" s="6">
        <v>14.767796610169492</v>
      </c>
      <c r="AM92" s="6">
        <v>11.698305084745762</v>
      </c>
    </row>
    <row r="93" spans="1:39" x14ac:dyDescent="0.25">
      <c r="C93" s="7">
        <v>1.5</v>
      </c>
      <c r="D93" s="19">
        <v>16</v>
      </c>
      <c r="E93" s="19">
        <v>11.025</v>
      </c>
      <c r="F93" s="19">
        <v>5.375</v>
      </c>
      <c r="G93" s="19">
        <v>5.6749999999999998</v>
      </c>
      <c r="H93" s="19">
        <v>6.1</v>
      </c>
      <c r="I93" s="19">
        <v>4.0999999999999996</v>
      </c>
      <c r="J93" s="19">
        <v>9.9499999999999993</v>
      </c>
      <c r="K93" s="19">
        <v>4.75</v>
      </c>
      <c r="L93" s="19">
        <v>5</v>
      </c>
      <c r="M93" s="19">
        <v>5.4</v>
      </c>
      <c r="N93" s="19">
        <v>9.3249999999999993</v>
      </c>
      <c r="O93" s="19">
        <v>7.7750000000000004</v>
      </c>
      <c r="P93" s="19">
        <v>5.05</v>
      </c>
      <c r="Q93" s="19">
        <v>4.95</v>
      </c>
      <c r="R93" s="19">
        <v>4.6749999999999998</v>
      </c>
      <c r="S93" s="19">
        <v>6.7249999999999996</v>
      </c>
      <c r="T93" s="19">
        <v>2.375</v>
      </c>
      <c r="U93" s="19">
        <v>4.45</v>
      </c>
      <c r="V93" s="19">
        <v>5.375</v>
      </c>
      <c r="W93" s="19">
        <v>4.8</v>
      </c>
      <c r="X93" s="19">
        <v>4.0750000000000002</v>
      </c>
      <c r="Y93" s="19">
        <v>0</v>
      </c>
      <c r="Z93" s="6">
        <v>0</v>
      </c>
      <c r="AA93" s="6">
        <v>0</v>
      </c>
      <c r="AB93" s="6">
        <v>21.05</v>
      </c>
      <c r="AC93" s="6">
        <v>15.975000000000001</v>
      </c>
      <c r="AD93" s="6">
        <v>10.050000000000001</v>
      </c>
      <c r="AE93" s="6">
        <v>12.399999999999999</v>
      </c>
      <c r="AF93" s="6">
        <v>8.4749999999999996</v>
      </c>
      <c r="AG93" s="6">
        <v>8.5500000000000007</v>
      </c>
      <c r="AH93" s="6">
        <v>15.324999999999999</v>
      </c>
      <c r="AI93" s="6">
        <v>9.5500000000000007</v>
      </c>
      <c r="AJ93" s="6">
        <v>9.0749999999999993</v>
      </c>
      <c r="AK93" s="6">
        <v>5.4</v>
      </c>
      <c r="AL93" s="6">
        <v>9.3249999999999993</v>
      </c>
      <c r="AM93" s="6">
        <v>7.7750000000000004</v>
      </c>
    </row>
    <row r="94" spans="1:39" x14ac:dyDescent="0.25">
      <c r="C94" s="7"/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</row>
    <row r="95" spans="1:39" x14ac:dyDescent="0.25">
      <c r="A95" s="7" t="s">
        <v>244</v>
      </c>
      <c r="D95" s="19">
        <v>12.465707119448298</v>
      </c>
      <c r="E95" s="19">
        <v>9.1399593109757333</v>
      </c>
      <c r="F95" s="19">
        <v>6.5780443884834225</v>
      </c>
      <c r="G95" s="19">
        <v>8.9191852896234192</v>
      </c>
      <c r="H95" s="19">
        <v>10.356272493314835</v>
      </c>
      <c r="I95" s="19">
        <v>11.294187928503932</v>
      </c>
      <c r="J95" s="19">
        <v>12.579832669843377</v>
      </c>
      <c r="K95" s="19">
        <v>9.8384675895208797</v>
      </c>
      <c r="L95" s="19">
        <v>9.9699057040030556</v>
      </c>
      <c r="M95" s="19">
        <v>8.9755121941411815</v>
      </c>
      <c r="N95" s="19">
        <v>8.9050496863502033</v>
      </c>
      <c r="O95" s="19">
        <v>7.2820273388020986</v>
      </c>
      <c r="P95" s="19">
        <v>3.1502964342441242</v>
      </c>
      <c r="Q95" s="19">
        <v>3.3117510354464481</v>
      </c>
      <c r="R95" s="19">
        <v>3.4623214985825439</v>
      </c>
      <c r="S95" s="19">
        <v>4.2850031792227119</v>
      </c>
      <c r="T95" s="19">
        <v>3.6834569209039545</v>
      </c>
      <c r="U95" s="19">
        <v>3.9074204063373341</v>
      </c>
      <c r="V95" s="19">
        <v>4.5642348126143517</v>
      </c>
      <c r="W95" s="19">
        <v>4.4153178217423648</v>
      </c>
      <c r="X95" s="19">
        <v>4.2797906362466582</v>
      </c>
      <c r="Y95" s="19">
        <v>0</v>
      </c>
      <c r="Z95" s="6">
        <v>0</v>
      </c>
      <c r="AA95" s="6">
        <v>0</v>
      </c>
      <c r="AB95" s="6">
        <v>6.255433329312182</v>
      </c>
      <c r="AC95" s="6">
        <v>5.2544871272895435</v>
      </c>
      <c r="AD95" s="6">
        <v>4.5008957952161701</v>
      </c>
      <c r="AE95" s="6">
        <v>5.829730549356281</v>
      </c>
      <c r="AF95" s="6">
        <v>5.9077287783742483</v>
      </c>
      <c r="AG95" s="6">
        <v>6.3696762470595329</v>
      </c>
      <c r="AH95" s="6">
        <v>7.2361007650240268</v>
      </c>
      <c r="AI95" s="6">
        <v>6.22303441100187</v>
      </c>
      <c r="AJ95" s="6">
        <v>6.176495658832124</v>
      </c>
      <c r="AK95" s="6">
        <v>2.9918373980470605</v>
      </c>
      <c r="AL95" s="6">
        <v>2.9683498954500678</v>
      </c>
      <c r="AM95" s="6">
        <v>2.4273424462673661</v>
      </c>
    </row>
    <row r="96" spans="1:39" x14ac:dyDescent="0.25">
      <c r="A96" s="7" t="s">
        <v>29</v>
      </c>
      <c r="B96" s="7" t="s">
        <v>92</v>
      </c>
      <c r="C96" s="7">
        <v>0.75</v>
      </c>
      <c r="D96" s="19">
        <v>24.149822695035461</v>
      </c>
      <c r="E96" s="19">
        <v>21.544503546099293</v>
      </c>
      <c r="F96" s="19">
        <v>19.412234042553191</v>
      </c>
      <c r="G96" s="19">
        <v>22.918439716312058</v>
      </c>
      <c r="H96" s="19">
        <v>22.407446808510638</v>
      </c>
      <c r="I96" s="19">
        <v>25.754078014184397</v>
      </c>
      <c r="J96" s="19">
        <v>25.965070921985813</v>
      </c>
      <c r="K96" s="19">
        <v>23.240248226950353</v>
      </c>
      <c r="L96" s="19">
        <v>23.338475177304964</v>
      </c>
      <c r="M96" s="19">
        <v>22.070390070921988</v>
      </c>
      <c r="N96" s="19">
        <v>20.122695035460993</v>
      </c>
      <c r="O96" s="19">
        <v>20.094680851063828</v>
      </c>
      <c r="P96" s="19">
        <v>21.440602836879432</v>
      </c>
      <c r="Q96" s="19">
        <v>19.902482269503547</v>
      </c>
      <c r="R96" s="19">
        <v>20.535460992907801</v>
      </c>
      <c r="S96" s="19">
        <v>21.138120567375886</v>
      </c>
      <c r="T96" s="19">
        <v>19.578546099290779</v>
      </c>
      <c r="U96" s="19">
        <v>20.494503546099288</v>
      </c>
      <c r="V96" s="19">
        <v>22.401418439716313</v>
      </c>
      <c r="W96" s="19">
        <v>20.857978723404255</v>
      </c>
      <c r="X96" s="19">
        <v>21.728546099290778</v>
      </c>
      <c r="Y96" s="19">
        <v>0</v>
      </c>
      <c r="Z96" s="6">
        <v>0</v>
      </c>
      <c r="AA96" s="6">
        <v>0</v>
      </c>
      <c r="AB96" s="6">
        <v>45.590425531914889</v>
      </c>
      <c r="AC96" s="6">
        <v>41.446985815602844</v>
      </c>
      <c r="AD96" s="6">
        <v>39.947695035460995</v>
      </c>
      <c r="AE96" s="6">
        <v>44.056560283687944</v>
      </c>
      <c r="AF96" s="6">
        <v>41.985992907801418</v>
      </c>
      <c r="AG96" s="6">
        <v>46.248581560283682</v>
      </c>
      <c r="AH96" s="6">
        <v>48.366489361702122</v>
      </c>
      <c r="AI96" s="6">
        <v>44.098226950354608</v>
      </c>
      <c r="AJ96" s="6">
        <v>45.067021276595739</v>
      </c>
      <c r="AK96" s="6">
        <v>22.070390070921988</v>
      </c>
      <c r="AL96" s="6">
        <v>20.122695035460993</v>
      </c>
      <c r="AM96" s="6">
        <v>20.094680851063828</v>
      </c>
    </row>
    <row r="97" spans="1:39" x14ac:dyDescent="0.25">
      <c r="C97" s="7">
        <v>1</v>
      </c>
      <c r="D97" s="19">
        <v>44.389166666666668</v>
      </c>
      <c r="E97" s="19">
        <v>40.292083333333331</v>
      </c>
      <c r="F97" s="19">
        <v>38.393749999999997</v>
      </c>
      <c r="G97" s="19">
        <v>41.649166666666666</v>
      </c>
      <c r="H97" s="19">
        <v>41.250277777777782</v>
      </c>
      <c r="I97" s="19">
        <v>44.232777777777777</v>
      </c>
      <c r="J97" s="19">
        <v>43.005972222222219</v>
      </c>
      <c r="K97" s="19">
        <v>42.280972222222218</v>
      </c>
      <c r="L97" s="19">
        <v>41.720277777777774</v>
      </c>
      <c r="M97" s="19">
        <v>39.857638888888886</v>
      </c>
      <c r="N97" s="19">
        <v>39.330416666666672</v>
      </c>
      <c r="O97" s="19">
        <v>38.401680555555558</v>
      </c>
      <c r="P97" s="19">
        <v>40.903888888888886</v>
      </c>
      <c r="Q97" s="19">
        <v>37.325805555555561</v>
      </c>
      <c r="R97" s="19">
        <v>39.574444444444445</v>
      </c>
      <c r="S97" s="19">
        <v>40.225638888888888</v>
      </c>
      <c r="T97" s="19">
        <v>37.708263888888887</v>
      </c>
      <c r="U97" s="19">
        <v>37.682763888888886</v>
      </c>
      <c r="V97" s="19">
        <v>40.748333333333335</v>
      </c>
      <c r="W97" s="19">
        <v>39.308027777777774</v>
      </c>
      <c r="X97" s="19">
        <v>40.074472222222219</v>
      </c>
      <c r="Y97" s="19">
        <v>0</v>
      </c>
      <c r="Z97" s="6">
        <v>0</v>
      </c>
      <c r="AA97" s="6">
        <v>0</v>
      </c>
      <c r="AB97" s="6">
        <v>85.293055555555554</v>
      </c>
      <c r="AC97" s="6">
        <v>77.617888888888899</v>
      </c>
      <c r="AD97" s="6">
        <v>77.968194444444435</v>
      </c>
      <c r="AE97" s="6">
        <v>81.874805555555554</v>
      </c>
      <c r="AF97" s="6">
        <v>78.958541666666662</v>
      </c>
      <c r="AG97" s="6">
        <v>81.915541666666655</v>
      </c>
      <c r="AH97" s="6">
        <v>83.754305555555561</v>
      </c>
      <c r="AI97" s="6">
        <v>81.588999999999999</v>
      </c>
      <c r="AJ97" s="6">
        <v>81.794749999999993</v>
      </c>
      <c r="AK97" s="6">
        <v>39.857638888888886</v>
      </c>
      <c r="AL97" s="6">
        <v>39.330416666666672</v>
      </c>
      <c r="AM97" s="6">
        <v>38.401680555555558</v>
      </c>
    </row>
    <row r="98" spans="1:39" x14ac:dyDescent="0.25">
      <c r="C98" s="7">
        <v>1.5</v>
      </c>
      <c r="D98" s="19">
        <v>87.314673913043478</v>
      </c>
      <c r="E98" s="19">
        <v>78.429891304347834</v>
      </c>
      <c r="F98" s="19">
        <v>77.429347826086953</v>
      </c>
      <c r="G98" s="19">
        <v>82.320380434782606</v>
      </c>
      <c r="H98" s="19">
        <v>80.2883152173913</v>
      </c>
      <c r="I98" s="19">
        <v>88.581521739130437</v>
      </c>
      <c r="J98" s="19">
        <v>85.641304347826093</v>
      </c>
      <c r="K98" s="19">
        <v>82.534239130434784</v>
      </c>
      <c r="L98" s="19">
        <v>84.069021739130434</v>
      </c>
      <c r="M98" s="19">
        <v>75.931521739130432</v>
      </c>
      <c r="N98" s="19">
        <v>74.9929347826087</v>
      </c>
      <c r="O98" s="19">
        <v>73.561684782608694</v>
      </c>
      <c r="P98" s="19">
        <v>77.923913043478265</v>
      </c>
      <c r="Q98" s="19">
        <v>71.970760869565225</v>
      </c>
      <c r="R98" s="19">
        <v>76.712228260869566</v>
      </c>
      <c r="S98" s="19">
        <v>77.661413043478262</v>
      </c>
      <c r="T98" s="19">
        <v>73.724184782608702</v>
      </c>
      <c r="U98" s="19">
        <v>74.774456521739125</v>
      </c>
      <c r="V98" s="19">
        <v>79.106521739130443</v>
      </c>
      <c r="W98" s="19">
        <v>72.844836956521746</v>
      </c>
      <c r="X98" s="19">
        <v>75.12853260869565</v>
      </c>
      <c r="Y98" s="19">
        <v>0</v>
      </c>
      <c r="Z98" s="6">
        <v>0</v>
      </c>
      <c r="AA98" s="6">
        <v>0</v>
      </c>
      <c r="AB98" s="6">
        <v>165.23858695652174</v>
      </c>
      <c r="AC98" s="6">
        <v>150.40065217391304</v>
      </c>
      <c r="AD98" s="6">
        <v>154.14157608695652</v>
      </c>
      <c r="AE98" s="6">
        <v>159.98179347826087</v>
      </c>
      <c r="AF98" s="6">
        <v>154.01249999999999</v>
      </c>
      <c r="AG98" s="6">
        <v>163.35597826086956</v>
      </c>
      <c r="AH98" s="6">
        <v>164.74782608695654</v>
      </c>
      <c r="AI98" s="6">
        <v>155.37907608695653</v>
      </c>
      <c r="AJ98" s="6">
        <v>159.1975543478261</v>
      </c>
      <c r="AK98" s="6">
        <v>75.931521739130432</v>
      </c>
      <c r="AL98" s="6">
        <v>74.9929347826087</v>
      </c>
      <c r="AM98" s="6">
        <v>73.561684782608694</v>
      </c>
    </row>
    <row r="99" spans="1:39" x14ac:dyDescent="0.25">
      <c r="C99" s="7">
        <v>2</v>
      </c>
      <c r="D99" s="19">
        <v>160.29638009049773</v>
      </c>
      <c r="E99" s="19">
        <v>130.15972850678733</v>
      </c>
      <c r="F99" s="19">
        <v>123.82941176470588</v>
      </c>
      <c r="G99" s="19">
        <v>140.8054298642534</v>
      </c>
      <c r="H99" s="19">
        <v>143.66470588235296</v>
      </c>
      <c r="I99" s="19">
        <v>152.99592760180994</v>
      </c>
      <c r="J99" s="19">
        <v>155.16289592760182</v>
      </c>
      <c r="K99" s="19">
        <v>139.6606334841629</v>
      </c>
      <c r="L99" s="19">
        <v>139.70452488687783</v>
      </c>
      <c r="M99" s="19">
        <v>144.73800904977375</v>
      </c>
      <c r="N99" s="19">
        <v>130.53574660633484</v>
      </c>
      <c r="O99" s="19">
        <v>133.84932126696833</v>
      </c>
      <c r="P99" s="19">
        <v>131.60633484162895</v>
      </c>
      <c r="Q99" s="19">
        <v>127.76361990950225</v>
      </c>
      <c r="R99" s="19">
        <v>127.14117647058823</v>
      </c>
      <c r="S99" s="19">
        <v>137.07407239819005</v>
      </c>
      <c r="T99" s="19">
        <v>118.1643891402715</v>
      </c>
      <c r="U99" s="19">
        <v>130.43257918552035</v>
      </c>
      <c r="V99" s="19">
        <v>141.32805429864254</v>
      </c>
      <c r="W99" s="19">
        <v>129.30090497737555</v>
      </c>
      <c r="X99" s="19">
        <v>140.91764705882352</v>
      </c>
      <c r="Y99" s="19">
        <v>0</v>
      </c>
      <c r="Z99" s="6">
        <v>0</v>
      </c>
      <c r="AA99" s="6">
        <v>0</v>
      </c>
      <c r="AB99" s="6">
        <v>291.90271493212668</v>
      </c>
      <c r="AC99" s="6">
        <v>257.92334841628957</v>
      </c>
      <c r="AD99" s="6">
        <v>250.97058823529412</v>
      </c>
      <c r="AE99" s="6">
        <v>277.87950226244345</v>
      </c>
      <c r="AF99" s="6">
        <v>261.82909502262447</v>
      </c>
      <c r="AG99" s="6">
        <v>283.42850678733032</v>
      </c>
      <c r="AH99" s="6">
        <v>296.49095022624437</v>
      </c>
      <c r="AI99" s="6">
        <v>268.96153846153845</v>
      </c>
      <c r="AJ99" s="6">
        <v>280.62217194570133</v>
      </c>
      <c r="AK99" s="6">
        <v>144.73800904977375</v>
      </c>
      <c r="AL99" s="6">
        <v>130.53574660633484</v>
      </c>
      <c r="AM99" s="6">
        <v>133.84932126696833</v>
      </c>
    </row>
    <row r="100" spans="1:39" x14ac:dyDescent="0.25">
      <c r="C100" s="7">
        <v>3</v>
      </c>
      <c r="D100" s="19">
        <v>394.5888888888889</v>
      </c>
      <c r="E100" s="19">
        <v>393.17777777777775</v>
      </c>
      <c r="F100" s="19">
        <v>371.85555555555555</v>
      </c>
      <c r="G100" s="19">
        <v>389.06666666666666</v>
      </c>
      <c r="H100" s="19">
        <v>410.62222222222221</v>
      </c>
      <c r="I100" s="19">
        <v>442.02222222222218</v>
      </c>
      <c r="J100" s="19">
        <v>450.85555555555555</v>
      </c>
      <c r="K100" s="19">
        <v>424.27777777777777</v>
      </c>
      <c r="L100" s="19">
        <v>401.76666666666665</v>
      </c>
      <c r="M100" s="19">
        <v>408.55555555555554</v>
      </c>
      <c r="N100" s="19">
        <v>355.34444444444443</v>
      </c>
      <c r="O100" s="19">
        <v>391.79999999999995</v>
      </c>
      <c r="P100" s="19">
        <v>393.12222222222221</v>
      </c>
      <c r="Q100" s="19">
        <v>387.37777777777779</v>
      </c>
      <c r="R100" s="19">
        <v>763.43333333333328</v>
      </c>
      <c r="S100" s="19">
        <v>476.79999999999995</v>
      </c>
      <c r="T100" s="19">
        <v>427.95555555555552</v>
      </c>
      <c r="U100" s="19">
        <v>470.09999999999997</v>
      </c>
      <c r="V100" s="19">
        <v>520.47777777777776</v>
      </c>
      <c r="W100" s="19">
        <v>477.57777777777778</v>
      </c>
      <c r="X100" s="19">
        <v>484.40000000000003</v>
      </c>
      <c r="Y100" s="19">
        <v>0</v>
      </c>
      <c r="Z100" s="6">
        <v>0</v>
      </c>
      <c r="AA100" s="6">
        <v>0</v>
      </c>
      <c r="AB100" s="6">
        <v>787.71111111111111</v>
      </c>
      <c r="AC100" s="6">
        <v>780.55555555555554</v>
      </c>
      <c r="AD100" s="6">
        <v>1135.2888888888888</v>
      </c>
      <c r="AE100" s="6">
        <v>865.86666666666656</v>
      </c>
      <c r="AF100" s="6">
        <v>838.57777777777778</v>
      </c>
      <c r="AG100" s="6">
        <v>912.12222222222215</v>
      </c>
      <c r="AH100" s="6">
        <v>971.33333333333326</v>
      </c>
      <c r="AI100" s="6">
        <v>901.85555555555561</v>
      </c>
      <c r="AJ100" s="6">
        <v>886.16666666666674</v>
      </c>
      <c r="AK100" s="6">
        <v>408.55555555555554</v>
      </c>
      <c r="AL100" s="6">
        <v>355.34444444444443</v>
      </c>
      <c r="AM100" s="6">
        <v>391.79999999999995</v>
      </c>
    </row>
    <row r="101" spans="1:39" x14ac:dyDescent="0.25">
      <c r="C101" s="7">
        <v>4</v>
      </c>
      <c r="D101" s="19">
        <v>965.12666666666667</v>
      </c>
      <c r="E101" s="19">
        <v>769.70666666666671</v>
      </c>
      <c r="F101" s="19">
        <v>682.00666666666666</v>
      </c>
      <c r="G101" s="19">
        <v>829.58666666666659</v>
      </c>
      <c r="H101" s="19">
        <v>887.64666666666676</v>
      </c>
      <c r="I101" s="19">
        <v>984.14666666666676</v>
      </c>
      <c r="J101" s="19">
        <v>1010.4466666666667</v>
      </c>
      <c r="K101" s="19">
        <v>829.72666666666669</v>
      </c>
      <c r="L101" s="19">
        <v>814.64</v>
      </c>
      <c r="M101" s="19">
        <v>816.58666666666659</v>
      </c>
      <c r="N101" s="19">
        <v>647.5</v>
      </c>
      <c r="O101" s="19">
        <v>657.63333333333333</v>
      </c>
      <c r="P101" s="19">
        <v>649.04000000000008</v>
      </c>
      <c r="Q101" s="19">
        <v>618.21999999999991</v>
      </c>
      <c r="R101" s="19">
        <v>699.24666666666667</v>
      </c>
      <c r="S101" s="19">
        <v>714.95999999999992</v>
      </c>
      <c r="T101" s="19">
        <v>673.33333333333337</v>
      </c>
      <c r="U101" s="19">
        <v>744.59333333333336</v>
      </c>
      <c r="V101" s="19">
        <v>787.4</v>
      </c>
      <c r="W101" s="19">
        <v>727.8</v>
      </c>
      <c r="X101" s="19">
        <v>762.90666666666664</v>
      </c>
      <c r="Y101" s="19">
        <v>0</v>
      </c>
      <c r="Z101" s="6">
        <v>0</v>
      </c>
      <c r="AA101" s="6">
        <v>0</v>
      </c>
      <c r="AB101" s="6">
        <v>1614.1666666666667</v>
      </c>
      <c r="AC101" s="6">
        <v>1387.9266666666667</v>
      </c>
      <c r="AD101" s="6">
        <v>1381.2533333333333</v>
      </c>
      <c r="AE101" s="6">
        <v>1544.5466666666666</v>
      </c>
      <c r="AF101" s="6">
        <v>1560.98</v>
      </c>
      <c r="AG101" s="6">
        <v>1728.7400000000002</v>
      </c>
      <c r="AH101" s="6">
        <v>1797.8466666666668</v>
      </c>
      <c r="AI101" s="6">
        <v>1557.5266666666666</v>
      </c>
      <c r="AJ101" s="6">
        <v>1577.5466666666666</v>
      </c>
      <c r="AK101" s="6">
        <v>816.58666666666659</v>
      </c>
      <c r="AL101" s="6">
        <v>647.5</v>
      </c>
      <c r="AM101" s="6">
        <v>657.63333333333333</v>
      </c>
    </row>
    <row r="102" spans="1:39" x14ac:dyDescent="0.25">
      <c r="C102" s="7">
        <v>6</v>
      </c>
      <c r="D102" s="19">
        <v>1360.8</v>
      </c>
      <c r="E102" s="19">
        <v>1282.542857142857</v>
      </c>
      <c r="F102" s="19">
        <v>1094.3285714285714</v>
      </c>
      <c r="G102" s="19">
        <v>1319.1142857142856</v>
      </c>
      <c r="H102" s="19">
        <v>1450.9428571428573</v>
      </c>
      <c r="I102" s="19">
        <v>1494.1000000000001</v>
      </c>
      <c r="J102" s="19">
        <v>1477.9428571428573</v>
      </c>
      <c r="K102" s="19">
        <v>1501.2285714285715</v>
      </c>
      <c r="L102" s="19">
        <v>1403.1714285714286</v>
      </c>
      <c r="M102" s="19">
        <v>1275.3714285714286</v>
      </c>
      <c r="N102" s="19">
        <v>1190.7571428571428</v>
      </c>
      <c r="O102" s="19">
        <v>1179.3</v>
      </c>
      <c r="P102" s="19">
        <v>1177.5714285714287</v>
      </c>
      <c r="Q102" s="19">
        <v>1173.9428571428573</v>
      </c>
      <c r="R102" s="19">
        <v>1063.4857142857143</v>
      </c>
      <c r="S102" s="19">
        <v>1356.4714285714285</v>
      </c>
      <c r="T102" s="19">
        <v>1189.6571428571428</v>
      </c>
      <c r="U102" s="19">
        <v>1229.7</v>
      </c>
      <c r="V102" s="19">
        <v>1292.1571428571428</v>
      </c>
      <c r="W102" s="19">
        <v>1216.2857142857142</v>
      </c>
      <c r="X102" s="19">
        <v>1339.3571428571429</v>
      </c>
      <c r="Y102" s="19">
        <v>0</v>
      </c>
      <c r="Z102" s="6">
        <v>0</v>
      </c>
      <c r="AA102" s="6">
        <v>0</v>
      </c>
      <c r="AB102" s="6">
        <v>2538.3714285714286</v>
      </c>
      <c r="AC102" s="6">
        <v>2456.4857142857145</v>
      </c>
      <c r="AD102" s="6">
        <v>2157.8142857142857</v>
      </c>
      <c r="AE102" s="6">
        <v>2675.5857142857139</v>
      </c>
      <c r="AF102" s="6">
        <v>2640.6000000000004</v>
      </c>
      <c r="AG102" s="6">
        <v>2723.8</v>
      </c>
      <c r="AH102" s="6">
        <v>2770.1000000000004</v>
      </c>
      <c r="AI102" s="6">
        <v>2717.5142857142855</v>
      </c>
      <c r="AJ102" s="6">
        <v>2742.5285714285715</v>
      </c>
      <c r="AK102" s="6">
        <v>1275.3714285714286</v>
      </c>
      <c r="AL102" s="6">
        <v>1190.7571428571428</v>
      </c>
      <c r="AM102" s="6">
        <v>1179.3</v>
      </c>
    </row>
    <row r="103" spans="1:39" x14ac:dyDescent="0.25">
      <c r="C103" s="7">
        <v>8</v>
      </c>
      <c r="D103" s="19">
        <v>1461.7</v>
      </c>
      <c r="E103" s="19">
        <v>1146.5</v>
      </c>
      <c r="F103" s="19">
        <v>1069.5999999999999</v>
      </c>
      <c r="G103" s="19">
        <v>1281.7</v>
      </c>
      <c r="H103" s="19">
        <v>1641.35</v>
      </c>
      <c r="I103" s="19">
        <v>1964.85</v>
      </c>
      <c r="J103" s="19">
        <v>1976.35</v>
      </c>
      <c r="K103" s="19">
        <v>1667.65</v>
      </c>
      <c r="L103" s="19">
        <v>1322.95</v>
      </c>
      <c r="M103" s="19">
        <v>1510.05</v>
      </c>
      <c r="N103" s="19">
        <v>1232.75</v>
      </c>
      <c r="O103" s="19">
        <v>898.35</v>
      </c>
      <c r="P103" s="19">
        <v>851.15</v>
      </c>
      <c r="Q103" s="19">
        <v>1096.95</v>
      </c>
      <c r="R103" s="19">
        <v>871.25</v>
      </c>
      <c r="S103" s="19">
        <v>1160.45</v>
      </c>
      <c r="T103" s="19">
        <v>1119.45</v>
      </c>
      <c r="U103" s="19">
        <v>1227.0999999999999</v>
      </c>
      <c r="V103" s="19">
        <v>1463.7</v>
      </c>
      <c r="W103" s="19">
        <v>1334.2</v>
      </c>
      <c r="X103" s="19">
        <v>1382.65</v>
      </c>
      <c r="Y103" s="19">
        <v>0</v>
      </c>
      <c r="Z103" s="6">
        <v>0</v>
      </c>
      <c r="AA103" s="6">
        <v>0</v>
      </c>
      <c r="AB103" s="6">
        <v>2312.85</v>
      </c>
      <c r="AC103" s="6">
        <v>2243.4499999999998</v>
      </c>
      <c r="AD103" s="6">
        <v>1940.85</v>
      </c>
      <c r="AE103" s="6">
        <v>2442.15</v>
      </c>
      <c r="AF103" s="6">
        <v>2760.8</v>
      </c>
      <c r="AG103" s="6">
        <v>3191.95</v>
      </c>
      <c r="AH103" s="6">
        <v>3440.05</v>
      </c>
      <c r="AI103" s="6">
        <v>3001.8500000000004</v>
      </c>
      <c r="AJ103" s="6">
        <v>2705.6000000000004</v>
      </c>
      <c r="AK103" s="6">
        <v>1510.05</v>
      </c>
      <c r="AL103" s="6">
        <v>1232.75</v>
      </c>
      <c r="AM103" s="6">
        <v>898.35</v>
      </c>
    </row>
    <row r="104" spans="1:39" x14ac:dyDescent="0.25">
      <c r="C104" s="7"/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</row>
    <row r="105" spans="1:39" x14ac:dyDescent="0.25">
      <c r="A105" s="7" t="s">
        <v>245</v>
      </c>
      <c r="D105" s="19">
        <v>499.8183998800888</v>
      </c>
      <c r="E105" s="19">
        <v>429.15038980865211</v>
      </c>
      <c r="F105" s="19">
        <v>386.31728192045995</v>
      </c>
      <c r="G105" s="19">
        <v>456.35122619218146</v>
      </c>
      <c r="H105" s="19">
        <v>519.79694352419767</v>
      </c>
      <c r="I105" s="19">
        <v>577.40924378019895</v>
      </c>
      <c r="J105" s="19">
        <v>580.59670253163506</v>
      </c>
      <c r="K105" s="19">
        <v>523.3999009929762</v>
      </c>
      <c r="L105" s="19">
        <v>470.15115497990951</v>
      </c>
      <c r="M105" s="19">
        <v>477.01791228248504</v>
      </c>
      <c r="N105" s="19">
        <v>410.14815337696206</v>
      </c>
      <c r="O105" s="19">
        <v>376.99896675439214</v>
      </c>
      <c r="P105" s="19">
        <v>185.70879946691812</v>
      </c>
      <c r="Q105" s="19">
        <v>196.30296130693119</v>
      </c>
      <c r="R105" s="19">
        <v>203.40994580302913</v>
      </c>
      <c r="S105" s="19">
        <v>221.37670408163117</v>
      </c>
      <c r="T105" s="19">
        <v>203.30952309206066</v>
      </c>
      <c r="U105" s="19">
        <v>218.60431313753227</v>
      </c>
      <c r="V105" s="19">
        <v>241.51773602476351</v>
      </c>
      <c r="W105" s="19">
        <v>223.23195780547616</v>
      </c>
      <c r="X105" s="19">
        <v>235.95350041738007</v>
      </c>
      <c r="Y105" s="19">
        <v>0</v>
      </c>
      <c r="Z105" s="6">
        <v>0</v>
      </c>
      <c r="AA105" s="6">
        <v>0</v>
      </c>
      <c r="AB105" s="6">
        <v>290.41199960464172</v>
      </c>
      <c r="AC105" s="6">
        <v>273.91877080750481</v>
      </c>
      <c r="AD105" s="6">
        <v>264.3790578421727</v>
      </c>
      <c r="AE105" s="6">
        <v>299.70154478514792</v>
      </c>
      <c r="AF105" s="6">
        <v>308.80532990277305</v>
      </c>
      <c r="AG105" s="6">
        <v>338.20595668508787</v>
      </c>
      <c r="AH105" s="6">
        <v>354.54405819372073</v>
      </c>
      <c r="AI105" s="6">
        <v>323.28793886797621</v>
      </c>
      <c r="AJ105" s="6">
        <v>314.01938527155659</v>
      </c>
      <c r="AK105" s="6">
        <v>159.00597076082835</v>
      </c>
      <c r="AL105" s="6">
        <v>136.71605112565402</v>
      </c>
      <c r="AM105" s="6">
        <v>125.66632225146405</v>
      </c>
    </row>
    <row r="106" spans="1:39" x14ac:dyDescent="0.25">
      <c r="A106" s="7" t="s">
        <v>30</v>
      </c>
      <c r="B106" s="7" t="s">
        <v>95</v>
      </c>
      <c r="C106" s="7">
        <v>0.75</v>
      </c>
      <c r="D106" s="19">
        <v>35.620454545454542</v>
      </c>
      <c r="E106" s="19">
        <v>24.40909090909091</v>
      </c>
      <c r="F106" s="19">
        <v>20.789772727272727</v>
      </c>
      <c r="G106" s="19">
        <v>25.462499999999999</v>
      </c>
      <c r="H106" s="19">
        <v>27.123863636363637</v>
      </c>
      <c r="I106" s="19">
        <v>29.404545454545453</v>
      </c>
      <c r="J106" s="19">
        <v>27.4375</v>
      </c>
      <c r="K106" s="19">
        <v>14.321590909090908</v>
      </c>
      <c r="L106" s="19">
        <v>14.736363636363636</v>
      </c>
      <c r="M106" s="19">
        <v>16.860227272727272</v>
      </c>
      <c r="N106" s="19">
        <v>11.822727272727274</v>
      </c>
      <c r="O106" s="19">
        <v>12.713636363636363</v>
      </c>
      <c r="P106" s="19">
        <v>10.555681818181817</v>
      </c>
      <c r="Q106" s="19">
        <v>12.157954545454546</v>
      </c>
      <c r="R106" s="19">
        <v>12.031818181818181</v>
      </c>
      <c r="S106" s="19">
        <v>12.630681818181818</v>
      </c>
      <c r="T106" s="19">
        <v>11.930681818181819</v>
      </c>
      <c r="U106" s="19">
        <v>14.243181818181819</v>
      </c>
      <c r="V106" s="19">
        <v>15.2875</v>
      </c>
      <c r="W106" s="19">
        <v>13.526136363636363</v>
      </c>
      <c r="X106" s="19">
        <v>13.567045454545456</v>
      </c>
      <c r="Y106" s="19">
        <v>0</v>
      </c>
      <c r="Z106" s="6">
        <v>0</v>
      </c>
      <c r="AA106" s="6">
        <v>0</v>
      </c>
      <c r="AB106" s="6">
        <v>46.17613636363636</v>
      </c>
      <c r="AC106" s="6">
        <v>36.567045454545458</v>
      </c>
      <c r="AD106" s="6">
        <v>32.821590909090908</v>
      </c>
      <c r="AE106" s="6">
        <v>38.093181818181819</v>
      </c>
      <c r="AF106" s="6">
        <v>39.054545454545455</v>
      </c>
      <c r="AG106" s="6">
        <v>43.647727272727273</v>
      </c>
      <c r="AH106" s="6">
        <v>42.725000000000001</v>
      </c>
      <c r="AI106" s="6">
        <v>27.847727272727269</v>
      </c>
      <c r="AJ106" s="6">
        <v>28.303409090909092</v>
      </c>
      <c r="AK106" s="6">
        <v>16.860227272727272</v>
      </c>
      <c r="AL106" s="6">
        <v>11.822727272727274</v>
      </c>
      <c r="AM106" s="6">
        <v>12.713636363636363</v>
      </c>
    </row>
    <row r="107" spans="1:39" x14ac:dyDescent="0.25">
      <c r="C107" s="7">
        <v>1</v>
      </c>
      <c r="D107" s="19">
        <v>57.4962962962963</v>
      </c>
      <c r="E107" s="19">
        <v>44.11851851851852</v>
      </c>
      <c r="F107" s="19">
        <v>39.870370370370374</v>
      </c>
      <c r="G107" s="19">
        <v>49.374074074074073</v>
      </c>
      <c r="H107" s="19">
        <v>50.24444444444444</v>
      </c>
      <c r="I107" s="19">
        <v>59.4</v>
      </c>
      <c r="J107" s="19">
        <v>56.63703703703704</v>
      </c>
      <c r="K107" s="19">
        <v>43.440740740740743</v>
      </c>
      <c r="L107" s="19">
        <v>39.707407407407402</v>
      </c>
      <c r="M107" s="19">
        <v>41.277777777777779</v>
      </c>
      <c r="N107" s="19">
        <v>34.496296296296293</v>
      </c>
      <c r="O107" s="19">
        <v>37.988888888888887</v>
      </c>
      <c r="P107" s="19">
        <v>37.411111111111111</v>
      </c>
      <c r="Q107" s="19">
        <v>36.63703703703704</v>
      </c>
      <c r="R107" s="19">
        <v>36.566666666666663</v>
      </c>
      <c r="S107" s="19">
        <v>40.729629629629635</v>
      </c>
      <c r="T107" s="19">
        <v>40.433333333333337</v>
      </c>
      <c r="U107" s="19">
        <v>43.840740740740742</v>
      </c>
      <c r="V107" s="19">
        <v>45.885185185185186</v>
      </c>
      <c r="W107" s="19">
        <v>41.87777777777778</v>
      </c>
      <c r="X107" s="19">
        <v>44.659259259259258</v>
      </c>
      <c r="Y107" s="19">
        <v>0</v>
      </c>
      <c r="Z107" s="6">
        <v>0</v>
      </c>
      <c r="AA107" s="6">
        <v>0</v>
      </c>
      <c r="AB107" s="6">
        <v>94.907407407407419</v>
      </c>
      <c r="AC107" s="6">
        <v>80.75555555555556</v>
      </c>
      <c r="AD107" s="6">
        <v>76.437037037037044</v>
      </c>
      <c r="AE107" s="6">
        <v>90.103703703703701</v>
      </c>
      <c r="AF107" s="6">
        <v>90.677777777777777</v>
      </c>
      <c r="AG107" s="6">
        <v>103.24074074074073</v>
      </c>
      <c r="AH107" s="6">
        <v>102.52222222222223</v>
      </c>
      <c r="AI107" s="6">
        <v>85.318518518518516</v>
      </c>
      <c r="AJ107" s="6">
        <v>84.36666666666666</v>
      </c>
      <c r="AK107" s="6">
        <v>41.277777777777779</v>
      </c>
      <c r="AL107" s="6">
        <v>34.496296296296293</v>
      </c>
      <c r="AM107" s="6">
        <v>37.988888888888887</v>
      </c>
    </row>
    <row r="108" spans="1:39" x14ac:dyDescent="0.25">
      <c r="C108" s="7">
        <v>1.5</v>
      </c>
      <c r="D108" s="19">
        <v>96.861538461538458</v>
      </c>
      <c r="E108" s="19">
        <v>79.357692307692318</v>
      </c>
      <c r="F108" s="19">
        <v>72.103846153846149</v>
      </c>
      <c r="G108" s="19">
        <v>90.188461538461539</v>
      </c>
      <c r="H108" s="19">
        <v>94.211538461538467</v>
      </c>
      <c r="I108" s="19">
        <v>109.36923076923077</v>
      </c>
      <c r="J108" s="19">
        <v>107.33461538461538</v>
      </c>
      <c r="K108" s="19">
        <v>86.938461538461539</v>
      </c>
      <c r="L108" s="19">
        <v>89.003846153846155</v>
      </c>
      <c r="M108" s="19">
        <v>94.411538461538456</v>
      </c>
      <c r="N108" s="19">
        <v>76.361538461538458</v>
      </c>
      <c r="O108" s="19">
        <v>87.050000000000011</v>
      </c>
      <c r="P108" s="19">
        <v>90.307692307692307</v>
      </c>
      <c r="Q108" s="19">
        <v>90.288461538461533</v>
      </c>
      <c r="R108" s="19">
        <v>91.961538461538467</v>
      </c>
      <c r="S108" s="19">
        <v>110.33076923076922</v>
      </c>
      <c r="T108" s="19">
        <v>87.449999999999989</v>
      </c>
      <c r="U108" s="19">
        <v>91.069230769230771</v>
      </c>
      <c r="V108" s="19">
        <v>102.44230769230769</v>
      </c>
      <c r="W108" s="19">
        <v>95.342307692307699</v>
      </c>
      <c r="X108" s="19">
        <v>100.66153846153846</v>
      </c>
      <c r="Y108" s="19">
        <v>0</v>
      </c>
      <c r="Z108" s="6">
        <v>0</v>
      </c>
      <c r="AA108" s="6">
        <v>0</v>
      </c>
      <c r="AB108" s="6">
        <v>187.16923076923075</v>
      </c>
      <c r="AC108" s="6">
        <v>169.64615384615385</v>
      </c>
      <c r="AD108" s="6">
        <v>164.06538461538463</v>
      </c>
      <c r="AE108" s="6">
        <v>200.51923076923077</v>
      </c>
      <c r="AF108" s="6">
        <v>181.66153846153844</v>
      </c>
      <c r="AG108" s="6">
        <v>200.43846153846152</v>
      </c>
      <c r="AH108" s="6">
        <v>209.77692307692308</v>
      </c>
      <c r="AI108" s="6">
        <v>182.28076923076924</v>
      </c>
      <c r="AJ108" s="6">
        <v>189.6653846153846</v>
      </c>
      <c r="AK108" s="6">
        <v>94.411538461538456</v>
      </c>
      <c r="AL108" s="6">
        <v>76.361538461538458</v>
      </c>
      <c r="AM108" s="6">
        <v>87.050000000000011</v>
      </c>
    </row>
    <row r="109" spans="1:39" x14ac:dyDescent="0.25">
      <c r="C109" s="7">
        <v>2</v>
      </c>
      <c r="D109" s="19">
        <v>257.42500000000001</v>
      </c>
      <c r="E109" s="19">
        <v>219.85</v>
      </c>
      <c r="F109" s="19">
        <v>184.8</v>
      </c>
      <c r="G109" s="19">
        <v>216.9</v>
      </c>
      <c r="H109" s="19">
        <v>235.32499999999999</v>
      </c>
      <c r="I109" s="19">
        <v>224.92500000000001</v>
      </c>
      <c r="J109" s="19">
        <v>248.77500000000001</v>
      </c>
      <c r="K109" s="19">
        <v>204.5</v>
      </c>
      <c r="L109" s="19">
        <v>203.22499999999999</v>
      </c>
      <c r="M109" s="19">
        <v>233.125</v>
      </c>
      <c r="N109" s="19">
        <v>214.7</v>
      </c>
      <c r="O109" s="19">
        <v>217.27500000000001</v>
      </c>
      <c r="P109" s="19">
        <v>207.07499999999999</v>
      </c>
      <c r="Q109" s="19">
        <v>167.1</v>
      </c>
      <c r="R109" s="19">
        <v>174.2</v>
      </c>
      <c r="S109" s="19">
        <v>191.95</v>
      </c>
      <c r="T109" s="19">
        <v>161.6</v>
      </c>
      <c r="U109" s="19">
        <v>176.65</v>
      </c>
      <c r="V109" s="19">
        <v>198.95</v>
      </c>
      <c r="W109" s="19">
        <v>187.07499999999999</v>
      </c>
      <c r="X109" s="19">
        <v>225.25</v>
      </c>
      <c r="Y109" s="19">
        <v>0</v>
      </c>
      <c r="Z109" s="6">
        <v>0</v>
      </c>
      <c r="AA109" s="6">
        <v>0</v>
      </c>
      <c r="AB109" s="6">
        <v>464.5</v>
      </c>
      <c r="AC109" s="6">
        <v>386.95</v>
      </c>
      <c r="AD109" s="6">
        <v>359</v>
      </c>
      <c r="AE109" s="6">
        <v>408.85</v>
      </c>
      <c r="AF109" s="6">
        <v>396.92499999999995</v>
      </c>
      <c r="AG109" s="6">
        <v>401.57500000000005</v>
      </c>
      <c r="AH109" s="6">
        <v>447.72500000000002</v>
      </c>
      <c r="AI109" s="6">
        <v>391.57499999999999</v>
      </c>
      <c r="AJ109" s="6">
        <v>428.47500000000002</v>
      </c>
      <c r="AK109" s="6">
        <v>233.125</v>
      </c>
      <c r="AL109" s="6">
        <v>214.7</v>
      </c>
      <c r="AM109" s="6">
        <v>217.27500000000001</v>
      </c>
    </row>
    <row r="110" spans="1:39" x14ac:dyDescent="0.25">
      <c r="C110" s="7">
        <v>3</v>
      </c>
      <c r="D110" s="19">
        <v>536.20000000000005</v>
      </c>
      <c r="E110" s="19">
        <v>433</v>
      </c>
      <c r="F110" s="19">
        <v>535.79999999999995</v>
      </c>
      <c r="G110" s="19">
        <v>666.3</v>
      </c>
      <c r="H110" s="19">
        <v>683.3</v>
      </c>
      <c r="I110" s="19">
        <v>770</v>
      </c>
      <c r="J110" s="19">
        <v>838.4</v>
      </c>
      <c r="K110" s="19">
        <v>652.5</v>
      </c>
      <c r="L110" s="19">
        <v>677</v>
      </c>
      <c r="M110" s="19">
        <v>901.5</v>
      </c>
      <c r="N110" s="19">
        <v>732.2</v>
      </c>
      <c r="O110" s="19">
        <v>505.4</v>
      </c>
      <c r="P110" s="19">
        <v>469.9</v>
      </c>
      <c r="Q110" s="19">
        <v>389.3</v>
      </c>
      <c r="R110" s="19">
        <v>403.9</v>
      </c>
      <c r="S110" s="19">
        <v>502.2</v>
      </c>
      <c r="T110" s="19">
        <v>432.3</v>
      </c>
      <c r="U110" s="19">
        <v>409.7</v>
      </c>
      <c r="V110" s="19">
        <v>463</v>
      </c>
      <c r="W110" s="19">
        <v>487.8</v>
      </c>
      <c r="X110" s="19">
        <v>522.4</v>
      </c>
      <c r="Y110" s="19">
        <v>0</v>
      </c>
      <c r="Z110" s="6">
        <v>0</v>
      </c>
      <c r="AA110" s="6">
        <v>0</v>
      </c>
      <c r="AB110" s="6">
        <v>1006.1</v>
      </c>
      <c r="AC110" s="6">
        <v>822.3</v>
      </c>
      <c r="AD110" s="6">
        <v>939.69999999999993</v>
      </c>
      <c r="AE110" s="6">
        <v>1168.5</v>
      </c>
      <c r="AF110" s="6">
        <v>1115.5999999999999</v>
      </c>
      <c r="AG110" s="6">
        <v>1179.7</v>
      </c>
      <c r="AH110" s="6">
        <v>1301.4000000000001</v>
      </c>
      <c r="AI110" s="6">
        <v>1140.3</v>
      </c>
      <c r="AJ110" s="6">
        <v>1199.4000000000001</v>
      </c>
      <c r="AK110" s="6">
        <v>901.5</v>
      </c>
      <c r="AL110" s="6">
        <v>732.2</v>
      </c>
      <c r="AM110" s="6">
        <v>505.4</v>
      </c>
    </row>
    <row r="111" spans="1:39" x14ac:dyDescent="0.25">
      <c r="C111" s="7">
        <v>4</v>
      </c>
      <c r="D111" s="19">
        <v>173.9</v>
      </c>
      <c r="E111" s="19">
        <v>146.30000000000001</v>
      </c>
      <c r="F111" s="19">
        <v>127.6</v>
      </c>
      <c r="G111" s="19">
        <v>146.6</v>
      </c>
      <c r="H111" s="19">
        <v>131.1</v>
      </c>
      <c r="I111" s="19">
        <v>141.6</v>
      </c>
      <c r="J111" s="19">
        <v>177</v>
      </c>
      <c r="K111" s="19">
        <v>86.9</v>
      </c>
      <c r="L111" s="19">
        <v>126.8</v>
      </c>
      <c r="M111" s="19">
        <v>131.69999999999999</v>
      </c>
      <c r="N111" s="19">
        <v>121.2</v>
      </c>
      <c r="O111" s="19">
        <v>109</v>
      </c>
      <c r="P111" s="19">
        <v>127.4</v>
      </c>
      <c r="Q111" s="19">
        <v>113</v>
      </c>
      <c r="R111" s="19">
        <v>106.6</v>
      </c>
      <c r="S111" s="19">
        <v>126.5</v>
      </c>
      <c r="T111" s="19">
        <v>112.4</v>
      </c>
      <c r="U111" s="19">
        <v>194.5</v>
      </c>
      <c r="V111" s="19">
        <v>250.4</v>
      </c>
      <c r="W111" s="19">
        <v>122.1</v>
      </c>
      <c r="X111" s="19">
        <v>140.9</v>
      </c>
      <c r="Y111" s="19">
        <v>0</v>
      </c>
      <c r="Z111" s="6">
        <v>0</v>
      </c>
      <c r="AA111" s="6">
        <v>0</v>
      </c>
      <c r="AB111" s="6">
        <v>301.3</v>
      </c>
      <c r="AC111" s="6">
        <v>259.3</v>
      </c>
      <c r="AD111" s="6">
        <v>234.2</v>
      </c>
      <c r="AE111" s="6">
        <v>273.10000000000002</v>
      </c>
      <c r="AF111" s="6">
        <v>243.5</v>
      </c>
      <c r="AG111" s="6">
        <v>336.1</v>
      </c>
      <c r="AH111" s="6">
        <v>427.4</v>
      </c>
      <c r="AI111" s="6">
        <v>209</v>
      </c>
      <c r="AJ111" s="6">
        <v>267.7</v>
      </c>
      <c r="AK111" s="6">
        <v>131.69999999999999</v>
      </c>
      <c r="AL111" s="6">
        <v>121.2</v>
      </c>
      <c r="AM111" s="6">
        <v>109</v>
      </c>
    </row>
    <row r="112" spans="1:39" x14ac:dyDescent="0.25">
      <c r="A112" s="7" t="s">
        <v>246</v>
      </c>
      <c r="D112" s="19">
        <v>192.91721488388157</v>
      </c>
      <c r="E112" s="19">
        <v>157.83921695588364</v>
      </c>
      <c r="F112" s="19">
        <v>163.49399820858153</v>
      </c>
      <c r="G112" s="19">
        <v>199.13750593542258</v>
      </c>
      <c r="H112" s="19">
        <v>203.55080775705775</v>
      </c>
      <c r="I112" s="19">
        <v>222.44979603729601</v>
      </c>
      <c r="J112" s="19">
        <v>242.59735873694206</v>
      </c>
      <c r="K112" s="19">
        <v>181.43346553138221</v>
      </c>
      <c r="L112" s="19">
        <v>191.74543619960286</v>
      </c>
      <c r="M112" s="19">
        <v>236.4790905853406</v>
      </c>
      <c r="N112" s="19">
        <v>198.46342700509368</v>
      </c>
      <c r="O112" s="19">
        <v>161.5712542087542</v>
      </c>
      <c r="P112" s="19">
        <v>78.55412376974877</v>
      </c>
      <c r="Q112" s="19">
        <v>67.373621093412751</v>
      </c>
      <c r="R112" s="19">
        <v>68.7716686091686</v>
      </c>
      <c r="S112" s="19">
        <v>82.028423389881723</v>
      </c>
      <c r="T112" s="19">
        <v>70.509501262626273</v>
      </c>
      <c r="U112" s="19">
        <v>77.500262777346109</v>
      </c>
      <c r="V112" s="19">
        <v>89.66374940645774</v>
      </c>
      <c r="W112" s="19">
        <v>78.976768486143484</v>
      </c>
      <c r="X112" s="19">
        <v>87.286486931278603</v>
      </c>
      <c r="Y112" s="19">
        <v>0</v>
      </c>
      <c r="Z112" s="6">
        <v>0</v>
      </c>
      <c r="AA112" s="6">
        <v>0</v>
      </c>
      <c r="AB112" s="6">
        <v>116.67515414112637</v>
      </c>
      <c r="AC112" s="6">
        <v>97.528819714236363</v>
      </c>
      <c r="AD112" s="6">
        <v>100.34577847563958</v>
      </c>
      <c r="AE112" s="6">
        <v>121.06478423839536</v>
      </c>
      <c r="AF112" s="6">
        <v>114.85660342743677</v>
      </c>
      <c r="AG112" s="6">
        <v>125.81677386399608</v>
      </c>
      <c r="AH112" s="6">
        <v>140.64161918328585</v>
      </c>
      <c r="AI112" s="6">
        <v>113.12900083455639</v>
      </c>
      <c r="AJ112" s="6">
        <v>122.10613668738668</v>
      </c>
      <c r="AK112" s="6">
        <v>78.826363528446862</v>
      </c>
      <c r="AL112" s="6">
        <v>66.154475668364569</v>
      </c>
      <c r="AM112" s="6">
        <v>53.857084736251402</v>
      </c>
    </row>
    <row r="113" spans="1:39" x14ac:dyDescent="0.25">
      <c r="A113" s="7" t="s">
        <v>31</v>
      </c>
      <c r="B113" s="7" t="s">
        <v>119</v>
      </c>
      <c r="C113" s="7">
        <v>3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</row>
    <row r="114" spans="1:39" x14ac:dyDescent="0.25">
      <c r="A114" s="7" t="s">
        <v>247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</row>
    <row r="115" spans="1:39" x14ac:dyDescent="0.25">
      <c r="A115" s="7" t="s">
        <v>32</v>
      </c>
      <c r="B115" s="7" t="s">
        <v>106</v>
      </c>
      <c r="C115" s="7">
        <v>0.75</v>
      </c>
      <c r="D115" s="19">
        <v>11.195822789894367</v>
      </c>
      <c r="E115" s="19">
        <v>9.7748656464634287</v>
      </c>
      <c r="F115" s="19">
        <v>8.5307563160220106</v>
      </c>
      <c r="G115" s="19">
        <v>9.9917982086195121</v>
      </c>
      <c r="H115" s="19">
        <v>10.833373498815119</v>
      </c>
      <c r="I115" s="19">
        <v>11.799999999999999</v>
      </c>
      <c r="J115" s="19">
        <v>11.92720006426477</v>
      </c>
      <c r="K115" s="19">
        <v>10.842154878097762</v>
      </c>
      <c r="L115" s="19">
        <v>10.555755713539785</v>
      </c>
      <c r="M115" s="19">
        <v>9.8943447001646785</v>
      </c>
      <c r="N115" s="19">
        <v>9.3481740771980562</v>
      </c>
      <c r="O115" s="19">
        <v>8.6090581194521434</v>
      </c>
      <c r="P115" s="19">
        <v>8.9471932361328665</v>
      </c>
      <c r="Q115" s="19">
        <v>8.3266208780174313</v>
      </c>
      <c r="R115" s="19">
        <v>8.8052905972607149</v>
      </c>
      <c r="S115" s="19">
        <v>9.5126999236855845</v>
      </c>
      <c r="T115" s="19">
        <v>9.0176808450817365</v>
      </c>
      <c r="U115" s="19">
        <v>9.2796851026228069</v>
      </c>
      <c r="V115" s="19">
        <v>10.10111700204844</v>
      </c>
      <c r="W115" s="19">
        <v>9.4423267863598017</v>
      </c>
      <c r="X115" s="19">
        <v>9.9582805157247858</v>
      </c>
      <c r="Y115" s="19">
        <v>0</v>
      </c>
      <c r="Z115" s="6">
        <v>0</v>
      </c>
      <c r="AA115" s="6">
        <v>0</v>
      </c>
      <c r="AB115" s="6">
        <v>20.143016026027233</v>
      </c>
      <c r="AC115" s="6">
        <v>18.101486524480862</v>
      </c>
      <c r="AD115" s="6">
        <v>17.336046913282726</v>
      </c>
      <c r="AE115" s="6">
        <v>19.504498132305095</v>
      </c>
      <c r="AF115" s="6">
        <v>19.851054343896855</v>
      </c>
      <c r="AG115" s="6">
        <v>21.079685102622804</v>
      </c>
      <c r="AH115" s="6">
        <v>22.02831706631321</v>
      </c>
      <c r="AI115" s="6">
        <v>20.284481664457566</v>
      </c>
      <c r="AJ115" s="6">
        <v>20.514036229264569</v>
      </c>
      <c r="AK115" s="6">
        <v>9.8943447001646785</v>
      </c>
      <c r="AL115" s="6">
        <v>9.3481740771980562</v>
      </c>
      <c r="AM115" s="6">
        <v>8.6090581194521434</v>
      </c>
    </row>
    <row r="116" spans="1:39" x14ac:dyDescent="0.25">
      <c r="C116" s="7">
        <v>1</v>
      </c>
      <c r="D116" s="19">
        <v>12.7394080604534</v>
      </c>
      <c r="E116" s="19">
        <v>9.5591712846347612</v>
      </c>
      <c r="F116" s="19">
        <v>8.6219269521410595</v>
      </c>
      <c r="G116" s="19">
        <v>11.47808564231738</v>
      </c>
      <c r="H116" s="19">
        <v>12.21601007556675</v>
      </c>
      <c r="I116" s="19">
        <v>13.678863979848865</v>
      </c>
      <c r="J116" s="19">
        <v>14.132770780856422</v>
      </c>
      <c r="K116" s="19">
        <v>11.783224181360202</v>
      </c>
      <c r="L116" s="19">
        <v>12.1289798488665</v>
      </c>
      <c r="M116" s="19">
        <v>10.887657430730478</v>
      </c>
      <c r="N116" s="19">
        <v>9.3611964735516366</v>
      </c>
      <c r="O116" s="19">
        <v>9.3510075566750626</v>
      </c>
      <c r="P116" s="19">
        <v>8.7818639798488665</v>
      </c>
      <c r="Q116" s="19">
        <v>8.7686889168765738</v>
      </c>
      <c r="R116" s="19">
        <v>9.5698488664987416</v>
      </c>
      <c r="S116" s="19">
        <v>10.243173803526449</v>
      </c>
      <c r="T116" s="19">
        <v>9.7619017632241807</v>
      </c>
      <c r="U116" s="19">
        <v>10.301460957178842</v>
      </c>
      <c r="V116" s="19">
        <v>11.127015113350126</v>
      </c>
      <c r="W116" s="19">
        <v>10.704886649874055</v>
      </c>
      <c r="X116" s="19">
        <v>10.769508816120906</v>
      </c>
      <c r="Y116" s="19">
        <v>0</v>
      </c>
      <c r="Z116" s="6">
        <v>0</v>
      </c>
      <c r="AA116" s="6">
        <v>0</v>
      </c>
      <c r="AB116" s="6">
        <v>21.521272040302264</v>
      </c>
      <c r="AC116" s="6">
        <v>18.327860201511335</v>
      </c>
      <c r="AD116" s="6">
        <v>18.191775818639801</v>
      </c>
      <c r="AE116" s="6">
        <v>21.721259445843828</v>
      </c>
      <c r="AF116" s="6">
        <v>21.977911838790931</v>
      </c>
      <c r="AG116" s="6">
        <v>23.980324937027707</v>
      </c>
      <c r="AH116" s="6">
        <v>25.259785894206548</v>
      </c>
      <c r="AI116" s="6">
        <v>22.488110831234259</v>
      </c>
      <c r="AJ116" s="6">
        <v>22.898488664987404</v>
      </c>
      <c r="AK116" s="6">
        <v>10.887657430730478</v>
      </c>
      <c r="AL116" s="6">
        <v>9.3611964735516366</v>
      </c>
      <c r="AM116" s="6">
        <v>9.3510075566750626</v>
      </c>
    </row>
    <row r="117" spans="1:39" x14ac:dyDescent="0.25">
      <c r="C117" s="7">
        <v>1.5</v>
      </c>
      <c r="D117" s="19">
        <v>11.203636363636365</v>
      </c>
      <c r="E117" s="19">
        <v>9.6890909090909094</v>
      </c>
      <c r="F117" s="19">
        <v>8.0018181818181819</v>
      </c>
      <c r="G117" s="19">
        <v>9.8145454545454545</v>
      </c>
      <c r="H117" s="19">
        <v>8.456363636363637</v>
      </c>
      <c r="I117" s="19">
        <v>8.8836363636363647</v>
      </c>
      <c r="J117" s="19">
        <v>13.067272727272728</v>
      </c>
      <c r="K117" s="19">
        <v>11.469090909090909</v>
      </c>
      <c r="L117" s="19">
        <v>11.858181818181819</v>
      </c>
      <c r="M117" s="19">
        <v>12.832727272727272</v>
      </c>
      <c r="N117" s="19">
        <v>8.1109090909090913</v>
      </c>
      <c r="O117" s="19">
        <v>10.003636363636364</v>
      </c>
      <c r="P117" s="19">
        <v>8.0963636363636358</v>
      </c>
      <c r="Q117" s="19">
        <v>8.8581818181818175</v>
      </c>
      <c r="R117" s="19">
        <v>9.0218181818181815</v>
      </c>
      <c r="S117" s="19">
        <v>9.367272727272729</v>
      </c>
      <c r="T117" s="19">
        <v>7.9127272727272722</v>
      </c>
      <c r="U117" s="19">
        <v>8.2236363636363645</v>
      </c>
      <c r="V117" s="19">
        <v>10.078181818181818</v>
      </c>
      <c r="W117" s="19">
        <v>9.0745454545454542</v>
      </c>
      <c r="X117" s="19">
        <v>9.374545454545455</v>
      </c>
      <c r="Y117" s="19">
        <v>0</v>
      </c>
      <c r="Z117" s="6">
        <v>0</v>
      </c>
      <c r="AA117" s="6">
        <v>0</v>
      </c>
      <c r="AB117" s="6">
        <v>19.3</v>
      </c>
      <c r="AC117" s="6">
        <v>18.547272727272727</v>
      </c>
      <c r="AD117" s="6">
        <v>17.023636363636363</v>
      </c>
      <c r="AE117" s="6">
        <v>19.181818181818183</v>
      </c>
      <c r="AF117" s="6">
        <v>16.369090909090907</v>
      </c>
      <c r="AG117" s="6">
        <v>17.107272727272729</v>
      </c>
      <c r="AH117" s="6">
        <v>23.145454545454548</v>
      </c>
      <c r="AI117" s="6">
        <v>20.543636363636363</v>
      </c>
      <c r="AJ117" s="6">
        <v>21.232727272727274</v>
      </c>
      <c r="AK117" s="6">
        <v>12.832727272727272</v>
      </c>
      <c r="AL117" s="6">
        <v>8.1109090909090913</v>
      </c>
      <c r="AM117" s="6">
        <v>10.003636363636364</v>
      </c>
    </row>
    <row r="118" spans="1:39" x14ac:dyDescent="0.25">
      <c r="C118" s="7">
        <v>2</v>
      </c>
      <c r="D118" s="19">
        <v>214.7</v>
      </c>
      <c r="E118" s="19">
        <v>167.5</v>
      </c>
      <c r="F118" s="19">
        <v>162.80000000000001</v>
      </c>
      <c r="G118" s="19">
        <v>205.4</v>
      </c>
      <c r="H118" s="19">
        <v>161.5</v>
      </c>
      <c r="I118" s="19">
        <v>212.6</v>
      </c>
      <c r="J118" s="19">
        <v>201.5</v>
      </c>
      <c r="K118" s="19">
        <v>163.80000000000001</v>
      </c>
      <c r="L118" s="19">
        <v>190.3</v>
      </c>
      <c r="M118" s="19">
        <v>176.5</v>
      </c>
      <c r="N118" s="19">
        <v>178.2</v>
      </c>
      <c r="O118" s="19">
        <v>214.9</v>
      </c>
      <c r="P118" s="19">
        <v>178</v>
      </c>
      <c r="Q118" s="19">
        <v>174.3</v>
      </c>
      <c r="R118" s="19">
        <v>212.6</v>
      </c>
      <c r="S118" s="19">
        <v>201.8</v>
      </c>
      <c r="T118" s="19">
        <v>190.3</v>
      </c>
      <c r="U118" s="19">
        <v>185.6</v>
      </c>
      <c r="V118" s="19">
        <v>225.3</v>
      </c>
      <c r="W118" s="19">
        <v>225</v>
      </c>
      <c r="X118" s="19">
        <v>208.2</v>
      </c>
      <c r="Y118" s="19">
        <v>0</v>
      </c>
      <c r="Z118" s="6">
        <v>0</v>
      </c>
      <c r="AA118" s="6">
        <v>0</v>
      </c>
      <c r="AB118" s="6">
        <v>392.7</v>
      </c>
      <c r="AC118" s="6">
        <v>341.8</v>
      </c>
      <c r="AD118" s="6">
        <v>375.4</v>
      </c>
      <c r="AE118" s="6">
        <v>407.20000000000005</v>
      </c>
      <c r="AF118" s="6">
        <v>351.8</v>
      </c>
      <c r="AG118" s="6">
        <v>398.2</v>
      </c>
      <c r="AH118" s="6">
        <v>426.8</v>
      </c>
      <c r="AI118" s="6">
        <v>388.8</v>
      </c>
      <c r="AJ118" s="6">
        <v>398.5</v>
      </c>
      <c r="AK118" s="6">
        <v>176.5</v>
      </c>
      <c r="AL118" s="6">
        <v>178.2</v>
      </c>
      <c r="AM118" s="6">
        <v>214.9</v>
      </c>
    </row>
    <row r="119" spans="1:39" x14ac:dyDescent="0.25">
      <c r="C119" s="7"/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</row>
    <row r="120" spans="1:39" x14ac:dyDescent="0.25">
      <c r="A120" s="7" t="s">
        <v>248</v>
      </c>
      <c r="D120" s="19">
        <v>49.967773442796826</v>
      </c>
      <c r="E120" s="19">
        <v>39.304625568037821</v>
      </c>
      <c r="F120" s="19">
        <v>37.590900289996249</v>
      </c>
      <c r="G120" s="19">
        <v>47.336885861096469</v>
      </c>
      <c r="H120" s="19">
        <v>38.601149442149101</v>
      </c>
      <c r="I120" s="19">
        <v>49.392500068697046</v>
      </c>
      <c r="J120" s="19">
        <v>48.125448714478786</v>
      </c>
      <c r="K120" s="19">
        <v>39.578893993709777</v>
      </c>
      <c r="L120" s="19">
        <v>44.968583476117622</v>
      </c>
      <c r="M120" s="19">
        <v>42.022945880724492</v>
      </c>
      <c r="N120" s="19">
        <v>41.004055928331752</v>
      </c>
      <c r="O120" s="19">
        <v>48.572740407952715</v>
      </c>
      <c r="P120" s="19">
        <v>20.382542085234537</v>
      </c>
      <c r="Q120" s="19">
        <v>20.025349161307581</v>
      </c>
      <c r="R120" s="19">
        <v>23.999695764557764</v>
      </c>
      <c r="S120" s="19">
        <v>23.092314645448475</v>
      </c>
      <c r="T120" s="19">
        <v>21.69923098810332</v>
      </c>
      <c r="U120" s="19">
        <v>21.340478242343799</v>
      </c>
      <c r="V120" s="19">
        <v>25.660631393358038</v>
      </c>
      <c r="W120" s="19">
        <v>25.422175889077931</v>
      </c>
      <c r="X120" s="19">
        <v>23.830233478639112</v>
      </c>
      <c r="Y120" s="19">
        <v>0</v>
      </c>
      <c r="Z120" s="6">
        <v>0</v>
      </c>
      <c r="AA120" s="6">
        <v>0</v>
      </c>
      <c r="AB120" s="6">
        <v>30.244285871088632</v>
      </c>
      <c r="AC120" s="6">
        <v>26.45177463021766</v>
      </c>
      <c r="AD120" s="6">
        <v>28.530097273037256</v>
      </c>
      <c r="AE120" s="6">
        <v>31.173838383997811</v>
      </c>
      <c r="AF120" s="6">
        <v>27.333203806118583</v>
      </c>
      <c r="AG120" s="6">
        <v>30.691152184461547</v>
      </c>
      <c r="AH120" s="6">
        <v>33.148903833731623</v>
      </c>
      <c r="AI120" s="6">
        <v>30.141081923955213</v>
      </c>
      <c r="AJ120" s="6">
        <v>30.876350144465285</v>
      </c>
      <c r="AK120" s="6">
        <v>14.007648626908162</v>
      </c>
      <c r="AL120" s="6">
        <v>13.66801864277725</v>
      </c>
      <c r="AM120" s="6">
        <v>16.190913469317572</v>
      </c>
    </row>
    <row r="121" spans="1:39" x14ac:dyDescent="0.25">
      <c r="A121" s="7" t="s">
        <v>33</v>
      </c>
      <c r="B121" s="7" t="s">
        <v>107</v>
      </c>
      <c r="C121" s="7">
        <v>0.75</v>
      </c>
      <c r="D121" s="19">
        <v>23.288235294117644</v>
      </c>
      <c r="E121" s="19">
        <v>16.379411764705882</v>
      </c>
      <c r="F121" s="19">
        <v>13.992647058823529</v>
      </c>
      <c r="G121" s="19">
        <v>16.351470588235294</v>
      </c>
      <c r="H121" s="19">
        <v>17.226470588235294</v>
      </c>
      <c r="I121" s="19">
        <v>21.369117647058822</v>
      </c>
      <c r="J121" s="19">
        <v>18.970588235294116</v>
      </c>
      <c r="K121" s="19">
        <v>14.455882352941176</v>
      </c>
      <c r="L121" s="19">
        <v>13.848529411764707</v>
      </c>
      <c r="M121" s="19">
        <v>14.507352941176471</v>
      </c>
      <c r="N121" s="19">
        <v>9.3955882352941167</v>
      </c>
      <c r="O121" s="19">
        <v>10.880882352941176</v>
      </c>
      <c r="P121" s="19">
        <v>10.68235294117647</v>
      </c>
      <c r="Q121" s="19">
        <v>10.676470588235293</v>
      </c>
      <c r="R121" s="19">
        <v>10.722058823529412</v>
      </c>
      <c r="S121" s="19">
        <v>12.544117647058824</v>
      </c>
      <c r="T121" s="19">
        <v>11.241176470588234</v>
      </c>
      <c r="U121" s="19">
        <v>12.133823529411766</v>
      </c>
      <c r="V121" s="19">
        <v>13.244117647058824</v>
      </c>
      <c r="W121" s="19">
        <v>13.426470588235293</v>
      </c>
      <c r="X121" s="19">
        <v>12.123529411764705</v>
      </c>
      <c r="Y121" s="19">
        <v>0</v>
      </c>
      <c r="Z121" s="6">
        <v>0</v>
      </c>
      <c r="AA121" s="6">
        <v>0</v>
      </c>
      <c r="AB121" s="6">
        <v>33.970588235294116</v>
      </c>
      <c r="AC121" s="6">
        <v>27.055882352941175</v>
      </c>
      <c r="AD121" s="6">
        <v>24.714705882352941</v>
      </c>
      <c r="AE121" s="6">
        <v>28.89558823529412</v>
      </c>
      <c r="AF121" s="6">
        <v>28.46764705882353</v>
      </c>
      <c r="AG121" s="6">
        <v>33.502941176470586</v>
      </c>
      <c r="AH121" s="6">
        <v>32.214705882352938</v>
      </c>
      <c r="AI121" s="6">
        <v>27.882352941176471</v>
      </c>
      <c r="AJ121" s="6">
        <v>25.972058823529412</v>
      </c>
      <c r="AK121" s="6">
        <v>14.507352941176471</v>
      </c>
      <c r="AL121" s="6">
        <v>9.3955882352941167</v>
      </c>
      <c r="AM121" s="6">
        <v>10.880882352941176</v>
      </c>
    </row>
    <row r="122" spans="1:39" x14ac:dyDescent="0.25">
      <c r="C122" s="7">
        <v>1</v>
      </c>
      <c r="D122" s="19">
        <v>51</v>
      </c>
      <c r="E122" s="19">
        <v>42.9</v>
      </c>
      <c r="F122" s="19">
        <v>33.299999999999997</v>
      </c>
      <c r="G122" s="19">
        <v>43.4</v>
      </c>
      <c r="H122" s="19">
        <v>47.45</v>
      </c>
      <c r="I122" s="19">
        <v>50.8</v>
      </c>
      <c r="J122" s="19">
        <v>58.6</v>
      </c>
      <c r="K122" s="19">
        <v>40.65</v>
      </c>
      <c r="L122" s="19">
        <v>39.299999999999997</v>
      </c>
      <c r="M122" s="19">
        <v>44.4</v>
      </c>
      <c r="N122" s="19">
        <v>37.799999999999997</v>
      </c>
      <c r="O122" s="19">
        <v>30</v>
      </c>
      <c r="P122" s="19">
        <v>28.65</v>
      </c>
      <c r="Q122" s="19">
        <v>28.95</v>
      </c>
      <c r="R122" s="19">
        <v>32.85</v>
      </c>
      <c r="S122" s="19">
        <v>46.05</v>
      </c>
      <c r="T122" s="19">
        <v>51.45</v>
      </c>
      <c r="U122" s="19">
        <v>36.15</v>
      </c>
      <c r="V122" s="19">
        <v>38.35</v>
      </c>
      <c r="W122" s="19">
        <v>35.6</v>
      </c>
      <c r="X122" s="19">
        <v>48.2</v>
      </c>
      <c r="Y122" s="19">
        <v>0</v>
      </c>
      <c r="Z122" s="6">
        <v>0</v>
      </c>
      <c r="AA122" s="6">
        <v>0</v>
      </c>
      <c r="AB122" s="6">
        <v>79.650000000000006</v>
      </c>
      <c r="AC122" s="6">
        <v>71.849999999999994</v>
      </c>
      <c r="AD122" s="6">
        <v>66.150000000000006</v>
      </c>
      <c r="AE122" s="6">
        <v>89.449999999999989</v>
      </c>
      <c r="AF122" s="6">
        <v>98.9</v>
      </c>
      <c r="AG122" s="6">
        <v>86.949999999999989</v>
      </c>
      <c r="AH122" s="6">
        <v>96.95</v>
      </c>
      <c r="AI122" s="6">
        <v>76.25</v>
      </c>
      <c r="AJ122" s="6">
        <v>87.5</v>
      </c>
      <c r="AK122" s="6">
        <v>44.4</v>
      </c>
      <c r="AL122" s="6">
        <v>37.799999999999997</v>
      </c>
      <c r="AM122" s="6">
        <v>30</v>
      </c>
    </row>
    <row r="123" spans="1:39" x14ac:dyDescent="0.25">
      <c r="A123" s="7" t="s">
        <v>249</v>
      </c>
      <c r="D123" s="19">
        <v>37.14411764705882</v>
      </c>
      <c r="E123" s="19">
        <v>29.639705882352942</v>
      </c>
      <c r="F123" s="19">
        <v>23.646323529411763</v>
      </c>
      <c r="G123" s="19">
        <v>29.875735294117646</v>
      </c>
      <c r="H123" s="19">
        <v>32.338235294117652</v>
      </c>
      <c r="I123" s="19">
        <v>36.084558823529406</v>
      </c>
      <c r="J123" s="19">
        <v>38.785294117647055</v>
      </c>
      <c r="K123" s="19">
        <v>27.552941176470586</v>
      </c>
      <c r="L123" s="19">
        <v>26.574264705882353</v>
      </c>
      <c r="M123" s="19">
        <v>29.453676470588235</v>
      </c>
      <c r="N123" s="19">
        <v>23.597794117647055</v>
      </c>
      <c r="O123" s="19">
        <v>20.440441176470589</v>
      </c>
      <c r="P123" s="19">
        <v>9.8330882352941167</v>
      </c>
      <c r="Q123" s="19">
        <v>9.9066176470588232</v>
      </c>
      <c r="R123" s="19">
        <v>10.893014705882354</v>
      </c>
      <c r="S123" s="19">
        <v>14.648529411764706</v>
      </c>
      <c r="T123" s="19">
        <v>15.67279411764706</v>
      </c>
      <c r="U123" s="19">
        <v>12.070955882352941</v>
      </c>
      <c r="V123" s="19">
        <v>12.898529411764706</v>
      </c>
      <c r="W123" s="19">
        <v>12.256617647058825</v>
      </c>
      <c r="X123" s="19">
        <v>15.080882352941178</v>
      </c>
      <c r="Y123" s="19">
        <v>0</v>
      </c>
      <c r="Z123" s="6">
        <v>0</v>
      </c>
      <c r="AA123" s="6">
        <v>0</v>
      </c>
      <c r="AB123" s="6">
        <v>18.936764705882354</v>
      </c>
      <c r="AC123" s="6">
        <v>16.484313725490196</v>
      </c>
      <c r="AD123" s="6">
        <v>15.144117647058826</v>
      </c>
      <c r="AE123" s="6">
        <v>19.724264705882351</v>
      </c>
      <c r="AF123" s="6">
        <v>21.227941176470591</v>
      </c>
      <c r="AG123" s="6">
        <v>20.07549019607843</v>
      </c>
      <c r="AH123" s="6">
        <v>21.527450980392157</v>
      </c>
      <c r="AI123" s="6">
        <v>17.355392156862745</v>
      </c>
      <c r="AJ123" s="6">
        <v>18.912009803921567</v>
      </c>
      <c r="AK123" s="6">
        <v>9.8178921568627455</v>
      </c>
      <c r="AL123" s="6">
        <v>7.8659313725490181</v>
      </c>
      <c r="AM123" s="6">
        <v>6.8134803921568627</v>
      </c>
    </row>
    <row r="124" spans="1:39" x14ac:dyDescent="0.25">
      <c r="A124" s="7" t="s">
        <v>34</v>
      </c>
      <c r="B124" s="7" t="s">
        <v>112</v>
      </c>
      <c r="C124" s="7">
        <v>0.75</v>
      </c>
      <c r="D124" s="19">
        <v>9</v>
      </c>
      <c r="E124" s="19">
        <v>4.6500000000000004</v>
      </c>
      <c r="F124" s="19">
        <v>6.8</v>
      </c>
      <c r="G124" s="19">
        <v>5.9</v>
      </c>
      <c r="H124" s="19">
        <v>3.95</v>
      </c>
      <c r="I124" s="19">
        <v>4.4000000000000004</v>
      </c>
      <c r="J124" s="19">
        <v>4.7</v>
      </c>
      <c r="K124" s="19">
        <v>4.4000000000000004</v>
      </c>
      <c r="L124" s="19">
        <v>5.2</v>
      </c>
      <c r="M124" s="19">
        <v>4</v>
      </c>
      <c r="N124" s="19">
        <v>4.8</v>
      </c>
      <c r="O124" s="19">
        <v>3.15</v>
      </c>
      <c r="P124" s="19">
        <v>2.95</v>
      </c>
      <c r="Q124" s="19">
        <v>3.9950000000000001</v>
      </c>
      <c r="R124" s="19">
        <v>5.2</v>
      </c>
      <c r="S124" s="19">
        <v>4.4000000000000004</v>
      </c>
      <c r="T124" s="19">
        <v>4.3499999999999996</v>
      </c>
      <c r="U124" s="19">
        <v>4.75</v>
      </c>
      <c r="V124" s="19">
        <v>5.55</v>
      </c>
      <c r="W124" s="19">
        <v>4.3499999999999996</v>
      </c>
      <c r="X124" s="19">
        <v>5</v>
      </c>
      <c r="Y124" s="19">
        <v>0</v>
      </c>
      <c r="Z124" s="6">
        <v>0</v>
      </c>
      <c r="AA124" s="6">
        <v>0</v>
      </c>
      <c r="AB124" s="6">
        <v>11.95</v>
      </c>
      <c r="AC124" s="6">
        <v>8.6449999999999996</v>
      </c>
      <c r="AD124" s="6">
        <v>12</v>
      </c>
      <c r="AE124" s="6">
        <v>10.3</v>
      </c>
      <c r="AF124" s="6">
        <v>8.3000000000000007</v>
      </c>
      <c r="AG124" s="6">
        <v>9.15</v>
      </c>
      <c r="AH124" s="6">
        <v>10.25</v>
      </c>
      <c r="AI124" s="6">
        <v>8.75</v>
      </c>
      <c r="AJ124" s="6">
        <v>10.199999999999999</v>
      </c>
      <c r="AK124" s="6">
        <v>4</v>
      </c>
      <c r="AL124" s="6">
        <v>4.8</v>
      </c>
      <c r="AM124" s="6">
        <v>3.15</v>
      </c>
    </row>
    <row r="125" spans="1:39" x14ac:dyDescent="0.25">
      <c r="C125" s="7">
        <v>1</v>
      </c>
      <c r="D125" s="19">
        <v>7.8666666666666671</v>
      </c>
      <c r="E125" s="19">
        <v>13.766666666666666</v>
      </c>
      <c r="F125" s="19">
        <v>10.466666666666667</v>
      </c>
      <c r="G125" s="19">
        <v>20.333333333333332</v>
      </c>
      <c r="H125" s="19">
        <v>15</v>
      </c>
      <c r="I125" s="19">
        <v>12.700000000000001</v>
      </c>
      <c r="J125" s="19">
        <v>9.0333333333333332</v>
      </c>
      <c r="K125" s="19">
        <v>6.7666666666666666</v>
      </c>
      <c r="L125" s="19">
        <v>11.433333333333332</v>
      </c>
      <c r="M125" s="19">
        <v>12.633333333333333</v>
      </c>
      <c r="N125" s="19">
        <v>16.166666666666668</v>
      </c>
      <c r="O125" s="19">
        <v>12.200000000000001</v>
      </c>
      <c r="P125" s="19">
        <v>11.166666666666666</v>
      </c>
      <c r="Q125" s="19">
        <v>16.330000000000002</v>
      </c>
      <c r="R125" s="19">
        <v>16.333333333333332</v>
      </c>
      <c r="S125" s="19">
        <v>7.3</v>
      </c>
      <c r="T125" s="19">
        <v>11.933333333333332</v>
      </c>
      <c r="U125" s="19">
        <v>10.933333333333332</v>
      </c>
      <c r="V125" s="19">
        <v>6.3666666666666671</v>
      </c>
      <c r="W125" s="19">
        <v>4.4333333333333336</v>
      </c>
      <c r="X125" s="19">
        <v>10.733333333333334</v>
      </c>
      <c r="Y125" s="19">
        <v>0</v>
      </c>
      <c r="Z125" s="6">
        <v>0</v>
      </c>
      <c r="AA125" s="6">
        <v>0</v>
      </c>
      <c r="AB125" s="6">
        <v>19.033333333333331</v>
      </c>
      <c r="AC125" s="6">
        <v>30.096666666666668</v>
      </c>
      <c r="AD125" s="6">
        <v>26.799999999999997</v>
      </c>
      <c r="AE125" s="6">
        <v>27.633333333333333</v>
      </c>
      <c r="AF125" s="6">
        <v>26.93333333333333</v>
      </c>
      <c r="AG125" s="6">
        <v>23.633333333333333</v>
      </c>
      <c r="AH125" s="6">
        <v>15.4</v>
      </c>
      <c r="AI125" s="6">
        <v>11.2</v>
      </c>
      <c r="AJ125" s="6">
        <v>22.166666666666664</v>
      </c>
      <c r="AK125" s="6">
        <v>12.633333333333333</v>
      </c>
      <c r="AL125" s="6">
        <v>16.166666666666668</v>
      </c>
      <c r="AM125" s="6">
        <v>12.200000000000001</v>
      </c>
    </row>
    <row r="126" spans="1:39" x14ac:dyDescent="0.25">
      <c r="C126" s="7">
        <v>1.5</v>
      </c>
      <c r="D126" s="19">
        <v>15.783333333333333</v>
      </c>
      <c r="E126" s="19">
        <v>17.766666666666666</v>
      </c>
      <c r="F126" s="19">
        <v>18.5</v>
      </c>
      <c r="G126" s="19">
        <v>20.5</v>
      </c>
      <c r="H126" s="19">
        <v>20.116666666666667</v>
      </c>
      <c r="I126" s="19">
        <v>21.183333333333334</v>
      </c>
      <c r="J126" s="19">
        <v>20.766666666666666</v>
      </c>
      <c r="K126" s="19">
        <v>15.283333333333333</v>
      </c>
      <c r="L126" s="19">
        <v>21.283333333333335</v>
      </c>
      <c r="M126" s="19">
        <v>22.866666666666664</v>
      </c>
      <c r="N126" s="19">
        <v>30.583333333333332</v>
      </c>
      <c r="O126" s="19">
        <v>20.2</v>
      </c>
      <c r="P126" s="19">
        <v>14.6</v>
      </c>
      <c r="Q126" s="19">
        <v>16.931666666666668</v>
      </c>
      <c r="R126" s="19">
        <v>18.766666666666666</v>
      </c>
      <c r="S126" s="19">
        <v>15.766666666666666</v>
      </c>
      <c r="T126" s="19">
        <v>25.7</v>
      </c>
      <c r="U126" s="19">
        <v>23.733333333333334</v>
      </c>
      <c r="V126" s="19">
        <v>16.816666666666666</v>
      </c>
      <c r="W126" s="19">
        <v>13.950000000000001</v>
      </c>
      <c r="X126" s="19">
        <v>25.099999999999998</v>
      </c>
      <c r="Y126" s="19">
        <v>0</v>
      </c>
      <c r="Z126" s="6">
        <v>0</v>
      </c>
      <c r="AA126" s="6">
        <v>0</v>
      </c>
      <c r="AB126" s="6">
        <v>30.383333333333333</v>
      </c>
      <c r="AC126" s="6">
        <v>34.698333333333338</v>
      </c>
      <c r="AD126" s="6">
        <v>37.266666666666666</v>
      </c>
      <c r="AE126" s="6">
        <v>36.266666666666666</v>
      </c>
      <c r="AF126" s="6">
        <v>45.816666666666663</v>
      </c>
      <c r="AG126" s="6">
        <v>44.916666666666671</v>
      </c>
      <c r="AH126" s="6">
        <v>37.583333333333329</v>
      </c>
      <c r="AI126" s="6">
        <v>29.233333333333334</v>
      </c>
      <c r="AJ126" s="6">
        <v>46.383333333333333</v>
      </c>
      <c r="AK126" s="6">
        <v>22.866666666666664</v>
      </c>
      <c r="AL126" s="6">
        <v>30.583333333333332</v>
      </c>
      <c r="AM126" s="6">
        <v>20.2</v>
      </c>
    </row>
    <row r="127" spans="1:39" x14ac:dyDescent="0.25">
      <c r="C127" s="7">
        <v>2</v>
      </c>
      <c r="D127" s="19">
        <v>38.281481481481478</v>
      </c>
      <c r="E127" s="19">
        <v>48.011111111111113</v>
      </c>
      <c r="F127" s="19">
        <v>37.733333333333334</v>
      </c>
      <c r="G127" s="19">
        <v>36.007407407407406</v>
      </c>
      <c r="H127" s="19">
        <v>41.374074074074073</v>
      </c>
      <c r="I127" s="19">
        <v>47.511111111111113</v>
      </c>
      <c r="J127" s="19">
        <v>42.2</v>
      </c>
      <c r="K127" s="19">
        <v>58.75555555555556</v>
      </c>
      <c r="L127" s="19">
        <v>49.248148148148147</v>
      </c>
      <c r="M127" s="19">
        <v>44.8</v>
      </c>
      <c r="N127" s="19">
        <v>43.74074074074074</v>
      </c>
      <c r="O127" s="19">
        <v>34.114814814814814</v>
      </c>
      <c r="P127" s="19">
        <v>21.974074074074071</v>
      </c>
      <c r="Q127" s="19">
        <v>31.103333333333332</v>
      </c>
      <c r="R127" s="19">
        <v>37.333333333333336</v>
      </c>
      <c r="S127" s="19">
        <v>40.070370370370377</v>
      </c>
      <c r="T127" s="19">
        <v>33.633333333333333</v>
      </c>
      <c r="U127" s="19">
        <v>31.68148148148148</v>
      </c>
      <c r="V127" s="19">
        <v>39.333333333333336</v>
      </c>
      <c r="W127" s="19">
        <v>37.922222222222224</v>
      </c>
      <c r="X127" s="19">
        <v>46.7</v>
      </c>
      <c r="Y127" s="19">
        <v>0</v>
      </c>
      <c r="Z127" s="6">
        <v>0</v>
      </c>
      <c r="AA127" s="6">
        <v>0</v>
      </c>
      <c r="AB127" s="6">
        <v>60.255555555555546</v>
      </c>
      <c r="AC127" s="6">
        <v>79.114444444444445</v>
      </c>
      <c r="AD127" s="6">
        <v>75.066666666666663</v>
      </c>
      <c r="AE127" s="6">
        <v>76.077777777777783</v>
      </c>
      <c r="AF127" s="6">
        <v>75.007407407407413</v>
      </c>
      <c r="AG127" s="6">
        <v>79.19259259259259</v>
      </c>
      <c r="AH127" s="6">
        <v>81.533333333333331</v>
      </c>
      <c r="AI127" s="6">
        <v>96.677777777777777</v>
      </c>
      <c r="AJ127" s="6">
        <v>95.94814814814815</v>
      </c>
      <c r="AK127" s="6">
        <v>44.8</v>
      </c>
      <c r="AL127" s="6">
        <v>43.74074074074074</v>
      </c>
      <c r="AM127" s="6">
        <v>34.114814814814814</v>
      </c>
    </row>
    <row r="128" spans="1:39" x14ac:dyDescent="0.25">
      <c r="C128" s="7">
        <v>3</v>
      </c>
      <c r="D128" s="19">
        <v>58.254999999999995</v>
      </c>
      <c r="E128" s="19">
        <v>68.674999999999997</v>
      </c>
      <c r="F128" s="19">
        <v>63.089999999999996</v>
      </c>
      <c r="G128" s="19">
        <v>57.529999999999994</v>
      </c>
      <c r="H128" s="19">
        <v>69.905000000000001</v>
      </c>
      <c r="I128" s="19">
        <v>83.64500000000001</v>
      </c>
      <c r="J128" s="19">
        <v>63.325000000000003</v>
      </c>
      <c r="K128" s="19">
        <v>47.910000000000004</v>
      </c>
      <c r="L128" s="19">
        <v>69.974999999999994</v>
      </c>
      <c r="M128" s="19">
        <v>104.995</v>
      </c>
      <c r="N128" s="19">
        <v>85.35</v>
      </c>
      <c r="O128" s="19">
        <v>51.58</v>
      </c>
      <c r="P128" s="19">
        <v>38.555</v>
      </c>
      <c r="Q128" s="19">
        <v>58.52</v>
      </c>
      <c r="R128" s="19">
        <v>58.285000000000004</v>
      </c>
      <c r="S128" s="19">
        <v>85.92</v>
      </c>
      <c r="T128" s="19">
        <v>79.02000000000001</v>
      </c>
      <c r="U128" s="19">
        <v>90.054999999999993</v>
      </c>
      <c r="V128" s="19">
        <v>49.555</v>
      </c>
      <c r="W128" s="19">
        <v>49.79</v>
      </c>
      <c r="X128" s="19">
        <v>70.734999999999999</v>
      </c>
      <c r="Y128" s="19">
        <v>0</v>
      </c>
      <c r="Z128" s="6">
        <v>0</v>
      </c>
      <c r="AA128" s="6">
        <v>0</v>
      </c>
      <c r="AB128" s="6">
        <v>96.81</v>
      </c>
      <c r="AC128" s="6">
        <v>127.19499999999999</v>
      </c>
      <c r="AD128" s="6">
        <v>121.375</v>
      </c>
      <c r="AE128" s="6">
        <v>143.44999999999999</v>
      </c>
      <c r="AF128" s="6">
        <v>148.92500000000001</v>
      </c>
      <c r="AG128" s="6">
        <v>173.7</v>
      </c>
      <c r="AH128" s="6">
        <v>112.88</v>
      </c>
      <c r="AI128" s="6">
        <v>97.7</v>
      </c>
      <c r="AJ128" s="6">
        <v>140.70999999999998</v>
      </c>
      <c r="AK128" s="6">
        <v>104.995</v>
      </c>
      <c r="AL128" s="6">
        <v>85.35</v>
      </c>
      <c r="AM128" s="6">
        <v>51.58</v>
      </c>
    </row>
    <row r="129" spans="1:39" x14ac:dyDescent="0.25">
      <c r="C129" s="7">
        <v>4</v>
      </c>
      <c r="D129" s="19">
        <v>142.70555555555555</v>
      </c>
      <c r="E129" s="19">
        <v>139.60000000000002</v>
      </c>
      <c r="F129" s="19">
        <v>111.9388888888889</v>
      </c>
      <c r="G129" s="19">
        <v>134.13888888888889</v>
      </c>
      <c r="H129" s="19">
        <v>172.24444444444444</v>
      </c>
      <c r="I129" s="19">
        <v>254.92777777777778</v>
      </c>
      <c r="J129" s="19">
        <v>165.90555555555557</v>
      </c>
      <c r="K129" s="19">
        <v>212.94444444444446</v>
      </c>
      <c r="L129" s="19">
        <v>192.78333333333333</v>
      </c>
      <c r="M129" s="19">
        <v>189.16666666666666</v>
      </c>
      <c r="N129" s="19">
        <v>173.13333333333333</v>
      </c>
      <c r="O129" s="19">
        <v>163.38888888888889</v>
      </c>
      <c r="P129" s="19">
        <v>101.00555555555555</v>
      </c>
      <c r="Q129" s="19">
        <v>118.74444444444445</v>
      </c>
      <c r="R129" s="19">
        <v>151.74444444444444</v>
      </c>
      <c r="S129" s="19">
        <v>163.58888888888887</v>
      </c>
      <c r="T129" s="19">
        <v>158.65555555555557</v>
      </c>
      <c r="U129" s="19">
        <v>167.80555555555554</v>
      </c>
      <c r="V129" s="19">
        <v>100.88333333333334</v>
      </c>
      <c r="W129" s="19">
        <v>67.322222222222223</v>
      </c>
      <c r="X129" s="19">
        <v>177.94444444444446</v>
      </c>
      <c r="Y129" s="19">
        <v>0</v>
      </c>
      <c r="Z129" s="6">
        <v>0</v>
      </c>
      <c r="AA129" s="6">
        <v>0</v>
      </c>
      <c r="AB129" s="6">
        <v>243.71111111111111</v>
      </c>
      <c r="AC129" s="6">
        <v>258.34444444444449</v>
      </c>
      <c r="AD129" s="6">
        <v>263.68333333333334</v>
      </c>
      <c r="AE129" s="6">
        <v>297.72777777777776</v>
      </c>
      <c r="AF129" s="6">
        <v>330.9</v>
      </c>
      <c r="AG129" s="6">
        <v>422.73333333333335</v>
      </c>
      <c r="AH129" s="6">
        <v>266.78888888888889</v>
      </c>
      <c r="AI129" s="6">
        <v>280.26666666666665</v>
      </c>
      <c r="AJ129" s="6">
        <v>370.72777777777776</v>
      </c>
      <c r="AK129" s="6">
        <v>189.16666666666666</v>
      </c>
      <c r="AL129" s="6">
        <v>173.13333333333333</v>
      </c>
      <c r="AM129" s="6">
        <v>163.38888888888889</v>
      </c>
    </row>
    <row r="130" spans="1:39" x14ac:dyDescent="0.25">
      <c r="C130" s="7">
        <v>6</v>
      </c>
      <c r="D130" s="19">
        <v>199</v>
      </c>
      <c r="E130" s="19">
        <v>209.1</v>
      </c>
      <c r="F130" s="19">
        <v>220.6</v>
      </c>
      <c r="G130" s="19">
        <v>281.89999999999998</v>
      </c>
      <c r="H130" s="19">
        <v>259.45</v>
      </c>
      <c r="I130" s="19">
        <v>226.95</v>
      </c>
      <c r="J130" s="19">
        <v>142.5</v>
      </c>
      <c r="K130" s="19">
        <v>58.85</v>
      </c>
      <c r="L130" s="19">
        <v>195.95</v>
      </c>
      <c r="M130" s="19">
        <v>242</v>
      </c>
      <c r="N130" s="19">
        <v>246.4</v>
      </c>
      <c r="O130" s="19">
        <v>178.05</v>
      </c>
      <c r="P130" s="19">
        <v>168.2</v>
      </c>
      <c r="Q130" s="19">
        <v>181.7</v>
      </c>
      <c r="R130" s="19">
        <v>255.4</v>
      </c>
      <c r="S130" s="19">
        <v>243.5</v>
      </c>
      <c r="T130" s="19">
        <v>249.6</v>
      </c>
      <c r="U130" s="19">
        <v>164.15</v>
      </c>
      <c r="V130" s="19">
        <v>95.05</v>
      </c>
      <c r="W130" s="19">
        <v>82.7</v>
      </c>
      <c r="X130" s="19">
        <v>167.8</v>
      </c>
      <c r="Y130" s="19">
        <v>0</v>
      </c>
      <c r="Z130" s="6">
        <v>0</v>
      </c>
      <c r="AA130" s="6">
        <v>0</v>
      </c>
      <c r="AB130" s="6">
        <v>367.2</v>
      </c>
      <c r="AC130" s="6">
        <v>390.79999999999995</v>
      </c>
      <c r="AD130" s="6">
        <v>476</v>
      </c>
      <c r="AE130" s="6">
        <v>525.4</v>
      </c>
      <c r="AF130" s="6">
        <v>509.04999999999995</v>
      </c>
      <c r="AG130" s="6">
        <v>391.1</v>
      </c>
      <c r="AH130" s="6">
        <v>237.55</v>
      </c>
      <c r="AI130" s="6">
        <v>141.55000000000001</v>
      </c>
      <c r="AJ130" s="6">
        <v>363.75</v>
      </c>
      <c r="AK130" s="6">
        <v>242</v>
      </c>
      <c r="AL130" s="6">
        <v>246.4</v>
      </c>
      <c r="AM130" s="6">
        <v>178.05</v>
      </c>
    </row>
    <row r="131" spans="1:39" x14ac:dyDescent="0.25">
      <c r="A131" s="7" t="s">
        <v>250</v>
      </c>
      <c r="D131" s="19">
        <v>67.270291005291</v>
      </c>
      <c r="E131" s="19">
        <v>71.652777777777786</v>
      </c>
      <c r="F131" s="19">
        <v>67.018412698412703</v>
      </c>
      <c r="G131" s="19">
        <v>79.472804232804236</v>
      </c>
      <c r="H131" s="19">
        <v>83.148597883597887</v>
      </c>
      <c r="I131" s="19">
        <v>93.045317460317463</v>
      </c>
      <c r="J131" s="19">
        <v>64.061507936507937</v>
      </c>
      <c r="K131" s="19">
        <v>57.844285714285725</v>
      </c>
      <c r="L131" s="19">
        <v>77.981878306878315</v>
      </c>
      <c r="M131" s="19">
        <v>88.637380952380951</v>
      </c>
      <c r="N131" s="19">
        <v>85.739153439153441</v>
      </c>
      <c r="O131" s="19">
        <v>66.097671957671963</v>
      </c>
      <c r="P131" s="19">
        <v>25.603664021164018</v>
      </c>
      <c r="Q131" s="19">
        <v>30.523174603174603</v>
      </c>
      <c r="R131" s="19">
        <v>38.790198412698416</v>
      </c>
      <c r="S131" s="19">
        <v>40.038994708994707</v>
      </c>
      <c r="T131" s="19">
        <v>40.206587301587305</v>
      </c>
      <c r="U131" s="19">
        <v>35.222050264550262</v>
      </c>
      <c r="V131" s="19">
        <v>22.396785714285716</v>
      </c>
      <c r="W131" s="19">
        <v>18.60484126984127</v>
      </c>
      <c r="X131" s="19">
        <v>36.000912698412698</v>
      </c>
      <c r="Y131" s="19">
        <v>0</v>
      </c>
      <c r="Z131" s="6">
        <v>0</v>
      </c>
      <c r="AA131" s="6">
        <v>0</v>
      </c>
      <c r="AB131" s="6">
        <v>39.492539682539679</v>
      </c>
      <c r="AC131" s="6">
        <v>44.233042328042323</v>
      </c>
      <c r="AD131" s="6">
        <v>48.199603174603169</v>
      </c>
      <c r="AE131" s="6">
        <v>53.183597883597876</v>
      </c>
      <c r="AF131" s="6">
        <v>54.520590828924163</v>
      </c>
      <c r="AG131" s="6">
        <v>54.496472663139336</v>
      </c>
      <c r="AH131" s="6">
        <v>36.285026455026454</v>
      </c>
      <c r="AI131" s="6">
        <v>31.684656084656083</v>
      </c>
      <c r="AJ131" s="6">
        <v>49.994567901234568</v>
      </c>
      <c r="AK131" s="6">
        <v>29.545793650793652</v>
      </c>
      <c r="AL131" s="6">
        <v>28.579717813051143</v>
      </c>
      <c r="AM131" s="6">
        <v>22.032557319223987</v>
      </c>
    </row>
    <row r="132" spans="1:39" hidden="1" x14ac:dyDescent="0.25">
      <c r="A132" s="7" t="s">
        <v>38</v>
      </c>
      <c r="D132" s="19">
        <v>37776.806583316611</v>
      </c>
      <c r="E132" s="19">
        <v>34918.123920202226</v>
      </c>
      <c r="F132" s="19">
        <v>26115.136644808532</v>
      </c>
      <c r="G132" s="19">
        <v>36279.533870925094</v>
      </c>
      <c r="H132" s="19">
        <v>42226.253640183575</v>
      </c>
      <c r="I132" s="19">
        <v>48663.136862392763</v>
      </c>
      <c r="J132" s="19">
        <v>37487.167071526143</v>
      </c>
      <c r="K132" s="19">
        <v>38492.824929984185</v>
      </c>
      <c r="L132" s="19">
        <v>37043.595077956117</v>
      </c>
      <c r="M132" s="19">
        <v>41381.091995791612</v>
      </c>
      <c r="N132" s="19">
        <v>33244.559364397195</v>
      </c>
      <c r="O132" s="19">
        <v>29246.38035191426</v>
      </c>
      <c r="P132" s="19">
        <v>24399.661030772473</v>
      </c>
      <c r="Q132" s="19">
        <v>27937.12237049497</v>
      </c>
      <c r="R132" s="19">
        <v>17084.114220587177</v>
      </c>
      <c r="S132" s="19">
        <v>33963.754158703792</v>
      </c>
      <c r="T132" s="19">
        <v>34496.55701708635</v>
      </c>
      <c r="U132" s="19">
        <v>35344.515705175378</v>
      </c>
      <c r="V132" s="19">
        <v>38263.37835714026</v>
      </c>
      <c r="W132" s="19">
        <v>39595.222187591666</v>
      </c>
      <c r="X132" s="19">
        <v>43613.702526999448</v>
      </c>
      <c r="Y132" s="19">
        <v>0</v>
      </c>
      <c r="Z132" s="6">
        <v>0</v>
      </c>
      <c r="AA132" s="6">
        <v>0</v>
      </c>
      <c r="AB132" s="6">
        <v>62176.467614089051</v>
      </c>
      <c r="AC132" s="6">
        <v>62855.2462906972</v>
      </c>
      <c r="AD132" s="6">
        <v>43199.250865395734</v>
      </c>
      <c r="AE132" s="6">
        <v>70243.288029628864</v>
      </c>
      <c r="AF132" s="6">
        <v>76722.810657269991</v>
      </c>
      <c r="AG132" s="6">
        <v>84007.652567568148</v>
      </c>
      <c r="AH132" s="6">
        <v>75750.545428666417</v>
      </c>
      <c r="AI132" s="6">
        <v>78088.047117575872</v>
      </c>
      <c r="AJ132" s="6">
        <v>80657.297604955558</v>
      </c>
      <c r="AK132" s="6">
        <v>41381.091995791612</v>
      </c>
      <c r="AL132" s="6">
        <v>33244.559364397195</v>
      </c>
      <c r="AM132" s="6">
        <v>29246.38035191426</v>
      </c>
    </row>
  </sheetData>
  <pageMargins left="0.7" right="0.7" top="0.75" bottom="0.75" header="0.3" footer="0.3"/>
  <pageSetup paperSize="17" scale="60" orientation="landscape" verticalDpi="1200" r:id="rId2"/>
  <rowBreaks count="1" manualBreakCount="1">
    <brk id="71" max="4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C246"/>
  <sheetViews>
    <sheetView tabSelected="1" zoomScale="96" zoomScaleNormal="96" zoomScalePageLayoutView="71" workbookViewId="0">
      <pane xSplit="40" ySplit="5" topLeftCell="AO6" activePane="bottomRight" state="frozen"/>
      <selection pane="topRight" activeCell="AO1" sqref="AO1"/>
      <selection pane="bottomLeft" activeCell="A6" sqref="A6"/>
      <selection pane="bottomRight" activeCell="A222" sqref="A222:XFD223"/>
    </sheetView>
  </sheetViews>
  <sheetFormatPr defaultRowHeight="15" x14ac:dyDescent="0.25"/>
  <cols>
    <col min="1" max="1" width="13.140625" customWidth="1"/>
    <col min="2" max="2" width="42.85546875" bestFit="1" customWidth="1"/>
    <col min="3" max="3" width="12.7109375" customWidth="1"/>
    <col min="4" max="25" width="16.28515625" hidden="1" customWidth="1"/>
    <col min="26" max="27" width="9.5703125" hidden="1" customWidth="1"/>
    <col min="28" max="36" width="13.5703125" hidden="1" customWidth="1"/>
    <col min="37" max="40" width="14.5703125" hidden="1" customWidth="1"/>
    <col min="41" max="41" width="16.85546875" style="65" bestFit="1" customWidth="1"/>
    <col min="42" max="42" width="16.85546875" bestFit="1" customWidth="1"/>
    <col min="43" max="43" width="16" bestFit="1" customWidth="1"/>
    <col min="44" max="44" width="16.42578125" bestFit="1" customWidth="1"/>
    <col min="45" max="45" width="16.85546875" bestFit="1" customWidth="1"/>
    <col min="46" max="46" width="16.42578125" bestFit="1" customWidth="1"/>
    <col min="47" max="47" width="17.28515625" bestFit="1" customWidth="1"/>
    <col min="48" max="50" width="16.85546875" bestFit="1" customWidth="1"/>
    <col min="51" max="51" width="16.42578125" bestFit="1" customWidth="1"/>
    <col min="52" max="52" width="16.85546875" bestFit="1" customWidth="1"/>
    <col min="53" max="54" width="16.42578125" bestFit="1" customWidth="1"/>
    <col min="55" max="59" width="16.85546875" bestFit="1" customWidth="1"/>
    <col min="60" max="60" width="16.42578125" bestFit="1" customWidth="1"/>
    <col min="61" max="61" width="16.85546875" bestFit="1" customWidth="1"/>
    <col min="62" max="62" width="14.5703125" customWidth="1"/>
    <col min="63" max="63" width="16" bestFit="1" customWidth="1"/>
    <col min="64" max="64" width="15.5703125" bestFit="1" customWidth="1"/>
    <col min="65" max="65" width="15.28515625" bestFit="1" customWidth="1"/>
    <col min="66" max="66" width="13.5703125" bestFit="1" customWidth="1"/>
    <col min="67" max="69" width="15.5703125" bestFit="1" customWidth="1"/>
    <col min="70" max="70" width="16" bestFit="1" customWidth="1"/>
    <col min="71" max="71" width="14" bestFit="1" customWidth="1"/>
    <col min="72" max="72" width="4.140625" bestFit="1" customWidth="1"/>
    <col min="73" max="73" width="16.28515625" style="55" bestFit="1" customWidth="1"/>
    <col min="74" max="81" width="20.28515625" style="57" bestFit="1" customWidth="1"/>
  </cols>
  <sheetData>
    <row r="1" spans="1:81" s="24" customFormat="1" ht="18.75" customHeight="1" x14ac:dyDescent="0.4">
      <c r="A1" s="23" t="s">
        <v>254</v>
      </c>
      <c r="D1" s="25" t="s">
        <v>164</v>
      </c>
      <c r="E1" s="25" t="s">
        <v>165</v>
      </c>
      <c r="F1" s="25" t="s">
        <v>166</v>
      </c>
      <c r="G1" s="25" t="s">
        <v>167</v>
      </c>
      <c r="H1" s="25" t="s">
        <v>168</v>
      </c>
      <c r="I1" s="25" t="s">
        <v>169</v>
      </c>
      <c r="J1" s="25" t="s">
        <v>170</v>
      </c>
      <c r="K1" s="25" t="s">
        <v>171</v>
      </c>
      <c r="L1" s="25" t="s">
        <v>172</v>
      </c>
      <c r="M1" s="25" t="s">
        <v>173</v>
      </c>
      <c r="N1" s="25" t="s">
        <v>174</v>
      </c>
      <c r="O1" s="25" t="s">
        <v>175</v>
      </c>
      <c r="P1" s="25" t="s">
        <v>164</v>
      </c>
      <c r="Q1" s="25" t="s">
        <v>165</v>
      </c>
      <c r="R1" s="25" t="s">
        <v>166</v>
      </c>
      <c r="S1" s="25" t="s">
        <v>167</v>
      </c>
      <c r="T1" s="25" t="s">
        <v>168</v>
      </c>
      <c r="U1" s="25" t="s">
        <v>169</v>
      </c>
      <c r="V1" s="25" t="s">
        <v>170</v>
      </c>
      <c r="W1" s="25" t="s">
        <v>171</v>
      </c>
      <c r="X1" s="25" t="s">
        <v>172</v>
      </c>
      <c r="AB1" s="25" t="s">
        <v>164</v>
      </c>
      <c r="AC1" s="25" t="s">
        <v>165</v>
      </c>
      <c r="AD1" s="25" t="s">
        <v>166</v>
      </c>
      <c r="AE1" s="25" t="s">
        <v>167</v>
      </c>
      <c r="AF1" s="25" t="s">
        <v>168</v>
      </c>
      <c r="AG1" s="25" t="s">
        <v>169</v>
      </c>
      <c r="AH1" s="25" t="s">
        <v>170</v>
      </c>
      <c r="AI1" s="25" t="s">
        <v>171</v>
      </c>
      <c r="AJ1" s="25" t="s">
        <v>172</v>
      </c>
      <c r="AK1" s="25" t="s">
        <v>173</v>
      </c>
      <c r="AL1" s="25" t="s">
        <v>174</v>
      </c>
      <c r="AM1" s="25" t="s">
        <v>175</v>
      </c>
      <c r="AN1" s="25"/>
      <c r="AO1" s="25" t="s">
        <v>164</v>
      </c>
      <c r="AP1" s="25" t="s">
        <v>165</v>
      </c>
      <c r="AQ1" s="25" t="s">
        <v>166</v>
      </c>
      <c r="AR1" s="25" t="s">
        <v>167</v>
      </c>
      <c r="AS1" s="25" t="s">
        <v>168</v>
      </c>
      <c r="AT1" s="25" t="s">
        <v>169</v>
      </c>
      <c r="AU1" s="25" t="s">
        <v>170</v>
      </c>
      <c r="AV1" s="25" t="s">
        <v>171</v>
      </c>
      <c r="AW1" s="25" t="s">
        <v>172</v>
      </c>
      <c r="AX1" s="25" t="s">
        <v>173</v>
      </c>
      <c r="AY1" s="25" t="s">
        <v>174</v>
      </c>
      <c r="AZ1" s="25" t="s">
        <v>175</v>
      </c>
      <c r="BA1" s="25" t="s">
        <v>164</v>
      </c>
      <c r="BB1" s="25" t="s">
        <v>165</v>
      </c>
      <c r="BC1" s="25" t="s">
        <v>166</v>
      </c>
      <c r="BD1" s="25" t="s">
        <v>167</v>
      </c>
      <c r="BE1" s="25" t="s">
        <v>168</v>
      </c>
      <c r="BF1" s="25" t="s">
        <v>169</v>
      </c>
      <c r="BG1" s="25" t="s">
        <v>170</v>
      </c>
      <c r="BH1" s="25" t="s">
        <v>171</v>
      </c>
      <c r="BI1" s="25" t="s">
        <v>172</v>
      </c>
      <c r="BJ1" s="25"/>
      <c r="BK1" s="25" t="s">
        <v>164</v>
      </c>
      <c r="BL1" s="25" t="s">
        <v>165</v>
      </c>
      <c r="BM1" s="25" t="s">
        <v>166</v>
      </c>
      <c r="BN1" s="25" t="s">
        <v>167</v>
      </c>
      <c r="BO1" s="25" t="s">
        <v>168</v>
      </c>
      <c r="BP1" s="25" t="s">
        <v>169</v>
      </c>
      <c r="BQ1" s="25" t="s">
        <v>170</v>
      </c>
      <c r="BR1" s="25" t="s">
        <v>171</v>
      </c>
      <c r="BS1" s="25" t="s">
        <v>172</v>
      </c>
      <c r="BU1" s="58" t="s">
        <v>164</v>
      </c>
      <c r="BV1" s="58" t="s">
        <v>165</v>
      </c>
      <c r="BW1" s="58" t="s">
        <v>166</v>
      </c>
      <c r="BX1" s="58" t="s">
        <v>167</v>
      </c>
      <c r="BY1" s="58" t="s">
        <v>168</v>
      </c>
      <c r="BZ1" s="58" t="s">
        <v>169</v>
      </c>
      <c r="CA1" s="58" t="s">
        <v>170</v>
      </c>
      <c r="CB1" s="58" t="s">
        <v>171</v>
      </c>
      <c r="CC1" s="58" t="s">
        <v>172</v>
      </c>
    </row>
    <row r="2" spans="1:81" s="24" customFormat="1" ht="18.75" x14ac:dyDescent="0.4">
      <c r="A2" s="24" t="s">
        <v>176</v>
      </c>
      <c r="B2" s="24" t="s">
        <v>177</v>
      </c>
      <c r="C2" s="24" t="s">
        <v>178</v>
      </c>
      <c r="D2" s="26">
        <v>2014</v>
      </c>
      <c r="E2" s="26">
        <f>D2</f>
        <v>2014</v>
      </c>
      <c r="F2" s="26">
        <f t="shared" ref="F2:O2" si="0">E2</f>
        <v>2014</v>
      </c>
      <c r="G2" s="26">
        <f t="shared" si="0"/>
        <v>2014</v>
      </c>
      <c r="H2" s="26">
        <f t="shared" si="0"/>
        <v>2014</v>
      </c>
      <c r="I2" s="26">
        <f t="shared" si="0"/>
        <v>2014</v>
      </c>
      <c r="J2" s="26">
        <f t="shared" si="0"/>
        <v>2014</v>
      </c>
      <c r="K2" s="26">
        <f t="shared" si="0"/>
        <v>2014</v>
      </c>
      <c r="L2" s="26">
        <f t="shared" si="0"/>
        <v>2014</v>
      </c>
      <c r="M2" s="26">
        <f t="shared" si="0"/>
        <v>2014</v>
      </c>
      <c r="N2" s="26">
        <f t="shared" si="0"/>
        <v>2014</v>
      </c>
      <c r="O2" s="26">
        <f t="shared" si="0"/>
        <v>2014</v>
      </c>
      <c r="P2" s="26">
        <v>2015</v>
      </c>
      <c r="Q2" s="26">
        <f>P2</f>
        <v>2015</v>
      </c>
      <c r="R2" s="26">
        <f t="shared" ref="R2:X2" si="1">Q2</f>
        <v>2015</v>
      </c>
      <c r="S2" s="26">
        <f t="shared" si="1"/>
        <v>2015</v>
      </c>
      <c r="T2" s="26">
        <f t="shared" si="1"/>
        <v>2015</v>
      </c>
      <c r="U2" s="26">
        <f t="shared" si="1"/>
        <v>2015</v>
      </c>
      <c r="V2" s="26">
        <f t="shared" si="1"/>
        <v>2015</v>
      </c>
      <c r="W2" s="26">
        <f t="shared" si="1"/>
        <v>2015</v>
      </c>
      <c r="X2" s="26">
        <f t="shared" si="1"/>
        <v>2015</v>
      </c>
      <c r="AB2" s="26">
        <v>2014</v>
      </c>
      <c r="AC2" s="26">
        <f>AB2</f>
        <v>2014</v>
      </c>
      <c r="AD2" s="26">
        <f t="shared" ref="AD2" si="2">AC2</f>
        <v>2014</v>
      </c>
      <c r="AE2" s="26">
        <f t="shared" ref="AE2" si="3">AD2</f>
        <v>2014</v>
      </c>
      <c r="AF2" s="26">
        <f t="shared" ref="AF2" si="4">AE2</f>
        <v>2014</v>
      </c>
      <c r="AG2" s="26">
        <f t="shared" ref="AG2" si="5">AF2</f>
        <v>2014</v>
      </c>
      <c r="AH2" s="26">
        <f t="shared" ref="AH2" si="6">AG2</f>
        <v>2014</v>
      </c>
      <c r="AI2" s="26">
        <f t="shared" ref="AI2" si="7">AH2</f>
        <v>2014</v>
      </c>
      <c r="AJ2" s="26">
        <f t="shared" ref="AJ2" si="8">AI2</f>
        <v>2014</v>
      </c>
      <c r="AK2" s="26">
        <f t="shared" ref="AK2" si="9">AJ2</f>
        <v>2014</v>
      </c>
      <c r="AL2" s="26">
        <f t="shared" ref="AL2" si="10">AK2</f>
        <v>2014</v>
      </c>
      <c r="AM2" s="26">
        <f t="shared" ref="AM2" si="11">AL2</f>
        <v>2014</v>
      </c>
      <c r="AN2" s="26"/>
      <c r="AO2" s="26">
        <v>2014</v>
      </c>
      <c r="AP2" s="26">
        <f>AO2</f>
        <v>2014</v>
      </c>
      <c r="AQ2" s="26">
        <f t="shared" ref="AQ2" si="12">AP2</f>
        <v>2014</v>
      </c>
      <c r="AR2" s="26">
        <f t="shared" ref="AR2" si="13">AQ2</f>
        <v>2014</v>
      </c>
      <c r="AS2" s="26">
        <f t="shared" ref="AS2" si="14">AR2</f>
        <v>2014</v>
      </c>
      <c r="AT2" s="26">
        <f t="shared" ref="AT2" si="15">AS2</f>
        <v>2014</v>
      </c>
      <c r="AU2" s="26">
        <f t="shared" ref="AU2" si="16">AT2</f>
        <v>2014</v>
      </c>
      <c r="AV2" s="26">
        <f t="shared" ref="AV2" si="17">AU2</f>
        <v>2014</v>
      </c>
      <c r="AW2" s="26">
        <f t="shared" ref="AW2" si="18">AV2</f>
        <v>2014</v>
      </c>
      <c r="AX2" s="26">
        <f t="shared" ref="AX2" si="19">AW2</f>
        <v>2014</v>
      </c>
      <c r="AY2" s="26">
        <f t="shared" ref="AY2" si="20">AX2</f>
        <v>2014</v>
      </c>
      <c r="AZ2" s="26">
        <f t="shared" ref="AZ2" si="21">AY2</f>
        <v>2014</v>
      </c>
      <c r="BA2" s="26">
        <v>2015</v>
      </c>
      <c r="BB2" s="26">
        <v>2015</v>
      </c>
      <c r="BC2" s="26">
        <v>2015</v>
      </c>
      <c r="BD2" s="26">
        <v>2015</v>
      </c>
      <c r="BE2" s="26">
        <v>2015</v>
      </c>
      <c r="BF2" s="26">
        <v>2015</v>
      </c>
      <c r="BG2" s="26">
        <v>2015</v>
      </c>
      <c r="BH2" s="26">
        <v>2015</v>
      </c>
      <c r="BI2" s="26">
        <v>2015</v>
      </c>
      <c r="BJ2" s="26"/>
      <c r="BK2" s="26" t="s">
        <v>258</v>
      </c>
      <c r="BL2" s="26" t="str">
        <f>BK2</f>
        <v>2015 Drop</v>
      </c>
      <c r="BM2" s="26" t="str">
        <f t="shared" ref="BM2" si="22">BL2</f>
        <v>2015 Drop</v>
      </c>
      <c r="BN2" s="26" t="str">
        <f t="shared" ref="BN2" si="23">BM2</f>
        <v>2015 Drop</v>
      </c>
      <c r="BO2" s="26" t="str">
        <f t="shared" ref="BO2" si="24">BN2</f>
        <v>2015 Drop</v>
      </c>
      <c r="BP2" s="26" t="str">
        <f t="shared" ref="BP2" si="25">BO2</f>
        <v>2015 Drop</v>
      </c>
      <c r="BQ2" s="26" t="str">
        <f t="shared" ref="BQ2" si="26">BP2</f>
        <v>2015 Drop</v>
      </c>
      <c r="BR2" s="26" t="str">
        <f t="shared" ref="BR2" si="27">BQ2</f>
        <v>2015 Drop</v>
      </c>
      <c r="BS2" s="26" t="str">
        <f t="shared" ref="BS2" si="28">BR2</f>
        <v>2015 Drop</v>
      </c>
      <c r="BU2" s="58" t="s">
        <v>263</v>
      </c>
      <c r="BV2" s="58" t="str">
        <f>BU2</f>
        <v>2015 % Drop</v>
      </c>
      <c r="BW2" s="58" t="str">
        <f t="shared" ref="BW2" si="29">BV2</f>
        <v>2015 % Drop</v>
      </c>
      <c r="BX2" s="58" t="str">
        <f t="shared" ref="BX2" si="30">BW2</f>
        <v>2015 % Drop</v>
      </c>
      <c r="BY2" s="58" t="str">
        <f t="shared" ref="BY2" si="31">BX2</f>
        <v>2015 % Drop</v>
      </c>
      <c r="BZ2" s="58" t="str">
        <f t="shared" ref="BZ2" si="32">BY2</f>
        <v>2015 % Drop</v>
      </c>
      <c r="CA2" s="58" t="str">
        <f t="shared" ref="CA2" si="33">BZ2</f>
        <v>2015 % Drop</v>
      </c>
      <c r="CB2" s="58" t="str">
        <f t="shared" ref="CB2" si="34">CA2</f>
        <v>2015 % Drop</v>
      </c>
      <c r="CC2" s="58" t="str">
        <f t="shared" ref="CC2" si="35">CB2</f>
        <v>2015 % Drop</v>
      </c>
    </row>
    <row r="3" spans="1:81" x14ac:dyDescent="0.25">
      <c r="D3" s="5" t="s">
        <v>37</v>
      </c>
      <c r="AO3" t="s">
        <v>37</v>
      </c>
    </row>
    <row r="4" spans="1:81" x14ac:dyDescent="0.25">
      <c r="D4">
        <v>14</v>
      </c>
      <c r="P4">
        <v>15</v>
      </c>
      <c r="AB4" t="s">
        <v>141</v>
      </c>
      <c r="AC4" t="s">
        <v>142</v>
      </c>
      <c r="AD4" t="s">
        <v>144</v>
      </c>
      <c r="AE4" t="s">
        <v>146</v>
      </c>
      <c r="AF4" t="s">
        <v>148</v>
      </c>
      <c r="AG4" t="s">
        <v>150</v>
      </c>
      <c r="AH4" t="s">
        <v>152</v>
      </c>
      <c r="AI4" t="s">
        <v>154</v>
      </c>
      <c r="AJ4" t="s">
        <v>156</v>
      </c>
      <c r="AK4" t="s">
        <v>158</v>
      </c>
      <c r="AL4" t="s">
        <v>160</v>
      </c>
      <c r="AM4" t="s">
        <v>162</v>
      </c>
      <c r="AO4">
        <v>14</v>
      </c>
      <c r="BA4">
        <v>15</v>
      </c>
    </row>
    <row r="5" spans="1:81" x14ac:dyDescent="0.25">
      <c r="A5" s="5" t="s">
        <v>39</v>
      </c>
      <c r="B5" s="5" t="s">
        <v>40</v>
      </c>
      <c r="C5" s="5" t="s">
        <v>2</v>
      </c>
      <c r="D5" t="s">
        <v>140</v>
      </c>
      <c r="E5" t="s">
        <v>143</v>
      </c>
      <c r="F5" t="s">
        <v>145</v>
      </c>
      <c r="G5" t="s">
        <v>147</v>
      </c>
      <c r="H5" t="s">
        <v>149</v>
      </c>
      <c r="I5" t="s">
        <v>151</v>
      </c>
      <c r="J5" t="s">
        <v>153</v>
      </c>
      <c r="K5" t="s">
        <v>155</v>
      </c>
      <c r="L5" t="s">
        <v>157</v>
      </c>
      <c r="M5" t="s">
        <v>159</v>
      </c>
      <c r="N5" t="s">
        <v>161</v>
      </c>
      <c r="O5" t="s">
        <v>163</v>
      </c>
      <c r="P5" t="s">
        <v>140</v>
      </c>
      <c r="Q5" t="s">
        <v>143</v>
      </c>
      <c r="R5" t="s">
        <v>145</v>
      </c>
      <c r="S5" t="s">
        <v>147</v>
      </c>
      <c r="T5" t="s">
        <v>149</v>
      </c>
      <c r="U5" t="s">
        <v>151</v>
      </c>
      <c r="V5" t="s">
        <v>153</v>
      </c>
      <c r="W5" t="s">
        <v>155</v>
      </c>
      <c r="X5" t="s">
        <v>157</v>
      </c>
      <c r="Y5" t="s">
        <v>159</v>
      </c>
      <c r="Z5" t="s">
        <v>161</v>
      </c>
      <c r="AA5" t="s">
        <v>163</v>
      </c>
      <c r="AO5" t="s">
        <v>140</v>
      </c>
      <c r="AP5" t="s">
        <v>143</v>
      </c>
      <c r="AQ5" t="s">
        <v>145</v>
      </c>
      <c r="AR5" t="s">
        <v>147</v>
      </c>
      <c r="AS5" t="s">
        <v>149</v>
      </c>
      <c r="AT5" t="s">
        <v>151</v>
      </c>
      <c r="AU5" t="s">
        <v>153</v>
      </c>
      <c r="AV5" t="s">
        <v>155</v>
      </c>
      <c r="AW5" t="s">
        <v>157</v>
      </c>
      <c r="AX5" t="s">
        <v>159</v>
      </c>
      <c r="AY5" t="s">
        <v>161</v>
      </c>
      <c r="AZ5" t="s">
        <v>163</v>
      </c>
      <c r="BA5" t="s">
        <v>140</v>
      </c>
      <c r="BB5" t="s">
        <v>143</v>
      </c>
      <c r="BC5" t="s">
        <v>145</v>
      </c>
      <c r="BD5" t="s">
        <v>147</v>
      </c>
      <c r="BE5" t="s">
        <v>149</v>
      </c>
      <c r="BF5" t="s">
        <v>151</v>
      </c>
      <c r="BG5" t="s">
        <v>153</v>
      </c>
      <c r="BH5" t="s">
        <v>155</v>
      </c>
      <c r="BI5" t="s">
        <v>157</v>
      </c>
    </row>
    <row r="6" spans="1:81" x14ac:dyDescent="0.25">
      <c r="A6" s="7" t="s">
        <v>11</v>
      </c>
      <c r="B6" s="7" t="s">
        <v>43</v>
      </c>
      <c r="C6" s="7">
        <v>0.75</v>
      </c>
      <c r="D6" s="21">
        <v>1965.26</v>
      </c>
      <c r="E6" s="21">
        <v>2255.8200000000002</v>
      </c>
      <c r="F6" s="21">
        <v>2807.57</v>
      </c>
      <c r="G6" s="21">
        <v>3801.38</v>
      </c>
      <c r="H6" s="21">
        <v>3853.51</v>
      </c>
      <c r="I6" s="21">
        <v>3947.88</v>
      </c>
      <c r="J6" s="21">
        <v>2124.5100000000002</v>
      </c>
      <c r="K6" s="21">
        <v>1827.58</v>
      </c>
      <c r="L6" s="21">
        <v>2324.34</v>
      </c>
      <c r="M6" s="21">
        <v>2466.98</v>
      </c>
      <c r="N6" s="21">
        <v>2336.4499999999998</v>
      </c>
      <c r="O6" s="21">
        <v>2551.64</v>
      </c>
      <c r="P6" s="21">
        <v>2681.41</v>
      </c>
      <c r="Q6" s="21">
        <v>2799.17</v>
      </c>
      <c r="R6" s="21">
        <v>2160.4699999999998</v>
      </c>
      <c r="S6" s="21">
        <v>1023.04</v>
      </c>
      <c r="T6" s="21">
        <v>1114.99</v>
      </c>
      <c r="U6" s="21">
        <v>1086.1400000000001</v>
      </c>
      <c r="V6" s="21">
        <v>936.18</v>
      </c>
      <c r="W6" s="21">
        <v>1051.46</v>
      </c>
      <c r="X6" s="21">
        <v>2135.09</v>
      </c>
      <c r="Y6" s="20"/>
      <c r="Z6" s="6"/>
      <c r="AA6" s="6"/>
      <c r="AB6" s="6">
        <v>4646.67</v>
      </c>
      <c r="AC6" s="6">
        <v>5054.99</v>
      </c>
      <c r="AD6" s="6">
        <v>4968.04</v>
      </c>
      <c r="AE6" s="6">
        <v>4824.42</v>
      </c>
      <c r="AF6" s="6">
        <v>4968.5</v>
      </c>
      <c r="AG6" s="6">
        <v>5034.0200000000004</v>
      </c>
      <c r="AH6" s="6">
        <v>3060.69</v>
      </c>
      <c r="AI6" s="6">
        <v>2879.04</v>
      </c>
      <c r="AJ6" s="6">
        <v>4459.43</v>
      </c>
      <c r="AK6" s="6">
        <v>2466.98</v>
      </c>
      <c r="AL6" s="6">
        <v>2336.4499999999998</v>
      </c>
      <c r="AM6" s="6">
        <v>2551.64</v>
      </c>
      <c r="AN6" s="6"/>
      <c r="AO6" s="21">
        <v>1965.26</v>
      </c>
      <c r="AP6" s="21">
        <v>2255.8200000000002</v>
      </c>
      <c r="AQ6" s="21">
        <v>2807.57</v>
      </c>
      <c r="AR6" s="21">
        <v>3801.38</v>
      </c>
      <c r="AS6" s="21">
        <v>3853.51</v>
      </c>
      <c r="AT6" s="21">
        <v>3947.88</v>
      </c>
      <c r="AU6" s="21">
        <v>2124.5100000000002</v>
      </c>
      <c r="AV6" s="21">
        <v>1827.58</v>
      </c>
      <c r="AW6" s="21">
        <v>2324.34</v>
      </c>
      <c r="AX6" s="21">
        <v>2466.98</v>
      </c>
      <c r="AY6" s="21">
        <v>2336.4499999999998</v>
      </c>
      <c r="AZ6" s="21">
        <v>2551.64</v>
      </c>
      <c r="BA6" s="21">
        <v>2681.41</v>
      </c>
      <c r="BB6" s="21">
        <v>2799.17</v>
      </c>
      <c r="BC6" s="21">
        <v>2160.4699999999998</v>
      </c>
      <c r="BD6" s="21">
        <v>1023.04</v>
      </c>
      <c r="BE6" s="21">
        <v>1114.99</v>
      </c>
      <c r="BF6" s="21">
        <v>1086.1400000000001</v>
      </c>
      <c r="BG6" s="21">
        <v>936.18</v>
      </c>
      <c r="BH6" s="21">
        <v>1051.46</v>
      </c>
      <c r="BI6" s="21">
        <v>2135.09</v>
      </c>
      <c r="BJ6" s="21"/>
      <c r="BK6" s="21">
        <f>AO6-BA6</f>
        <v>-716.14999999999986</v>
      </c>
      <c r="BL6" s="21">
        <f t="shared" ref="BL6:BS6" si="36">AP6-BB6</f>
        <v>-543.34999999999991</v>
      </c>
      <c r="BM6" s="21">
        <f t="shared" si="36"/>
        <v>647.10000000000036</v>
      </c>
      <c r="BN6" s="21">
        <f t="shared" si="36"/>
        <v>2778.34</v>
      </c>
      <c r="BO6" s="21">
        <f t="shared" si="36"/>
        <v>2738.5200000000004</v>
      </c>
      <c r="BP6" s="21">
        <f t="shared" si="36"/>
        <v>2861.74</v>
      </c>
      <c r="BQ6" s="21">
        <f t="shared" si="36"/>
        <v>1188.3300000000004</v>
      </c>
      <c r="BR6" s="21">
        <f t="shared" si="36"/>
        <v>776.11999999999989</v>
      </c>
      <c r="BS6" s="21">
        <f t="shared" si="36"/>
        <v>189.25</v>
      </c>
      <c r="BU6" s="56">
        <f>ROUND(BK6/AO6,4)</f>
        <v>-0.3644</v>
      </c>
      <c r="BV6" s="56">
        <f t="shared" ref="BV6:CC14" si="37">ROUND(BL6/AP6,4)</f>
        <v>-0.2409</v>
      </c>
      <c r="BW6" s="56">
        <f t="shared" si="37"/>
        <v>0.23050000000000001</v>
      </c>
      <c r="BX6" s="56">
        <f t="shared" si="37"/>
        <v>0.73089999999999999</v>
      </c>
      <c r="BY6" s="56">
        <f t="shared" si="37"/>
        <v>0.7107</v>
      </c>
      <c r="BZ6" s="56">
        <f t="shared" si="37"/>
        <v>0.72489999999999999</v>
      </c>
      <c r="CA6" s="56">
        <f t="shared" si="37"/>
        <v>0.55930000000000002</v>
      </c>
      <c r="CB6" s="56">
        <f t="shared" si="37"/>
        <v>0.42470000000000002</v>
      </c>
      <c r="CC6" s="56">
        <f t="shared" si="37"/>
        <v>8.14E-2</v>
      </c>
    </row>
    <row r="7" spans="1:81" x14ac:dyDescent="0.25">
      <c r="C7" s="7">
        <v>1</v>
      </c>
      <c r="D7" s="21">
        <v>599.45000000000005</v>
      </c>
      <c r="E7" s="21">
        <v>622.25</v>
      </c>
      <c r="F7" s="21">
        <v>474.32</v>
      </c>
      <c r="G7" s="21">
        <v>634.33000000000004</v>
      </c>
      <c r="H7" s="21">
        <v>697.7</v>
      </c>
      <c r="I7" s="21">
        <v>837.14</v>
      </c>
      <c r="J7" s="21">
        <v>805.57</v>
      </c>
      <c r="K7" s="21">
        <v>911.13</v>
      </c>
      <c r="L7" s="21">
        <v>756.29</v>
      </c>
      <c r="M7" s="21">
        <v>654.02</v>
      </c>
      <c r="N7" s="21">
        <v>629.41</v>
      </c>
      <c r="O7" s="21">
        <v>539.73</v>
      </c>
      <c r="P7" s="21">
        <v>307.51</v>
      </c>
      <c r="Q7" s="21">
        <v>402.81</v>
      </c>
      <c r="R7" s="21">
        <v>498.65</v>
      </c>
      <c r="S7" s="21">
        <v>622.49</v>
      </c>
      <c r="T7" s="21">
        <v>637.47</v>
      </c>
      <c r="U7" s="21">
        <v>653.29999999999995</v>
      </c>
      <c r="V7" s="21">
        <v>627.66999999999996</v>
      </c>
      <c r="W7" s="21">
        <v>701.47</v>
      </c>
      <c r="X7" s="21">
        <v>744.5</v>
      </c>
      <c r="Y7" s="20"/>
      <c r="Z7" s="6"/>
      <c r="AA7" s="6"/>
      <c r="AB7" s="6">
        <v>906.96</v>
      </c>
      <c r="AC7" s="6">
        <v>1025.06</v>
      </c>
      <c r="AD7" s="6">
        <v>972.97</v>
      </c>
      <c r="AE7" s="6">
        <v>1256.8200000000002</v>
      </c>
      <c r="AF7" s="6">
        <v>1335.17</v>
      </c>
      <c r="AG7" s="6">
        <v>1490.44</v>
      </c>
      <c r="AH7" s="6">
        <v>1433.24</v>
      </c>
      <c r="AI7" s="6">
        <v>1612.6</v>
      </c>
      <c r="AJ7" s="6">
        <v>1500.79</v>
      </c>
      <c r="AK7" s="6">
        <v>654.02</v>
      </c>
      <c r="AL7" s="6">
        <v>629.41</v>
      </c>
      <c r="AM7" s="6">
        <v>539.73</v>
      </c>
      <c r="AN7" s="6"/>
      <c r="AO7" s="21">
        <v>599.45000000000005</v>
      </c>
      <c r="AP7" s="21">
        <v>622.25</v>
      </c>
      <c r="AQ7" s="21">
        <v>474.32</v>
      </c>
      <c r="AR7" s="21">
        <v>634.33000000000004</v>
      </c>
      <c r="AS7" s="21">
        <v>697.7</v>
      </c>
      <c r="AT7" s="21">
        <v>837.14</v>
      </c>
      <c r="AU7" s="21">
        <v>805.57</v>
      </c>
      <c r="AV7" s="21">
        <v>911.13</v>
      </c>
      <c r="AW7" s="21">
        <v>756.29</v>
      </c>
      <c r="AX7" s="21">
        <v>654.02</v>
      </c>
      <c r="AY7" s="21">
        <v>629.41</v>
      </c>
      <c r="AZ7" s="21">
        <v>539.73</v>
      </c>
      <c r="BA7" s="21">
        <v>307.51</v>
      </c>
      <c r="BB7" s="21">
        <v>402.81</v>
      </c>
      <c r="BC7" s="21">
        <v>498.65</v>
      </c>
      <c r="BD7" s="21">
        <v>622.49</v>
      </c>
      <c r="BE7" s="21">
        <v>637.47</v>
      </c>
      <c r="BF7" s="21">
        <v>653.29999999999995</v>
      </c>
      <c r="BG7" s="21">
        <v>627.66999999999996</v>
      </c>
      <c r="BH7" s="21">
        <v>701.47</v>
      </c>
      <c r="BI7" s="21">
        <v>744.5</v>
      </c>
      <c r="BJ7" s="21"/>
      <c r="BK7" s="21">
        <f t="shared" ref="BK7:BK70" si="38">AO7-BA7</f>
        <v>291.94000000000005</v>
      </c>
      <c r="BL7" s="21">
        <f t="shared" ref="BL7:BL70" si="39">AP7-BB7</f>
        <v>219.44</v>
      </c>
      <c r="BM7" s="21">
        <f t="shared" ref="BM7:BM70" si="40">AQ7-BC7</f>
        <v>-24.329999999999984</v>
      </c>
      <c r="BN7" s="21">
        <f t="shared" ref="BN7:BN70" si="41">AR7-BD7</f>
        <v>11.840000000000032</v>
      </c>
      <c r="BO7" s="21">
        <f t="shared" ref="BO7:BO70" si="42">AS7-BE7</f>
        <v>60.230000000000018</v>
      </c>
      <c r="BP7" s="21">
        <f t="shared" ref="BP7:BP70" si="43">AT7-BF7</f>
        <v>183.84000000000003</v>
      </c>
      <c r="BQ7" s="21">
        <f t="shared" ref="BQ7:BQ70" si="44">AU7-BG7</f>
        <v>177.90000000000009</v>
      </c>
      <c r="BR7" s="21">
        <f t="shared" ref="BR7:BR70" si="45">AV7-BH7</f>
        <v>209.65999999999997</v>
      </c>
      <c r="BS7" s="21">
        <f t="shared" ref="BS7:BS70" si="46">AW7-BI7</f>
        <v>11.789999999999964</v>
      </c>
      <c r="BU7" s="56">
        <f t="shared" ref="BU7:BU69" si="47">ROUND(BK7/AO7,4)</f>
        <v>0.48699999999999999</v>
      </c>
      <c r="BV7" s="56">
        <f t="shared" si="37"/>
        <v>0.35270000000000001</v>
      </c>
      <c r="BW7" s="56">
        <f t="shared" si="37"/>
        <v>-5.1299999999999998E-2</v>
      </c>
      <c r="BX7" s="56">
        <f t="shared" si="37"/>
        <v>1.8700000000000001E-2</v>
      </c>
      <c r="BY7" s="56">
        <f t="shared" si="37"/>
        <v>8.6300000000000002E-2</v>
      </c>
      <c r="BZ7" s="56">
        <f t="shared" si="37"/>
        <v>0.21959999999999999</v>
      </c>
      <c r="CA7" s="56">
        <f t="shared" si="37"/>
        <v>0.2208</v>
      </c>
      <c r="CB7" s="56">
        <f t="shared" si="37"/>
        <v>0.2301</v>
      </c>
      <c r="CC7" s="56">
        <f t="shared" si="37"/>
        <v>1.5599999999999999E-2</v>
      </c>
    </row>
    <row r="8" spans="1:81" x14ac:dyDescent="0.25">
      <c r="C8" s="7">
        <v>1.5</v>
      </c>
      <c r="D8" s="21">
        <v>884.16</v>
      </c>
      <c r="E8" s="21">
        <v>958.16</v>
      </c>
      <c r="F8" s="21">
        <v>787.74</v>
      </c>
      <c r="G8" s="21">
        <v>865.5</v>
      </c>
      <c r="H8" s="21">
        <v>1032.8599999999999</v>
      </c>
      <c r="I8" s="21">
        <v>1128.75</v>
      </c>
      <c r="J8" s="21">
        <v>962.77</v>
      </c>
      <c r="K8" s="21">
        <v>1124.73</v>
      </c>
      <c r="L8" s="21">
        <v>1146.73</v>
      </c>
      <c r="M8" s="21">
        <v>847.34</v>
      </c>
      <c r="N8" s="21">
        <v>841.99</v>
      </c>
      <c r="O8" s="21">
        <v>771.81</v>
      </c>
      <c r="P8" s="21">
        <v>793.84</v>
      </c>
      <c r="Q8" s="21">
        <v>948.62</v>
      </c>
      <c r="R8" s="21">
        <v>954.7</v>
      </c>
      <c r="S8" s="21">
        <v>1033.06</v>
      </c>
      <c r="T8" s="21">
        <v>1054.78</v>
      </c>
      <c r="U8" s="21">
        <v>1005.57</v>
      </c>
      <c r="V8" s="21">
        <v>1254.6400000000001</v>
      </c>
      <c r="W8" s="21">
        <v>1058.83</v>
      </c>
      <c r="X8" s="21">
        <v>1173.27</v>
      </c>
      <c r="Y8" s="20"/>
      <c r="Z8" s="6"/>
      <c r="AA8" s="6"/>
      <c r="AB8" s="6">
        <v>1678</v>
      </c>
      <c r="AC8" s="6">
        <v>1906.78</v>
      </c>
      <c r="AD8" s="6">
        <v>1742.44</v>
      </c>
      <c r="AE8" s="6">
        <v>1898.56</v>
      </c>
      <c r="AF8" s="6">
        <v>2087.64</v>
      </c>
      <c r="AG8" s="6">
        <v>2134.3200000000002</v>
      </c>
      <c r="AH8" s="6">
        <v>2217.41</v>
      </c>
      <c r="AI8" s="6">
        <v>2183.56</v>
      </c>
      <c r="AJ8" s="6">
        <v>2320</v>
      </c>
      <c r="AK8" s="6">
        <v>847.34</v>
      </c>
      <c r="AL8" s="6">
        <v>841.99</v>
      </c>
      <c r="AM8" s="6">
        <v>771.81</v>
      </c>
      <c r="AN8" s="6"/>
      <c r="AO8" s="21">
        <v>884.16</v>
      </c>
      <c r="AP8" s="21">
        <v>958.16</v>
      </c>
      <c r="AQ8" s="21">
        <v>787.74</v>
      </c>
      <c r="AR8" s="21">
        <v>865.5</v>
      </c>
      <c r="AS8" s="21">
        <v>1032.8599999999999</v>
      </c>
      <c r="AT8" s="21">
        <v>1128.75</v>
      </c>
      <c r="AU8" s="21">
        <v>962.77</v>
      </c>
      <c r="AV8" s="21">
        <v>1124.73</v>
      </c>
      <c r="AW8" s="21">
        <v>1146.73</v>
      </c>
      <c r="AX8" s="21">
        <v>847.34</v>
      </c>
      <c r="AY8" s="21">
        <v>841.99</v>
      </c>
      <c r="AZ8" s="21">
        <v>771.81</v>
      </c>
      <c r="BA8" s="21">
        <v>793.84</v>
      </c>
      <c r="BB8" s="21">
        <v>948.62</v>
      </c>
      <c r="BC8" s="21">
        <v>954.7</v>
      </c>
      <c r="BD8" s="21">
        <v>1033.06</v>
      </c>
      <c r="BE8" s="21">
        <v>1054.78</v>
      </c>
      <c r="BF8" s="21">
        <v>1005.57</v>
      </c>
      <c r="BG8" s="21">
        <v>1254.6400000000001</v>
      </c>
      <c r="BH8" s="21">
        <v>1058.83</v>
      </c>
      <c r="BI8" s="21">
        <v>1173.27</v>
      </c>
      <c r="BJ8" s="21"/>
      <c r="BK8" s="21">
        <f t="shared" si="38"/>
        <v>90.319999999999936</v>
      </c>
      <c r="BL8" s="21">
        <f t="shared" si="39"/>
        <v>9.5399999999999636</v>
      </c>
      <c r="BM8" s="21">
        <f t="shared" si="40"/>
        <v>-166.96000000000004</v>
      </c>
      <c r="BN8" s="21">
        <f t="shared" si="41"/>
        <v>-167.55999999999995</v>
      </c>
      <c r="BO8" s="21">
        <f t="shared" si="42"/>
        <v>-21.920000000000073</v>
      </c>
      <c r="BP8" s="21">
        <f t="shared" si="43"/>
        <v>123.17999999999995</v>
      </c>
      <c r="BQ8" s="21">
        <f t="shared" si="44"/>
        <v>-291.87000000000012</v>
      </c>
      <c r="BR8" s="21">
        <f t="shared" si="45"/>
        <v>65.900000000000091</v>
      </c>
      <c r="BS8" s="21">
        <f t="shared" si="46"/>
        <v>-26.539999999999964</v>
      </c>
      <c r="BU8" s="56">
        <f t="shared" si="47"/>
        <v>0.1022</v>
      </c>
      <c r="BV8" s="56">
        <f t="shared" si="37"/>
        <v>0.01</v>
      </c>
      <c r="BW8" s="56">
        <f t="shared" si="37"/>
        <v>-0.21190000000000001</v>
      </c>
      <c r="BX8" s="56">
        <f t="shared" si="37"/>
        <v>-0.19359999999999999</v>
      </c>
      <c r="BY8" s="56">
        <f t="shared" si="37"/>
        <v>-2.12E-2</v>
      </c>
      <c r="BZ8" s="56">
        <f t="shared" si="37"/>
        <v>0.1091</v>
      </c>
      <c r="CA8" s="56">
        <f t="shared" si="37"/>
        <v>-0.30320000000000003</v>
      </c>
      <c r="CB8" s="56">
        <f t="shared" si="37"/>
        <v>5.8599999999999999E-2</v>
      </c>
      <c r="CC8" s="56">
        <f t="shared" si="37"/>
        <v>-2.3099999999999999E-2</v>
      </c>
    </row>
    <row r="9" spans="1:81" x14ac:dyDescent="0.25">
      <c r="C9" s="7">
        <v>2</v>
      </c>
      <c r="D9" s="21">
        <v>594.34</v>
      </c>
      <c r="E9" s="21">
        <v>637.70000000000005</v>
      </c>
      <c r="F9" s="21">
        <v>164.73</v>
      </c>
      <c r="G9" s="21">
        <v>482.82</v>
      </c>
      <c r="H9" s="21">
        <v>703.54</v>
      </c>
      <c r="I9" s="21">
        <v>1753.33</v>
      </c>
      <c r="J9" s="21">
        <v>732.49</v>
      </c>
      <c r="K9" s="21">
        <v>1097.21</v>
      </c>
      <c r="L9" s="21">
        <v>880.26</v>
      </c>
      <c r="M9" s="21">
        <v>700.9</v>
      </c>
      <c r="N9" s="21">
        <v>609.16</v>
      </c>
      <c r="O9" s="21">
        <v>549.75</v>
      </c>
      <c r="P9" s="21">
        <v>132.19</v>
      </c>
      <c r="Q9" s="21">
        <v>245.32</v>
      </c>
      <c r="R9" s="21">
        <v>246.51</v>
      </c>
      <c r="S9" s="21">
        <v>391.28</v>
      </c>
      <c r="T9" s="21">
        <v>341.36</v>
      </c>
      <c r="U9" s="21">
        <v>413.17</v>
      </c>
      <c r="V9" s="21">
        <v>609.39</v>
      </c>
      <c r="W9" s="21">
        <v>558.70000000000005</v>
      </c>
      <c r="X9" s="21">
        <v>692.72</v>
      </c>
      <c r="Y9" s="20"/>
      <c r="Z9" s="6"/>
      <c r="AA9" s="6"/>
      <c r="AB9" s="6">
        <v>726.53</v>
      </c>
      <c r="AC9" s="6">
        <v>883.02</v>
      </c>
      <c r="AD9" s="6">
        <v>411.24</v>
      </c>
      <c r="AE9" s="6">
        <v>874.09999999999991</v>
      </c>
      <c r="AF9" s="6">
        <v>1044.9000000000001</v>
      </c>
      <c r="AG9" s="6">
        <v>2166.5</v>
      </c>
      <c r="AH9" s="6">
        <v>1341.88</v>
      </c>
      <c r="AI9" s="6">
        <v>1655.91</v>
      </c>
      <c r="AJ9" s="6">
        <v>1572.98</v>
      </c>
      <c r="AK9" s="6">
        <v>700.9</v>
      </c>
      <c r="AL9" s="6">
        <v>609.16</v>
      </c>
      <c r="AM9" s="6">
        <v>549.75</v>
      </c>
      <c r="AN9" s="6"/>
      <c r="AO9" s="21">
        <v>594.34</v>
      </c>
      <c r="AP9" s="21">
        <v>637.70000000000005</v>
      </c>
      <c r="AQ9" s="21">
        <v>164.73</v>
      </c>
      <c r="AR9" s="21">
        <v>482.82</v>
      </c>
      <c r="AS9" s="21">
        <v>703.54</v>
      </c>
      <c r="AT9" s="21">
        <v>1753.33</v>
      </c>
      <c r="AU9" s="21">
        <v>732.49</v>
      </c>
      <c r="AV9" s="21">
        <v>1097.21</v>
      </c>
      <c r="AW9" s="21">
        <v>880.26</v>
      </c>
      <c r="AX9" s="21">
        <v>700.9</v>
      </c>
      <c r="AY9" s="21">
        <v>609.16</v>
      </c>
      <c r="AZ9" s="21">
        <v>549.75</v>
      </c>
      <c r="BA9" s="21">
        <v>132.19</v>
      </c>
      <c r="BB9" s="21">
        <v>245.32</v>
      </c>
      <c r="BC9" s="21">
        <v>246.51</v>
      </c>
      <c r="BD9" s="21">
        <v>391.28</v>
      </c>
      <c r="BE9" s="21">
        <v>341.36</v>
      </c>
      <c r="BF9" s="21">
        <v>413.17</v>
      </c>
      <c r="BG9" s="21">
        <v>609.39</v>
      </c>
      <c r="BH9" s="21">
        <v>558.70000000000005</v>
      </c>
      <c r="BI9" s="21">
        <v>692.72</v>
      </c>
      <c r="BJ9" s="21"/>
      <c r="BK9" s="21">
        <f t="shared" si="38"/>
        <v>462.15000000000003</v>
      </c>
      <c r="BL9" s="21">
        <f t="shared" si="39"/>
        <v>392.38000000000005</v>
      </c>
      <c r="BM9" s="21">
        <f t="shared" si="40"/>
        <v>-81.78</v>
      </c>
      <c r="BN9" s="21">
        <f t="shared" si="41"/>
        <v>91.54000000000002</v>
      </c>
      <c r="BO9" s="21">
        <f t="shared" si="42"/>
        <v>362.17999999999995</v>
      </c>
      <c r="BP9" s="21">
        <f t="shared" si="43"/>
        <v>1340.1599999999999</v>
      </c>
      <c r="BQ9" s="21">
        <f t="shared" si="44"/>
        <v>123.10000000000002</v>
      </c>
      <c r="BR9" s="21">
        <f t="shared" si="45"/>
        <v>538.51</v>
      </c>
      <c r="BS9" s="21">
        <f t="shared" si="46"/>
        <v>187.53999999999996</v>
      </c>
      <c r="BU9" s="56">
        <f t="shared" si="47"/>
        <v>0.77759999999999996</v>
      </c>
      <c r="BV9" s="56">
        <f t="shared" si="37"/>
        <v>0.61529999999999996</v>
      </c>
      <c r="BW9" s="56">
        <f t="shared" si="37"/>
        <v>-0.49640000000000001</v>
      </c>
      <c r="BX9" s="56">
        <f t="shared" si="37"/>
        <v>0.18959999999999999</v>
      </c>
      <c r="BY9" s="56">
        <f t="shared" si="37"/>
        <v>0.51480000000000004</v>
      </c>
      <c r="BZ9" s="56">
        <f t="shared" si="37"/>
        <v>0.76439999999999997</v>
      </c>
      <c r="CA9" s="56">
        <f t="shared" si="37"/>
        <v>0.1681</v>
      </c>
      <c r="CB9" s="56">
        <f t="shared" si="37"/>
        <v>0.49080000000000001</v>
      </c>
      <c r="CC9" s="56">
        <f t="shared" si="37"/>
        <v>0.21310000000000001</v>
      </c>
    </row>
    <row r="10" spans="1:81" x14ac:dyDescent="0.25">
      <c r="C10" s="7">
        <v>3</v>
      </c>
      <c r="D10" s="21">
        <v>2207.11</v>
      </c>
      <c r="E10" s="21">
        <v>1985.9</v>
      </c>
      <c r="F10" s="21">
        <v>1226.67</v>
      </c>
      <c r="G10" s="21">
        <v>2044.32</v>
      </c>
      <c r="H10" s="21">
        <v>2047.48</v>
      </c>
      <c r="I10" s="21">
        <v>2799.09</v>
      </c>
      <c r="J10" s="21">
        <v>2487.34</v>
      </c>
      <c r="K10" s="21">
        <v>3319.04</v>
      </c>
      <c r="L10" s="21">
        <v>3256.26</v>
      </c>
      <c r="M10" s="21">
        <v>3357.34</v>
      </c>
      <c r="N10" s="21">
        <v>2169.65</v>
      </c>
      <c r="O10" s="21">
        <v>1938.39</v>
      </c>
      <c r="P10" s="21">
        <v>1383.68</v>
      </c>
      <c r="Q10" s="21">
        <v>1483.34</v>
      </c>
      <c r="R10" s="21">
        <v>1845.29</v>
      </c>
      <c r="S10" s="21">
        <v>2965.78</v>
      </c>
      <c r="T10" s="21">
        <v>2955.18</v>
      </c>
      <c r="U10" s="21">
        <v>2733.08</v>
      </c>
      <c r="V10" s="21">
        <v>2608.84</v>
      </c>
      <c r="W10" s="21">
        <v>2802.87</v>
      </c>
      <c r="X10" s="21">
        <v>2962.97</v>
      </c>
      <c r="Y10" s="20"/>
      <c r="Z10" s="6"/>
      <c r="AA10" s="6"/>
      <c r="AB10" s="6">
        <v>3590.79</v>
      </c>
      <c r="AC10" s="6">
        <v>3469.24</v>
      </c>
      <c r="AD10" s="6">
        <v>3071.96</v>
      </c>
      <c r="AE10" s="6">
        <v>5010.1000000000004</v>
      </c>
      <c r="AF10" s="6">
        <v>5002.66</v>
      </c>
      <c r="AG10" s="6">
        <v>5532.17</v>
      </c>
      <c r="AH10" s="6">
        <v>5096.18</v>
      </c>
      <c r="AI10" s="6">
        <v>6121.91</v>
      </c>
      <c r="AJ10" s="6">
        <v>6219.23</v>
      </c>
      <c r="AK10" s="6">
        <v>3357.34</v>
      </c>
      <c r="AL10" s="6">
        <v>2169.65</v>
      </c>
      <c r="AM10" s="6">
        <v>1938.39</v>
      </c>
      <c r="AN10" s="6"/>
      <c r="AO10" s="21">
        <v>2207.11</v>
      </c>
      <c r="AP10" s="21">
        <v>1985.9</v>
      </c>
      <c r="AQ10" s="21">
        <v>1226.67</v>
      </c>
      <c r="AR10" s="21">
        <v>2044.32</v>
      </c>
      <c r="AS10" s="21">
        <v>2047.48</v>
      </c>
      <c r="AT10" s="21">
        <v>2799.09</v>
      </c>
      <c r="AU10" s="21">
        <v>2487.34</v>
      </c>
      <c r="AV10" s="21">
        <v>3319.04</v>
      </c>
      <c r="AW10" s="21">
        <v>3256.26</v>
      </c>
      <c r="AX10" s="21">
        <v>3357.34</v>
      </c>
      <c r="AY10" s="21">
        <v>2169.65</v>
      </c>
      <c r="AZ10" s="21">
        <v>1938.39</v>
      </c>
      <c r="BA10" s="21">
        <v>1383.68</v>
      </c>
      <c r="BB10" s="21">
        <v>1483.34</v>
      </c>
      <c r="BC10" s="21">
        <v>1845.29</v>
      </c>
      <c r="BD10" s="21">
        <v>2965.78</v>
      </c>
      <c r="BE10" s="21">
        <v>2955.18</v>
      </c>
      <c r="BF10" s="21">
        <v>2733.08</v>
      </c>
      <c r="BG10" s="21">
        <v>2608.84</v>
      </c>
      <c r="BH10" s="21">
        <v>2802.87</v>
      </c>
      <c r="BI10" s="21">
        <v>2962.97</v>
      </c>
      <c r="BJ10" s="21"/>
      <c r="BK10" s="21">
        <f t="shared" si="38"/>
        <v>823.43000000000006</v>
      </c>
      <c r="BL10" s="21">
        <f t="shared" si="39"/>
        <v>502.56000000000017</v>
      </c>
      <c r="BM10" s="21">
        <f t="shared" si="40"/>
        <v>-618.61999999999989</v>
      </c>
      <c r="BN10" s="21">
        <f t="shared" si="41"/>
        <v>-921.46000000000026</v>
      </c>
      <c r="BO10" s="21">
        <f t="shared" si="42"/>
        <v>-907.69999999999982</v>
      </c>
      <c r="BP10" s="21">
        <f t="shared" si="43"/>
        <v>66.010000000000218</v>
      </c>
      <c r="BQ10" s="21">
        <f t="shared" si="44"/>
        <v>-121.5</v>
      </c>
      <c r="BR10" s="21">
        <f t="shared" si="45"/>
        <v>516.17000000000007</v>
      </c>
      <c r="BS10" s="21">
        <f t="shared" si="46"/>
        <v>293.29000000000042</v>
      </c>
      <c r="BU10" s="56">
        <f t="shared" si="47"/>
        <v>0.37309999999999999</v>
      </c>
      <c r="BV10" s="56">
        <f t="shared" si="37"/>
        <v>0.25309999999999999</v>
      </c>
      <c r="BW10" s="56">
        <f t="shared" si="37"/>
        <v>-0.50429999999999997</v>
      </c>
      <c r="BX10" s="56">
        <f t="shared" si="37"/>
        <v>-0.45069999999999999</v>
      </c>
      <c r="BY10" s="56">
        <f t="shared" si="37"/>
        <v>-0.44330000000000003</v>
      </c>
      <c r="BZ10" s="56">
        <f t="shared" si="37"/>
        <v>2.3599999999999999E-2</v>
      </c>
      <c r="CA10" s="56">
        <f t="shared" si="37"/>
        <v>-4.8800000000000003E-2</v>
      </c>
      <c r="CB10" s="56">
        <f t="shared" si="37"/>
        <v>0.1555</v>
      </c>
      <c r="CC10" s="56">
        <f t="shared" si="37"/>
        <v>9.01E-2</v>
      </c>
    </row>
    <row r="11" spans="1:81" x14ac:dyDescent="0.25">
      <c r="C11" s="7">
        <v>4</v>
      </c>
      <c r="D11" s="21">
        <v>1010.96</v>
      </c>
      <c r="E11" s="21">
        <v>1126.82</v>
      </c>
      <c r="F11" s="21">
        <v>957.41</v>
      </c>
      <c r="G11" s="21">
        <v>2275.79</v>
      </c>
      <c r="H11" s="21">
        <v>3843.86</v>
      </c>
      <c r="I11" s="21">
        <v>2284.41</v>
      </c>
      <c r="J11" s="21">
        <v>1313.61</v>
      </c>
      <c r="K11" s="21">
        <v>2070.5700000000002</v>
      </c>
      <c r="L11" s="21">
        <v>5679.32</v>
      </c>
      <c r="M11" s="21">
        <v>2145.11</v>
      </c>
      <c r="N11" s="21">
        <v>1455.28</v>
      </c>
      <c r="O11" s="21">
        <v>1101.77</v>
      </c>
      <c r="P11" s="21">
        <v>869.8</v>
      </c>
      <c r="Q11" s="21">
        <v>1343.2</v>
      </c>
      <c r="R11" s="21">
        <v>1850.15</v>
      </c>
      <c r="S11" s="21">
        <v>2691.69</v>
      </c>
      <c r="T11" s="21">
        <v>2692.09</v>
      </c>
      <c r="U11" s="21">
        <v>2244.15</v>
      </c>
      <c r="V11" s="21">
        <v>2632.8</v>
      </c>
      <c r="W11" s="21">
        <v>3676.74</v>
      </c>
      <c r="X11" s="21">
        <v>4262.24</v>
      </c>
      <c r="Y11" s="20"/>
      <c r="Z11" s="6"/>
      <c r="AA11" s="6"/>
      <c r="AB11" s="6">
        <v>1880.76</v>
      </c>
      <c r="AC11" s="6">
        <v>2470.02</v>
      </c>
      <c r="AD11" s="6">
        <v>2807.56</v>
      </c>
      <c r="AE11" s="6">
        <v>4967.4799999999996</v>
      </c>
      <c r="AF11" s="6">
        <v>6535.9500000000007</v>
      </c>
      <c r="AG11" s="6">
        <v>4528.5599999999995</v>
      </c>
      <c r="AH11" s="6">
        <v>3946.41</v>
      </c>
      <c r="AI11" s="6">
        <v>5747.3099999999995</v>
      </c>
      <c r="AJ11" s="6">
        <v>9941.56</v>
      </c>
      <c r="AK11" s="6">
        <v>2145.11</v>
      </c>
      <c r="AL11" s="6">
        <v>1455.28</v>
      </c>
      <c r="AM11" s="6">
        <v>1101.77</v>
      </c>
      <c r="AN11" s="6"/>
      <c r="AO11" s="21">
        <v>1010.96</v>
      </c>
      <c r="AP11" s="21">
        <v>1126.82</v>
      </c>
      <c r="AQ11" s="21">
        <v>957.41</v>
      </c>
      <c r="AR11" s="21">
        <v>2275.79</v>
      </c>
      <c r="AS11" s="21">
        <v>3843.86</v>
      </c>
      <c r="AT11" s="21">
        <v>2284.41</v>
      </c>
      <c r="AU11" s="21">
        <v>1313.61</v>
      </c>
      <c r="AV11" s="21">
        <v>2070.5700000000002</v>
      </c>
      <c r="AW11" s="21">
        <v>5679.32</v>
      </c>
      <c r="AX11" s="21">
        <v>2145.11</v>
      </c>
      <c r="AY11" s="21">
        <v>1455.28</v>
      </c>
      <c r="AZ11" s="21">
        <v>1101.77</v>
      </c>
      <c r="BA11" s="21">
        <v>869.8</v>
      </c>
      <c r="BB11" s="21">
        <v>1343.2</v>
      </c>
      <c r="BC11" s="21">
        <v>1850.15</v>
      </c>
      <c r="BD11" s="21">
        <v>2691.69</v>
      </c>
      <c r="BE11" s="21">
        <v>2692.09</v>
      </c>
      <c r="BF11" s="21">
        <v>2244.15</v>
      </c>
      <c r="BG11" s="21">
        <v>2632.8</v>
      </c>
      <c r="BH11" s="21">
        <v>3676.74</v>
      </c>
      <c r="BI11" s="21">
        <v>4262.24</v>
      </c>
      <c r="BJ11" s="21"/>
      <c r="BK11" s="21">
        <f t="shared" si="38"/>
        <v>141.16000000000008</v>
      </c>
      <c r="BL11" s="21">
        <f t="shared" si="39"/>
        <v>-216.38000000000011</v>
      </c>
      <c r="BM11" s="21">
        <f t="shared" si="40"/>
        <v>-892.74000000000012</v>
      </c>
      <c r="BN11" s="21">
        <f t="shared" si="41"/>
        <v>-415.90000000000009</v>
      </c>
      <c r="BO11" s="21">
        <f t="shared" si="42"/>
        <v>1151.77</v>
      </c>
      <c r="BP11" s="21">
        <f t="shared" si="43"/>
        <v>40.259999999999764</v>
      </c>
      <c r="BQ11" s="21">
        <f t="shared" si="44"/>
        <v>-1319.1900000000003</v>
      </c>
      <c r="BR11" s="21">
        <f t="shared" si="45"/>
        <v>-1606.1699999999996</v>
      </c>
      <c r="BS11" s="21">
        <f t="shared" si="46"/>
        <v>1417.08</v>
      </c>
      <c r="BU11" s="56">
        <f t="shared" si="47"/>
        <v>0.1396</v>
      </c>
      <c r="BV11" s="56">
        <f t="shared" si="37"/>
        <v>-0.192</v>
      </c>
      <c r="BW11" s="56">
        <f t="shared" si="37"/>
        <v>-0.9325</v>
      </c>
      <c r="BX11" s="56">
        <f t="shared" si="37"/>
        <v>-0.1827</v>
      </c>
      <c r="BY11" s="56">
        <f t="shared" si="37"/>
        <v>0.29959999999999998</v>
      </c>
      <c r="BZ11" s="56">
        <f t="shared" si="37"/>
        <v>1.7600000000000001E-2</v>
      </c>
      <c r="CA11" s="56">
        <f t="shared" si="37"/>
        <v>-1.0042</v>
      </c>
      <c r="CB11" s="56">
        <f t="shared" si="37"/>
        <v>-0.77569999999999995</v>
      </c>
      <c r="CC11" s="56">
        <f t="shared" si="37"/>
        <v>0.2495</v>
      </c>
    </row>
    <row r="12" spans="1:81" x14ac:dyDescent="0.25">
      <c r="C12" s="7">
        <v>6</v>
      </c>
      <c r="D12" s="21">
        <v>28111.759999999998</v>
      </c>
      <c r="E12" s="21">
        <v>21837.91</v>
      </c>
      <c r="F12" s="21">
        <v>18442.46</v>
      </c>
      <c r="G12" s="21">
        <v>23031.31</v>
      </c>
      <c r="H12" s="21">
        <v>39689.660000000003</v>
      </c>
      <c r="I12" s="21">
        <v>42821.34</v>
      </c>
      <c r="J12" s="21">
        <v>14978.13</v>
      </c>
      <c r="K12" s="21">
        <v>30526.97</v>
      </c>
      <c r="L12" s="21">
        <v>21302.7</v>
      </c>
      <c r="M12" s="21">
        <v>32688.09</v>
      </c>
      <c r="N12" s="21">
        <v>43797.48</v>
      </c>
      <c r="O12" s="21">
        <v>21283.5</v>
      </c>
      <c r="P12" s="21">
        <v>13758.8</v>
      </c>
      <c r="Q12" s="21">
        <v>17491.41</v>
      </c>
      <c r="R12" s="21">
        <v>24319.73</v>
      </c>
      <c r="S12" s="21">
        <v>33081.01</v>
      </c>
      <c r="T12" s="21">
        <v>38183.97</v>
      </c>
      <c r="U12" s="21">
        <v>30616.78</v>
      </c>
      <c r="V12" s="21">
        <v>25421.89</v>
      </c>
      <c r="W12" s="21">
        <v>25703.41</v>
      </c>
      <c r="X12" s="21">
        <v>43774.05</v>
      </c>
      <c r="Y12" s="20"/>
      <c r="Z12" s="6"/>
      <c r="AA12" s="6"/>
      <c r="AB12" s="6">
        <v>41870.559999999998</v>
      </c>
      <c r="AC12" s="6">
        <v>39329.32</v>
      </c>
      <c r="AD12" s="6">
        <v>42762.19</v>
      </c>
      <c r="AE12" s="6">
        <v>56112.320000000007</v>
      </c>
      <c r="AF12" s="6">
        <v>77873.63</v>
      </c>
      <c r="AG12" s="6">
        <v>73438.12</v>
      </c>
      <c r="AH12" s="6">
        <v>40400.019999999997</v>
      </c>
      <c r="AI12" s="6">
        <v>56230.380000000005</v>
      </c>
      <c r="AJ12" s="6">
        <v>65076.75</v>
      </c>
      <c r="AK12" s="6">
        <v>32688.09</v>
      </c>
      <c r="AL12" s="6">
        <v>43797.48</v>
      </c>
      <c r="AM12" s="6">
        <v>21283.5</v>
      </c>
      <c r="AN12" s="6"/>
      <c r="AO12" s="21">
        <v>28111.759999999998</v>
      </c>
      <c r="AP12" s="21">
        <v>21837.91</v>
      </c>
      <c r="AQ12" s="21">
        <v>18442.46</v>
      </c>
      <c r="AR12" s="21">
        <v>23031.31</v>
      </c>
      <c r="AS12" s="21">
        <v>39689.660000000003</v>
      </c>
      <c r="AT12" s="21">
        <v>42821.34</v>
      </c>
      <c r="AU12" s="21">
        <v>14978.13</v>
      </c>
      <c r="AV12" s="21">
        <v>30526.97</v>
      </c>
      <c r="AW12" s="21">
        <v>21302.7</v>
      </c>
      <c r="AX12" s="21">
        <v>32688.09</v>
      </c>
      <c r="AY12" s="21">
        <v>43797.48</v>
      </c>
      <c r="AZ12" s="21">
        <v>21283.5</v>
      </c>
      <c r="BA12" s="21">
        <v>13758.8</v>
      </c>
      <c r="BB12" s="21">
        <v>17491.41</v>
      </c>
      <c r="BC12" s="21">
        <v>24319.73</v>
      </c>
      <c r="BD12" s="21">
        <v>33081.01</v>
      </c>
      <c r="BE12" s="21">
        <v>38183.97</v>
      </c>
      <c r="BF12" s="21">
        <v>30616.78</v>
      </c>
      <c r="BG12" s="21">
        <v>25421.89</v>
      </c>
      <c r="BH12" s="21">
        <v>25703.41</v>
      </c>
      <c r="BI12" s="21">
        <v>43774.05</v>
      </c>
      <c r="BJ12" s="21"/>
      <c r="BK12" s="21">
        <f t="shared" si="38"/>
        <v>14352.96</v>
      </c>
      <c r="BL12" s="21">
        <f t="shared" si="39"/>
        <v>4346.5</v>
      </c>
      <c r="BM12" s="21">
        <f t="shared" si="40"/>
        <v>-5877.27</v>
      </c>
      <c r="BN12" s="21">
        <f t="shared" si="41"/>
        <v>-10049.700000000001</v>
      </c>
      <c r="BO12" s="21">
        <f t="shared" si="42"/>
        <v>1505.6900000000023</v>
      </c>
      <c r="BP12" s="21">
        <f t="shared" si="43"/>
        <v>12204.559999999998</v>
      </c>
      <c r="BQ12" s="21">
        <f t="shared" si="44"/>
        <v>-10443.76</v>
      </c>
      <c r="BR12" s="21">
        <f t="shared" si="45"/>
        <v>4823.5600000000013</v>
      </c>
      <c r="BS12" s="21">
        <f t="shared" si="46"/>
        <v>-22471.350000000002</v>
      </c>
      <c r="BU12" s="56">
        <f t="shared" si="47"/>
        <v>0.51060000000000005</v>
      </c>
      <c r="BV12" s="56">
        <f t="shared" si="37"/>
        <v>0.19900000000000001</v>
      </c>
      <c r="BW12" s="56">
        <f t="shared" si="37"/>
        <v>-0.31869999999999998</v>
      </c>
      <c r="BX12" s="56">
        <f t="shared" si="37"/>
        <v>-0.43630000000000002</v>
      </c>
      <c r="BY12" s="56">
        <f t="shared" si="37"/>
        <v>3.7900000000000003E-2</v>
      </c>
      <c r="BZ12" s="56">
        <f t="shared" si="37"/>
        <v>0.28499999999999998</v>
      </c>
      <c r="CA12" s="56">
        <f t="shared" si="37"/>
        <v>-0.69730000000000003</v>
      </c>
      <c r="CB12" s="56">
        <f t="shared" si="37"/>
        <v>0.158</v>
      </c>
      <c r="CC12" s="56">
        <f t="shared" si="37"/>
        <v>-1.0548999999999999</v>
      </c>
    </row>
    <row r="13" spans="1:81" x14ac:dyDescent="0.25">
      <c r="C13" s="7">
        <v>8</v>
      </c>
      <c r="D13" s="21">
        <v>8252.17</v>
      </c>
      <c r="E13" s="21">
        <v>9050.09</v>
      </c>
      <c r="F13" s="21">
        <v>9647.39</v>
      </c>
      <c r="G13" s="21">
        <v>7323.96</v>
      </c>
      <c r="H13" s="21">
        <v>13317.6</v>
      </c>
      <c r="I13" s="21">
        <v>13908.64</v>
      </c>
      <c r="J13" s="21">
        <v>10777.87</v>
      </c>
      <c r="K13" s="21">
        <v>11963.29</v>
      </c>
      <c r="L13" s="21">
        <v>7132.48</v>
      </c>
      <c r="M13" s="21">
        <v>9897.86</v>
      </c>
      <c r="N13" s="21">
        <v>8475.41</v>
      </c>
      <c r="O13" s="21">
        <v>7447.01</v>
      </c>
      <c r="P13" s="21">
        <v>5147.4399999999996</v>
      </c>
      <c r="Q13" s="21">
        <v>6139.78</v>
      </c>
      <c r="R13" s="21">
        <v>6131.67</v>
      </c>
      <c r="S13" s="21">
        <v>7441.85</v>
      </c>
      <c r="T13" s="21">
        <v>13530.45</v>
      </c>
      <c r="U13" s="21">
        <v>10875.96</v>
      </c>
      <c r="V13" s="21">
        <v>4929.49</v>
      </c>
      <c r="W13" s="21">
        <v>3724.65</v>
      </c>
      <c r="X13" s="21">
        <v>5028.5200000000004</v>
      </c>
      <c r="Y13" s="20"/>
      <c r="Z13" s="6"/>
      <c r="AA13" s="6"/>
      <c r="AB13" s="6">
        <v>13399.61</v>
      </c>
      <c r="AC13" s="6">
        <v>15189.869999999999</v>
      </c>
      <c r="AD13" s="6">
        <v>15779.06</v>
      </c>
      <c r="AE13" s="6">
        <v>14765.810000000001</v>
      </c>
      <c r="AF13" s="6">
        <v>26848.050000000003</v>
      </c>
      <c r="AG13" s="6">
        <v>24784.6</v>
      </c>
      <c r="AH13" s="6">
        <v>15707.36</v>
      </c>
      <c r="AI13" s="6">
        <v>15687.94</v>
      </c>
      <c r="AJ13" s="6">
        <v>12161</v>
      </c>
      <c r="AK13" s="6">
        <v>9897.86</v>
      </c>
      <c r="AL13" s="6">
        <v>8475.41</v>
      </c>
      <c r="AM13" s="6">
        <v>7447.01</v>
      </c>
      <c r="AN13" s="6"/>
      <c r="AO13" s="21">
        <v>8252.17</v>
      </c>
      <c r="AP13" s="21">
        <v>9050.09</v>
      </c>
      <c r="AQ13" s="21">
        <v>9647.39</v>
      </c>
      <c r="AR13" s="21">
        <v>7323.96</v>
      </c>
      <c r="AS13" s="21">
        <v>13317.6</v>
      </c>
      <c r="AT13" s="21">
        <v>13908.64</v>
      </c>
      <c r="AU13" s="21">
        <v>10777.87</v>
      </c>
      <c r="AV13" s="21">
        <v>11963.29</v>
      </c>
      <c r="AW13" s="21">
        <v>7132.48</v>
      </c>
      <c r="AX13" s="21">
        <v>9897.86</v>
      </c>
      <c r="AY13" s="21">
        <v>8475.41</v>
      </c>
      <c r="AZ13" s="21">
        <v>7447.01</v>
      </c>
      <c r="BA13" s="21">
        <v>5147.4399999999996</v>
      </c>
      <c r="BB13" s="21">
        <v>6139.78</v>
      </c>
      <c r="BC13" s="21">
        <v>6131.67</v>
      </c>
      <c r="BD13" s="21">
        <v>7441.85</v>
      </c>
      <c r="BE13" s="21">
        <v>13530.45</v>
      </c>
      <c r="BF13" s="21">
        <v>10875.96</v>
      </c>
      <c r="BG13" s="21">
        <v>4929.49</v>
      </c>
      <c r="BH13" s="21">
        <v>3724.65</v>
      </c>
      <c r="BI13" s="21">
        <v>5028.5200000000004</v>
      </c>
      <c r="BJ13" s="21"/>
      <c r="BK13" s="21">
        <f t="shared" si="38"/>
        <v>3104.7300000000005</v>
      </c>
      <c r="BL13" s="21">
        <f t="shared" si="39"/>
        <v>2910.3100000000004</v>
      </c>
      <c r="BM13" s="21">
        <f t="shared" si="40"/>
        <v>3515.7199999999993</v>
      </c>
      <c r="BN13" s="21">
        <f t="shared" si="41"/>
        <v>-117.89000000000033</v>
      </c>
      <c r="BO13" s="21">
        <f t="shared" si="42"/>
        <v>-212.85000000000036</v>
      </c>
      <c r="BP13" s="21">
        <f t="shared" si="43"/>
        <v>3032.6800000000003</v>
      </c>
      <c r="BQ13" s="21">
        <f t="shared" si="44"/>
        <v>5848.380000000001</v>
      </c>
      <c r="BR13" s="21">
        <f t="shared" si="45"/>
        <v>8238.6400000000012</v>
      </c>
      <c r="BS13" s="21">
        <f t="shared" si="46"/>
        <v>2103.9599999999991</v>
      </c>
      <c r="BU13" s="56">
        <f t="shared" si="47"/>
        <v>0.37619999999999998</v>
      </c>
      <c r="BV13" s="56">
        <f t="shared" si="37"/>
        <v>0.3216</v>
      </c>
      <c r="BW13" s="56">
        <f t="shared" si="37"/>
        <v>0.3644</v>
      </c>
      <c r="BX13" s="56">
        <f t="shared" si="37"/>
        <v>-1.61E-2</v>
      </c>
      <c r="BY13" s="56">
        <f t="shared" si="37"/>
        <v>-1.6E-2</v>
      </c>
      <c r="BZ13" s="56">
        <f t="shared" si="37"/>
        <v>0.218</v>
      </c>
      <c r="CA13" s="56">
        <f t="shared" si="37"/>
        <v>0.54259999999999997</v>
      </c>
      <c r="CB13" s="56">
        <f t="shared" si="37"/>
        <v>0.68869999999999998</v>
      </c>
      <c r="CC13" s="56">
        <f t="shared" si="37"/>
        <v>0.29499999999999998</v>
      </c>
    </row>
    <row r="14" spans="1:81" x14ac:dyDescent="0.25">
      <c r="C14" s="7">
        <v>10</v>
      </c>
      <c r="D14" s="21">
        <v>157.97</v>
      </c>
      <c r="E14" s="21">
        <v>159.11000000000001</v>
      </c>
      <c r="F14" s="21">
        <v>162.01</v>
      </c>
      <c r="G14" s="21">
        <v>162.01</v>
      </c>
      <c r="H14" s="21">
        <v>162.01</v>
      </c>
      <c r="I14" s="21">
        <v>162.01</v>
      </c>
      <c r="J14" s="21">
        <v>162.01</v>
      </c>
      <c r="K14" s="21">
        <v>162.01</v>
      </c>
      <c r="L14" s="21">
        <v>162.01</v>
      </c>
      <c r="M14" s="21">
        <v>162.01</v>
      </c>
      <c r="N14" s="21">
        <v>162.01</v>
      </c>
      <c r="O14" s="21">
        <v>162.01</v>
      </c>
      <c r="P14" s="21">
        <v>162.01</v>
      </c>
      <c r="Q14" s="21">
        <v>163.71</v>
      </c>
      <c r="R14" s="21">
        <v>175.15</v>
      </c>
      <c r="S14" s="21">
        <v>175.15</v>
      </c>
      <c r="T14" s="21">
        <v>175.15</v>
      </c>
      <c r="U14" s="21">
        <v>175.15</v>
      </c>
      <c r="V14" s="21">
        <v>175.15</v>
      </c>
      <c r="W14" s="21">
        <v>175.15</v>
      </c>
      <c r="X14" s="21">
        <v>175.15</v>
      </c>
      <c r="Y14" s="20"/>
      <c r="Z14" s="6"/>
      <c r="AA14" s="6"/>
      <c r="AB14" s="6">
        <v>319.98</v>
      </c>
      <c r="AC14" s="6">
        <v>322.82000000000005</v>
      </c>
      <c r="AD14" s="6">
        <v>337.15999999999997</v>
      </c>
      <c r="AE14" s="6">
        <v>337.15999999999997</v>
      </c>
      <c r="AF14" s="6">
        <v>337.15999999999997</v>
      </c>
      <c r="AG14" s="6">
        <v>337.15999999999997</v>
      </c>
      <c r="AH14" s="6">
        <v>337.15999999999997</v>
      </c>
      <c r="AI14" s="6">
        <v>337.15999999999997</v>
      </c>
      <c r="AJ14" s="6">
        <v>337.15999999999997</v>
      </c>
      <c r="AK14" s="6">
        <v>162.01</v>
      </c>
      <c r="AL14" s="6">
        <v>162.01</v>
      </c>
      <c r="AM14" s="6">
        <v>162.01</v>
      </c>
      <c r="AN14" s="6"/>
      <c r="AO14" s="21">
        <v>157.97</v>
      </c>
      <c r="AP14" s="21">
        <v>159.11000000000001</v>
      </c>
      <c r="AQ14" s="21">
        <v>162.01</v>
      </c>
      <c r="AR14" s="21">
        <v>162.01</v>
      </c>
      <c r="AS14" s="21">
        <v>162.01</v>
      </c>
      <c r="AT14" s="21">
        <v>162.01</v>
      </c>
      <c r="AU14" s="21">
        <v>162.01</v>
      </c>
      <c r="AV14" s="21">
        <v>162.01</v>
      </c>
      <c r="AW14" s="21">
        <v>162.01</v>
      </c>
      <c r="AX14" s="21">
        <v>162.01</v>
      </c>
      <c r="AY14" s="21">
        <v>162.01</v>
      </c>
      <c r="AZ14" s="21">
        <v>162.01</v>
      </c>
      <c r="BA14" s="21">
        <v>162.01</v>
      </c>
      <c r="BB14" s="21">
        <v>163.71</v>
      </c>
      <c r="BC14" s="21">
        <v>175.15</v>
      </c>
      <c r="BD14" s="21">
        <v>175.15</v>
      </c>
      <c r="BE14" s="21">
        <v>175.15</v>
      </c>
      <c r="BF14" s="21">
        <v>175.15</v>
      </c>
      <c r="BG14" s="21">
        <v>175.15</v>
      </c>
      <c r="BH14" s="21">
        <v>175.15</v>
      </c>
      <c r="BI14" s="21">
        <v>175.15</v>
      </c>
      <c r="BJ14" s="21"/>
      <c r="BK14" s="21">
        <f t="shared" si="38"/>
        <v>-4.039999999999992</v>
      </c>
      <c r="BL14" s="21">
        <f t="shared" si="39"/>
        <v>-4.5999999999999943</v>
      </c>
      <c r="BM14" s="21">
        <f t="shared" si="40"/>
        <v>-13.140000000000015</v>
      </c>
      <c r="BN14" s="21">
        <f t="shared" si="41"/>
        <v>-13.140000000000015</v>
      </c>
      <c r="BO14" s="21">
        <f t="shared" si="42"/>
        <v>-13.140000000000015</v>
      </c>
      <c r="BP14" s="21">
        <f t="shared" si="43"/>
        <v>-13.140000000000015</v>
      </c>
      <c r="BQ14" s="21">
        <f t="shared" si="44"/>
        <v>-13.140000000000015</v>
      </c>
      <c r="BR14" s="21">
        <f t="shared" si="45"/>
        <v>-13.140000000000015</v>
      </c>
      <c r="BS14" s="21">
        <f t="shared" si="46"/>
        <v>-13.140000000000015</v>
      </c>
      <c r="BU14" s="56">
        <f t="shared" si="47"/>
        <v>-2.5600000000000001E-2</v>
      </c>
      <c r="BV14" s="56">
        <f t="shared" si="37"/>
        <v>-2.8899999999999999E-2</v>
      </c>
      <c r="BW14" s="56">
        <f t="shared" si="37"/>
        <v>-8.1100000000000005E-2</v>
      </c>
      <c r="BX14" s="56">
        <f t="shared" si="37"/>
        <v>-8.1100000000000005E-2</v>
      </c>
      <c r="BY14" s="56">
        <f t="shared" si="37"/>
        <v>-8.1100000000000005E-2</v>
      </c>
      <c r="BZ14" s="56">
        <f t="shared" si="37"/>
        <v>-8.1100000000000005E-2</v>
      </c>
      <c r="CA14" s="56">
        <f t="shared" si="37"/>
        <v>-8.1100000000000005E-2</v>
      </c>
      <c r="CB14" s="56">
        <f t="shared" si="37"/>
        <v>-8.1100000000000005E-2</v>
      </c>
      <c r="CC14" s="56">
        <f t="shared" si="37"/>
        <v>-8.1100000000000005E-2</v>
      </c>
    </row>
    <row r="15" spans="1:81" x14ac:dyDescent="0.25">
      <c r="C15" s="7"/>
      <c r="D15" s="21"/>
      <c r="E15" s="21"/>
      <c r="F15" s="21"/>
      <c r="G15" s="21">
        <v>1600</v>
      </c>
      <c r="H15" s="21"/>
      <c r="I15" s="21"/>
      <c r="J15" s="21"/>
      <c r="K15" s="21"/>
      <c r="L15" s="21">
        <v>205</v>
      </c>
      <c r="M15" s="21">
        <v>370</v>
      </c>
      <c r="N15" s="21"/>
      <c r="O15" s="21"/>
      <c r="P15" s="21"/>
      <c r="Q15" s="21"/>
      <c r="R15" s="21"/>
      <c r="S15" s="21"/>
      <c r="T15" s="21">
        <v>205</v>
      </c>
      <c r="U15" s="21"/>
      <c r="V15" s="21">
        <v>205</v>
      </c>
      <c r="W15" s="21"/>
      <c r="X15" s="21"/>
      <c r="Y15" s="20"/>
      <c r="Z15" s="6"/>
      <c r="AA15" s="6"/>
      <c r="AB15" s="6"/>
      <c r="AC15" s="6"/>
      <c r="AD15" s="6"/>
      <c r="AE15" s="6">
        <v>1600</v>
      </c>
      <c r="AF15" s="6">
        <v>205</v>
      </c>
      <c r="AG15" s="6"/>
      <c r="AH15" s="6">
        <v>205</v>
      </c>
      <c r="AI15" s="6"/>
      <c r="AJ15" s="6">
        <v>205</v>
      </c>
      <c r="AK15" s="6">
        <v>370</v>
      </c>
      <c r="AL15" s="6"/>
      <c r="AM15" s="6"/>
      <c r="AN15" s="6"/>
      <c r="AO15" s="21"/>
      <c r="AP15" s="21"/>
      <c r="AQ15" s="21"/>
      <c r="AR15" s="21">
        <v>1600</v>
      </c>
      <c r="AS15" s="21"/>
      <c r="AT15" s="21"/>
      <c r="AU15" s="21"/>
      <c r="AV15" s="21"/>
      <c r="AW15" s="21">
        <v>205</v>
      </c>
      <c r="AX15" s="21">
        <v>370</v>
      </c>
      <c r="AY15" s="21"/>
      <c r="AZ15" s="21"/>
      <c r="BA15" s="21"/>
      <c r="BB15" s="21"/>
      <c r="BC15" s="21"/>
      <c r="BD15" s="21"/>
      <c r="BE15" s="21">
        <v>205</v>
      </c>
      <c r="BF15" s="21"/>
      <c r="BG15" s="21">
        <v>205</v>
      </c>
      <c r="BH15" s="21"/>
      <c r="BI15" s="21"/>
      <c r="BJ15" s="21"/>
      <c r="BK15" s="21">
        <f t="shared" si="38"/>
        <v>0</v>
      </c>
      <c r="BL15" s="21">
        <f t="shared" si="39"/>
        <v>0</v>
      </c>
      <c r="BM15" s="21">
        <f t="shared" si="40"/>
        <v>0</v>
      </c>
      <c r="BN15" s="21">
        <f t="shared" si="41"/>
        <v>1600</v>
      </c>
      <c r="BO15" s="21">
        <f t="shared" si="42"/>
        <v>-205</v>
      </c>
      <c r="BP15" s="21">
        <f t="shared" si="43"/>
        <v>0</v>
      </c>
      <c r="BQ15" s="21">
        <f t="shared" si="44"/>
        <v>-205</v>
      </c>
      <c r="BR15" s="21">
        <f t="shared" si="45"/>
        <v>0</v>
      </c>
      <c r="BS15" s="21">
        <f t="shared" si="46"/>
        <v>205</v>
      </c>
      <c r="BU15" s="56" t="s">
        <v>256</v>
      </c>
      <c r="BV15" s="56" t="s">
        <v>256</v>
      </c>
      <c r="BW15" s="56" t="s">
        <v>256</v>
      </c>
      <c r="BX15" s="56" t="s">
        <v>256</v>
      </c>
      <c r="BY15" s="56" t="s">
        <v>256</v>
      </c>
      <c r="BZ15" s="56" t="s">
        <v>256</v>
      </c>
      <c r="CA15" s="56" t="s">
        <v>256</v>
      </c>
      <c r="CB15" s="56" t="s">
        <v>256</v>
      </c>
      <c r="CC15" s="56" t="s">
        <v>256</v>
      </c>
    </row>
    <row r="16" spans="1:81" s="80" customFormat="1" ht="15.75" x14ac:dyDescent="0.25">
      <c r="A16" s="79" t="s">
        <v>120</v>
      </c>
      <c r="D16" s="81">
        <v>43783.18</v>
      </c>
      <c r="E16" s="81">
        <v>38633.759999999995</v>
      </c>
      <c r="F16" s="81">
        <v>34670.299999999996</v>
      </c>
      <c r="G16" s="81">
        <v>42221.42</v>
      </c>
      <c r="H16" s="81">
        <v>65348.22</v>
      </c>
      <c r="I16" s="81">
        <v>69642.589999999982</v>
      </c>
      <c r="J16" s="81">
        <v>34344.300000000003</v>
      </c>
      <c r="K16" s="81">
        <v>53002.53</v>
      </c>
      <c r="L16" s="81">
        <v>42845.390000000007</v>
      </c>
      <c r="M16" s="81">
        <v>53289.65</v>
      </c>
      <c r="N16" s="81">
        <v>60476.840000000004</v>
      </c>
      <c r="O16" s="81">
        <v>36345.61</v>
      </c>
      <c r="P16" s="81">
        <v>25236.679999999997</v>
      </c>
      <c r="Q16" s="81">
        <v>31017.359999999997</v>
      </c>
      <c r="R16" s="81">
        <v>38182.32</v>
      </c>
      <c r="S16" s="81">
        <v>49425.350000000006</v>
      </c>
      <c r="T16" s="81">
        <v>60890.439999999995</v>
      </c>
      <c r="U16" s="81">
        <v>49803.3</v>
      </c>
      <c r="V16" s="81">
        <v>39401.050000000003</v>
      </c>
      <c r="W16" s="81">
        <v>39453.279999999999</v>
      </c>
      <c r="X16" s="81">
        <v>60948.51</v>
      </c>
      <c r="Y16" s="82"/>
      <c r="Z16" s="83"/>
      <c r="AA16" s="83"/>
      <c r="AB16" s="83">
        <v>69019.86</v>
      </c>
      <c r="AC16" s="83">
        <v>69651.12000000001</v>
      </c>
      <c r="AD16" s="83">
        <v>72852.62000000001</v>
      </c>
      <c r="AE16" s="83">
        <v>91646.77</v>
      </c>
      <c r="AF16" s="83">
        <v>126238.66000000002</v>
      </c>
      <c r="AG16" s="83">
        <v>119445.89000000001</v>
      </c>
      <c r="AH16" s="83">
        <v>73745.350000000006</v>
      </c>
      <c r="AI16" s="83">
        <v>92455.810000000012</v>
      </c>
      <c r="AJ16" s="83">
        <v>103793.9</v>
      </c>
      <c r="AK16" s="83">
        <v>53289.65</v>
      </c>
      <c r="AL16" s="83">
        <v>60476.840000000004</v>
      </c>
      <c r="AM16" s="83">
        <v>36345.61</v>
      </c>
      <c r="AN16" s="83"/>
      <c r="AO16" s="81">
        <v>43783.18</v>
      </c>
      <c r="AP16" s="81">
        <v>38633.759999999995</v>
      </c>
      <c r="AQ16" s="81">
        <v>34670.299999999996</v>
      </c>
      <c r="AR16" s="81">
        <v>42221.42</v>
      </c>
      <c r="AS16" s="81">
        <v>65348.22</v>
      </c>
      <c r="AT16" s="81">
        <v>69642.589999999982</v>
      </c>
      <c r="AU16" s="81">
        <v>34344.300000000003</v>
      </c>
      <c r="AV16" s="81">
        <v>53002.53</v>
      </c>
      <c r="AW16" s="81">
        <v>42845.390000000007</v>
      </c>
      <c r="AX16" s="81">
        <v>53289.65</v>
      </c>
      <c r="AY16" s="81">
        <v>60476.840000000004</v>
      </c>
      <c r="AZ16" s="81">
        <v>36345.61</v>
      </c>
      <c r="BA16" s="81">
        <v>25236.679999999997</v>
      </c>
      <c r="BB16" s="81">
        <v>31017.359999999997</v>
      </c>
      <c r="BC16" s="81">
        <v>38182.32</v>
      </c>
      <c r="BD16" s="81">
        <v>49425.350000000006</v>
      </c>
      <c r="BE16" s="81">
        <v>60890.439999999995</v>
      </c>
      <c r="BF16" s="81">
        <v>49803.3</v>
      </c>
      <c r="BG16" s="81">
        <v>39401.050000000003</v>
      </c>
      <c r="BH16" s="81">
        <v>39453.279999999999</v>
      </c>
      <c r="BI16" s="81">
        <v>60948.51</v>
      </c>
      <c r="BJ16" s="81"/>
      <c r="BK16" s="81">
        <f t="shared" si="38"/>
        <v>18546.500000000004</v>
      </c>
      <c r="BL16" s="81">
        <f t="shared" si="39"/>
        <v>7616.3999999999978</v>
      </c>
      <c r="BM16" s="81">
        <f t="shared" si="40"/>
        <v>-3512.0200000000041</v>
      </c>
      <c r="BN16" s="81">
        <f t="shared" si="41"/>
        <v>-7203.9300000000076</v>
      </c>
      <c r="BO16" s="81">
        <f t="shared" si="42"/>
        <v>4457.7800000000061</v>
      </c>
      <c r="BP16" s="81">
        <f t="shared" si="43"/>
        <v>19839.289999999979</v>
      </c>
      <c r="BQ16" s="81">
        <f t="shared" si="44"/>
        <v>-5056.75</v>
      </c>
      <c r="BR16" s="81">
        <f t="shared" si="45"/>
        <v>13549.25</v>
      </c>
      <c r="BS16" s="81">
        <f t="shared" si="46"/>
        <v>-18103.119999999995</v>
      </c>
      <c r="BU16" s="84">
        <f t="shared" si="47"/>
        <v>0.42359999999999998</v>
      </c>
      <c r="BV16" s="84">
        <f t="shared" ref="BV16:BV69" si="48">ROUND(BL16/AP16,4)</f>
        <v>0.1971</v>
      </c>
      <c r="BW16" s="84">
        <f t="shared" ref="BW16:BW69" si="49">ROUND(BM16/AQ16,4)</f>
        <v>-0.1013</v>
      </c>
      <c r="BX16" s="84">
        <f t="shared" ref="BX16:BX69" si="50">ROUND(BN16/AR16,4)</f>
        <v>-0.1706</v>
      </c>
      <c r="BY16" s="84">
        <f t="shared" ref="BY16:BY69" si="51">ROUND(BO16/AS16,4)</f>
        <v>6.8199999999999997E-2</v>
      </c>
      <c r="BZ16" s="84">
        <f t="shared" ref="BZ16:BZ69" si="52">ROUND(BP16/AT16,4)</f>
        <v>0.28489999999999999</v>
      </c>
      <c r="CA16" s="84">
        <f t="shared" ref="CA16:CA69" si="53">ROUND(BQ16/AU16,4)</f>
        <v>-0.1472</v>
      </c>
      <c r="CB16" s="84">
        <f t="shared" ref="CB16:CB69" si="54">ROUND(BR16/AV16,4)</f>
        <v>0.25559999999999999</v>
      </c>
      <c r="CC16" s="84">
        <f t="shared" ref="CC16:CC69" si="55">ROUND(BS16/AW16,4)</f>
        <v>-0.42249999999999999</v>
      </c>
    </row>
    <row r="17" spans="1:81" x14ac:dyDescent="0.25">
      <c r="A17" s="7" t="s">
        <v>16</v>
      </c>
      <c r="B17" s="7" t="s">
        <v>44</v>
      </c>
      <c r="C17" s="7">
        <v>0.75</v>
      </c>
      <c r="D17" s="21">
        <v>28094.71</v>
      </c>
      <c r="E17" s="21">
        <v>28532.73</v>
      </c>
      <c r="F17" s="21">
        <v>26198.080000000002</v>
      </c>
      <c r="G17" s="21">
        <v>28523.94</v>
      </c>
      <c r="H17" s="21">
        <v>29162.66</v>
      </c>
      <c r="I17" s="21">
        <v>30312.959999999999</v>
      </c>
      <c r="J17" s="21">
        <v>30221.38</v>
      </c>
      <c r="K17" s="21">
        <v>28731.72</v>
      </c>
      <c r="L17" s="21">
        <v>27434.86</v>
      </c>
      <c r="M17" s="21">
        <v>28328.68</v>
      </c>
      <c r="N17" s="21">
        <v>27315.02</v>
      </c>
      <c r="O17" s="21">
        <v>25977.97</v>
      </c>
      <c r="P17" s="21">
        <v>26570.44</v>
      </c>
      <c r="Q17" s="21">
        <v>25756.83</v>
      </c>
      <c r="R17" s="21">
        <v>29351.47</v>
      </c>
      <c r="S17" s="21">
        <v>29814.39</v>
      </c>
      <c r="T17" s="21">
        <v>27460.85</v>
      </c>
      <c r="U17" s="21">
        <v>29393.279999999999</v>
      </c>
      <c r="V17" s="21">
        <v>30105.82</v>
      </c>
      <c r="W17" s="21">
        <v>27230.75</v>
      </c>
      <c r="X17" s="21">
        <v>30594.83</v>
      </c>
      <c r="Y17" s="20"/>
      <c r="Z17" s="6"/>
      <c r="AA17" s="6"/>
      <c r="AB17" s="6">
        <v>54665.149999999994</v>
      </c>
      <c r="AC17" s="6">
        <v>54289.56</v>
      </c>
      <c r="AD17" s="6">
        <v>55549.55</v>
      </c>
      <c r="AE17" s="6">
        <v>58338.33</v>
      </c>
      <c r="AF17" s="6">
        <v>56623.509999999995</v>
      </c>
      <c r="AG17" s="6">
        <v>59706.239999999998</v>
      </c>
      <c r="AH17" s="6">
        <v>60327.199999999997</v>
      </c>
      <c r="AI17" s="6">
        <v>55962.47</v>
      </c>
      <c r="AJ17" s="6">
        <v>58029.69</v>
      </c>
      <c r="AK17" s="6">
        <v>28328.68</v>
      </c>
      <c r="AL17" s="6">
        <v>27315.02</v>
      </c>
      <c r="AM17" s="6">
        <v>25977.97</v>
      </c>
      <c r="AN17" s="6"/>
      <c r="AO17" s="21">
        <v>28094.71</v>
      </c>
      <c r="AP17" s="21">
        <v>28532.73</v>
      </c>
      <c r="AQ17" s="21">
        <v>26198.080000000002</v>
      </c>
      <c r="AR17" s="21">
        <v>28523.94</v>
      </c>
      <c r="AS17" s="21">
        <v>29162.66</v>
      </c>
      <c r="AT17" s="21">
        <v>30312.959999999999</v>
      </c>
      <c r="AU17" s="21">
        <v>30221.38</v>
      </c>
      <c r="AV17" s="21">
        <v>28731.72</v>
      </c>
      <c r="AW17" s="21">
        <v>27434.86</v>
      </c>
      <c r="AX17" s="21">
        <v>28328.68</v>
      </c>
      <c r="AY17" s="21">
        <v>27315.02</v>
      </c>
      <c r="AZ17" s="21">
        <v>25977.97</v>
      </c>
      <c r="BA17" s="21">
        <v>26570.44</v>
      </c>
      <c r="BB17" s="21">
        <v>25756.83</v>
      </c>
      <c r="BC17" s="21">
        <v>29351.47</v>
      </c>
      <c r="BD17" s="21">
        <v>29814.39</v>
      </c>
      <c r="BE17" s="21">
        <v>27460.85</v>
      </c>
      <c r="BF17" s="21">
        <v>29393.279999999999</v>
      </c>
      <c r="BG17" s="21">
        <v>30105.82</v>
      </c>
      <c r="BH17" s="21">
        <v>27230.75</v>
      </c>
      <c r="BI17" s="21">
        <v>30594.83</v>
      </c>
      <c r="BJ17" s="21"/>
      <c r="BK17" s="21">
        <f t="shared" si="38"/>
        <v>1524.2700000000004</v>
      </c>
      <c r="BL17" s="21">
        <f t="shared" si="39"/>
        <v>2775.8999999999978</v>
      </c>
      <c r="BM17" s="21">
        <f t="shared" si="40"/>
        <v>-3153.3899999999994</v>
      </c>
      <c r="BN17" s="21">
        <f t="shared" si="41"/>
        <v>-1290.4500000000007</v>
      </c>
      <c r="BO17" s="21">
        <f t="shared" si="42"/>
        <v>1701.8100000000013</v>
      </c>
      <c r="BP17" s="21">
        <f t="shared" si="43"/>
        <v>919.68000000000029</v>
      </c>
      <c r="BQ17" s="21">
        <f t="shared" si="44"/>
        <v>115.56000000000131</v>
      </c>
      <c r="BR17" s="21">
        <f t="shared" si="45"/>
        <v>1500.9700000000012</v>
      </c>
      <c r="BS17" s="21">
        <f t="shared" si="46"/>
        <v>-3159.9700000000012</v>
      </c>
      <c r="BU17" s="56">
        <f t="shared" si="47"/>
        <v>5.4300000000000001E-2</v>
      </c>
      <c r="BV17" s="56">
        <f t="shared" si="48"/>
        <v>9.7299999999999998E-2</v>
      </c>
      <c r="BW17" s="56">
        <f t="shared" si="49"/>
        <v>-0.12039999999999999</v>
      </c>
      <c r="BX17" s="56">
        <f t="shared" si="50"/>
        <v>-4.5199999999999997E-2</v>
      </c>
      <c r="BY17" s="56">
        <f t="shared" si="51"/>
        <v>5.8400000000000001E-2</v>
      </c>
      <c r="BZ17" s="56">
        <f t="shared" si="52"/>
        <v>3.0300000000000001E-2</v>
      </c>
      <c r="CA17" s="56">
        <f t="shared" si="53"/>
        <v>3.8E-3</v>
      </c>
      <c r="CB17" s="56">
        <f t="shared" si="54"/>
        <v>5.2200000000000003E-2</v>
      </c>
      <c r="CC17" s="56">
        <f t="shared" si="55"/>
        <v>-0.1152</v>
      </c>
    </row>
    <row r="18" spans="1:81" x14ac:dyDescent="0.25">
      <c r="C18" s="7">
        <v>1</v>
      </c>
      <c r="D18" s="21">
        <v>32285.759999999998</v>
      </c>
      <c r="E18" s="21">
        <v>30686.58</v>
      </c>
      <c r="F18" s="21">
        <v>28206.37</v>
      </c>
      <c r="G18" s="21">
        <v>33087.33</v>
      </c>
      <c r="H18" s="21">
        <v>34118.120000000003</v>
      </c>
      <c r="I18" s="21">
        <v>40543.74</v>
      </c>
      <c r="J18" s="21">
        <v>40248.28</v>
      </c>
      <c r="K18" s="21">
        <v>37161.51</v>
      </c>
      <c r="L18" s="21">
        <v>34712.61</v>
      </c>
      <c r="M18" s="21">
        <v>33442.51</v>
      </c>
      <c r="N18" s="21">
        <v>30399.91</v>
      </c>
      <c r="O18" s="21">
        <v>26683.84</v>
      </c>
      <c r="P18" s="21">
        <v>25599.58</v>
      </c>
      <c r="Q18" s="21">
        <v>27735.91</v>
      </c>
      <c r="R18" s="21">
        <v>27204.32</v>
      </c>
      <c r="S18" s="21">
        <v>32361.35</v>
      </c>
      <c r="T18" s="21">
        <v>30681.66</v>
      </c>
      <c r="U18" s="21">
        <v>32359.78</v>
      </c>
      <c r="V18" s="21">
        <v>33304.97</v>
      </c>
      <c r="W18" s="21">
        <v>32398.95</v>
      </c>
      <c r="X18" s="21">
        <v>32401.13</v>
      </c>
      <c r="Y18" s="20"/>
      <c r="Z18" s="6"/>
      <c r="AA18" s="6"/>
      <c r="AB18" s="6">
        <v>57885.34</v>
      </c>
      <c r="AC18" s="6">
        <v>58422.490000000005</v>
      </c>
      <c r="AD18" s="6">
        <v>55410.69</v>
      </c>
      <c r="AE18" s="6">
        <v>65448.68</v>
      </c>
      <c r="AF18" s="6">
        <v>64799.78</v>
      </c>
      <c r="AG18" s="6">
        <v>72903.51999999999</v>
      </c>
      <c r="AH18" s="6">
        <v>73553.25</v>
      </c>
      <c r="AI18" s="6">
        <v>69560.460000000006</v>
      </c>
      <c r="AJ18" s="6">
        <v>67113.740000000005</v>
      </c>
      <c r="AK18" s="6">
        <v>33442.51</v>
      </c>
      <c r="AL18" s="6">
        <v>30399.91</v>
      </c>
      <c r="AM18" s="6">
        <v>26683.84</v>
      </c>
      <c r="AN18" s="6"/>
      <c r="AO18" s="21">
        <v>32285.759999999998</v>
      </c>
      <c r="AP18" s="21">
        <v>30686.58</v>
      </c>
      <c r="AQ18" s="21">
        <v>28206.37</v>
      </c>
      <c r="AR18" s="21">
        <v>33087.33</v>
      </c>
      <c r="AS18" s="21">
        <v>34118.120000000003</v>
      </c>
      <c r="AT18" s="21">
        <v>40543.74</v>
      </c>
      <c r="AU18" s="21">
        <v>40248.28</v>
      </c>
      <c r="AV18" s="21">
        <v>37161.51</v>
      </c>
      <c r="AW18" s="21">
        <v>34712.61</v>
      </c>
      <c r="AX18" s="21">
        <v>33442.51</v>
      </c>
      <c r="AY18" s="21">
        <v>30399.91</v>
      </c>
      <c r="AZ18" s="21">
        <v>26683.84</v>
      </c>
      <c r="BA18" s="21">
        <v>25599.58</v>
      </c>
      <c r="BB18" s="21">
        <v>27735.91</v>
      </c>
      <c r="BC18" s="21">
        <v>27204.32</v>
      </c>
      <c r="BD18" s="21">
        <v>32361.35</v>
      </c>
      <c r="BE18" s="21">
        <v>30681.66</v>
      </c>
      <c r="BF18" s="21">
        <v>32359.78</v>
      </c>
      <c r="BG18" s="21">
        <v>33304.97</v>
      </c>
      <c r="BH18" s="21">
        <v>32398.95</v>
      </c>
      <c r="BI18" s="21">
        <v>32401.13</v>
      </c>
      <c r="BJ18" s="21"/>
      <c r="BK18" s="21">
        <f t="shared" si="38"/>
        <v>6686.1799999999967</v>
      </c>
      <c r="BL18" s="21">
        <f t="shared" si="39"/>
        <v>2950.6700000000019</v>
      </c>
      <c r="BM18" s="21">
        <f t="shared" si="40"/>
        <v>1002.0499999999993</v>
      </c>
      <c r="BN18" s="21">
        <f t="shared" si="41"/>
        <v>725.9800000000032</v>
      </c>
      <c r="BO18" s="21">
        <f t="shared" si="42"/>
        <v>3436.4600000000028</v>
      </c>
      <c r="BP18" s="21">
        <f t="shared" si="43"/>
        <v>8183.9599999999991</v>
      </c>
      <c r="BQ18" s="21">
        <f t="shared" si="44"/>
        <v>6943.3099999999977</v>
      </c>
      <c r="BR18" s="21">
        <f t="shared" si="45"/>
        <v>4762.5600000000013</v>
      </c>
      <c r="BS18" s="21">
        <f t="shared" si="46"/>
        <v>2311.4799999999996</v>
      </c>
      <c r="BU18" s="56">
        <f t="shared" si="47"/>
        <v>0.20710000000000001</v>
      </c>
      <c r="BV18" s="56">
        <f t="shared" si="48"/>
        <v>9.6199999999999994E-2</v>
      </c>
      <c r="BW18" s="56">
        <f t="shared" si="49"/>
        <v>3.5499999999999997E-2</v>
      </c>
      <c r="BX18" s="56">
        <f t="shared" si="50"/>
        <v>2.1899999999999999E-2</v>
      </c>
      <c r="BY18" s="56">
        <f t="shared" si="51"/>
        <v>0.1007</v>
      </c>
      <c r="BZ18" s="56">
        <f t="shared" si="52"/>
        <v>0.2019</v>
      </c>
      <c r="CA18" s="56">
        <f t="shared" si="53"/>
        <v>0.17249999999999999</v>
      </c>
      <c r="CB18" s="56">
        <f t="shared" si="54"/>
        <v>0.12820000000000001</v>
      </c>
      <c r="CC18" s="56">
        <f t="shared" si="55"/>
        <v>6.6600000000000006E-2</v>
      </c>
    </row>
    <row r="19" spans="1:81" x14ac:dyDescent="0.25">
      <c r="C19" s="7">
        <v>1.5</v>
      </c>
      <c r="D19" s="21">
        <v>73219.86</v>
      </c>
      <c r="E19" s="21">
        <v>68392.91</v>
      </c>
      <c r="F19" s="21">
        <v>73568.2</v>
      </c>
      <c r="G19" s="21">
        <v>92805.41</v>
      </c>
      <c r="H19" s="21">
        <v>116034.05</v>
      </c>
      <c r="I19" s="21">
        <v>156987.94</v>
      </c>
      <c r="J19" s="21">
        <v>118178.44</v>
      </c>
      <c r="K19" s="21">
        <v>108030.74</v>
      </c>
      <c r="L19" s="21">
        <v>85482.79</v>
      </c>
      <c r="M19" s="21">
        <v>78720.5</v>
      </c>
      <c r="N19" s="21">
        <v>67314.350000000006</v>
      </c>
      <c r="O19" s="21">
        <v>61914.400000000001</v>
      </c>
      <c r="P19" s="21">
        <v>63023.4</v>
      </c>
      <c r="Q19" s="21">
        <v>69346.259999999995</v>
      </c>
      <c r="R19" s="21">
        <v>69195.789999999994</v>
      </c>
      <c r="S19" s="21">
        <v>93628.06</v>
      </c>
      <c r="T19" s="21">
        <v>86774.95</v>
      </c>
      <c r="U19" s="21">
        <v>108944.82</v>
      </c>
      <c r="V19" s="21">
        <v>105862.14</v>
      </c>
      <c r="W19" s="21">
        <v>81550.740000000005</v>
      </c>
      <c r="X19" s="21">
        <v>79156.289999999994</v>
      </c>
      <c r="Y19" s="20"/>
      <c r="Z19" s="6"/>
      <c r="AA19" s="6"/>
      <c r="AB19" s="6">
        <v>136243.26</v>
      </c>
      <c r="AC19" s="6">
        <v>137739.16999999998</v>
      </c>
      <c r="AD19" s="6">
        <v>142763.99</v>
      </c>
      <c r="AE19" s="6">
        <v>186433.47</v>
      </c>
      <c r="AF19" s="6">
        <v>202809</v>
      </c>
      <c r="AG19" s="6">
        <v>265932.76</v>
      </c>
      <c r="AH19" s="6">
        <v>224040.58000000002</v>
      </c>
      <c r="AI19" s="6">
        <v>189581.48</v>
      </c>
      <c r="AJ19" s="6">
        <v>164639.07999999999</v>
      </c>
      <c r="AK19" s="6">
        <v>78720.5</v>
      </c>
      <c r="AL19" s="6">
        <v>67314.350000000006</v>
      </c>
      <c r="AM19" s="6">
        <v>61914.400000000001</v>
      </c>
      <c r="AN19" s="6"/>
      <c r="AO19" s="21">
        <v>73219.86</v>
      </c>
      <c r="AP19" s="21">
        <v>68392.91</v>
      </c>
      <c r="AQ19" s="21">
        <v>73568.2</v>
      </c>
      <c r="AR19" s="21">
        <v>92805.41</v>
      </c>
      <c r="AS19" s="21">
        <v>116034.05</v>
      </c>
      <c r="AT19" s="21">
        <v>156987.94</v>
      </c>
      <c r="AU19" s="21">
        <v>118178.44</v>
      </c>
      <c r="AV19" s="21">
        <v>108030.74</v>
      </c>
      <c r="AW19" s="21">
        <v>85482.79</v>
      </c>
      <c r="AX19" s="21">
        <v>78720.5</v>
      </c>
      <c r="AY19" s="21">
        <v>67314.350000000006</v>
      </c>
      <c r="AZ19" s="21">
        <v>61914.400000000001</v>
      </c>
      <c r="BA19" s="21">
        <v>63023.4</v>
      </c>
      <c r="BB19" s="21">
        <v>69346.259999999995</v>
      </c>
      <c r="BC19" s="21">
        <v>69195.789999999994</v>
      </c>
      <c r="BD19" s="21">
        <v>93628.06</v>
      </c>
      <c r="BE19" s="21">
        <v>86774.95</v>
      </c>
      <c r="BF19" s="21">
        <v>108944.82</v>
      </c>
      <c r="BG19" s="21">
        <v>105862.14</v>
      </c>
      <c r="BH19" s="21">
        <v>81550.740000000005</v>
      </c>
      <c r="BI19" s="21">
        <v>79156.289999999994</v>
      </c>
      <c r="BJ19" s="21"/>
      <c r="BK19" s="21">
        <f t="shared" si="38"/>
        <v>10196.459999999999</v>
      </c>
      <c r="BL19" s="21">
        <f t="shared" si="39"/>
        <v>-953.34999999999127</v>
      </c>
      <c r="BM19" s="21">
        <f t="shared" si="40"/>
        <v>4372.4100000000035</v>
      </c>
      <c r="BN19" s="21">
        <f t="shared" si="41"/>
        <v>-822.64999999999418</v>
      </c>
      <c r="BO19" s="21">
        <f t="shared" si="42"/>
        <v>29259.100000000006</v>
      </c>
      <c r="BP19" s="21">
        <f t="shared" si="43"/>
        <v>48043.119999999995</v>
      </c>
      <c r="BQ19" s="21">
        <f t="shared" si="44"/>
        <v>12316.300000000003</v>
      </c>
      <c r="BR19" s="21">
        <f t="shared" si="45"/>
        <v>26480</v>
      </c>
      <c r="BS19" s="21">
        <f t="shared" si="46"/>
        <v>6326.5</v>
      </c>
      <c r="BU19" s="56">
        <f t="shared" si="47"/>
        <v>0.13930000000000001</v>
      </c>
      <c r="BV19" s="56">
        <f t="shared" si="48"/>
        <v>-1.3899999999999999E-2</v>
      </c>
      <c r="BW19" s="56">
        <f t="shared" si="49"/>
        <v>5.9400000000000001E-2</v>
      </c>
      <c r="BX19" s="56">
        <f t="shared" si="50"/>
        <v>-8.8999999999999999E-3</v>
      </c>
      <c r="BY19" s="56">
        <f t="shared" si="51"/>
        <v>0.25219999999999998</v>
      </c>
      <c r="BZ19" s="56">
        <f t="shared" si="52"/>
        <v>0.30599999999999999</v>
      </c>
      <c r="CA19" s="56">
        <f t="shared" si="53"/>
        <v>0.1042</v>
      </c>
      <c r="CB19" s="56">
        <f t="shared" si="54"/>
        <v>0.24510000000000001</v>
      </c>
      <c r="CC19" s="56">
        <f t="shared" si="55"/>
        <v>7.3999999999999996E-2</v>
      </c>
    </row>
    <row r="20" spans="1:81" x14ac:dyDescent="0.25">
      <c r="C20" s="7">
        <v>2</v>
      </c>
      <c r="D20" s="21">
        <v>159418.17000000001</v>
      </c>
      <c r="E20" s="21">
        <v>155672.22</v>
      </c>
      <c r="F20" s="21">
        <v>143444.85</v>
      </c>
      <c r="G20" s="21">
        <v>178206.58</v>
      </c>
      <c r="H20" s="21">
        <v>188890.85</v>
      </c>
      <c r="I20" s="21">
        <v>214768.51</v>
      </c>
      <c r="J20" s="21">
        <v>196475.01</v>
      </c>
      <c r="K20" s="21">
        <v>180344.16</v>
      </c>
      <c r="L20" s="21">
        <v>162220.38</v>
      </c>
      <c r="M20" s="21">
        <v>156702.54999999999</v>
      </c>
      <c r="N20" s="21">
        <v>151576.28</v>
      </c>
      <c r="O20" s="21">
        <v>151836.01999999999</v>
      </c>
      <c r="P20" s="21">
        <v>150848.93</v>
      </c>
      <c r="Q20" s="21">
        <v>158418.01</v>
      </c>
      <c r="R20" s="21">
        <v>163186.44</v>
      </c>
      <c r="S20" s="21">
        <v>179095.37</v>
      </c>
      <c r="T20" s="21">
        <v>174737.76</v>
      </c>
      <c r="U20" s="21">
        <v>187520.68</v>
      </c>
      <c r="V20" s="21">
        <v>178369.19</v>
      </c>
      <c r="W20" s="21">
        <v>161016.59</v>
      </c>
      <c r="X20" s="21">
        <v>167194.95000000001</v>
      </c>
      <c r="Y20" s="20"/>
      <c r="Z20" s="6"/>
      <c r="AA20" s="6"/>
      <c r="AB20" s="6">
        <v>310267.09999999998</v>
      </c>
      <c r="AC20" s="6">
        <v>314090.23</v>
      </c>
      <c r="AD20" s="6">
        <v>306631.29000000004</v>
      </c>
      <c r="AE20" s="6">
        <v>357301.94999999995</v>
      </c>
      <c r="AF20" s="6">
        <v>363628.61</v>
      </c>
      <c r="AG20" s="6">
        <v>402289.19</v>
      </c>
      <c r="AH20" s="6">
        <v>374844.2</v>
      </c>
      <c r="AI20" s="6">
        <v>341360.75</v>
      </c>
      <c r="AJ20" s="6">
        <v>329415.33</v>
      </c>
      <c r="AK20" s="6">
        <v>156702.54999999999</v>
      </c>
      <c r="AL20" s="6">
        <v>151576.28</v>
      </c>
      <c r="AM20" s="6">
        <v>151836.01999999999</v>
      </c>
      <c r="AN20" s="6"/>
      <c r="AO20" s="21">
        <v>159418.17000000001</v>
      </c>
      <c r="AP20" s="21">
        <v>155672.22</v>
      </c>
      <c r="AQ20" s="21">
        <v>143444.85</v>
      </c>
      <c r="AR20" s="21">
        <v>178206.58</v>
      </c>
      <c r="AS20" s="21">
        <v>188890.85</v>
      </c>
      <c r="AT20" s="21">
        <v>214768.51</v>
      </c>
      <c r="AU20" s="21">
        <v>196475.01</v>
      </c>
      <c r="AV20" s="21">
        <v>180344.16</v>
      </c>
      <c r="AW20" s="21">
        <v>162220.38</v>
      </c>
      <c r="AX20" s="21">
        <v>156702.54999999999</v>
      </c>
      <c r="AY20" s="21">
        <v>151576.28</v>
      </c>
      <c r="AZ20" s="21">
        <v>151836.01999999999</v>
      </c>
      <c r="BA20" s="21">
        <v>150848.93</v>
      </c>
      <c r="BB20" s="21">
        <v>158418.01</v>
      </c>
      <c r="BC20" s="21">
        <v>163186.44</v>
      </c>
      <c r="BD20" s="21">
        <v>179095.37</v>
      </c>
      <c r="BE20" s="21">
        <v>174737.76</v>
      </c>
      <c r="BF20" s="21">
        <v>187520.68</v>
      </c>
      <c r="BG20" s="21">
        <v>178369.19</v>
      </c>
      <c r="BH20" s="21">
        <v>161016.59</v>
      </c>
      <c r="BI20" s="21">
        <v>167194.95000000001</v>
      </c>
      <c r="BJ20" s="21"/>
      <c r="BK20" s="21">
        <f t="shared" si="38"/>
        <v>8569.2400000000198</v>
      </c>
      <c r="BL20" s="21">
        <f t="shared" si="39"/>
        <v>-2745.7900000000081</v>
      </c>
      <c r="BM20" s="21">
        <f t="shared" si="40"/>
        <v>-19741.589999999997</v>
      </c>
      <c r="BN20" s="21">
        <f t="shared" si="41"/>
        <v>-888.79000000000815</v>
      </c>
      <c r="BO20" s="21">
        <f t="shared" si="42"/>
        <v>14153.089999999997</v>
      </c>
      <c r="BP20" s="21">
        <f t="shared" si="43"/>
        <v>27247.830000000016</v>
      </c>
      <c r="BQ20" s="21">
        <f t="shared" si="44"/>
        <v>18105.820000000007</v>
      </c>
      <c r="BR20" s="21">
        <f t="shared" si="45"/>
        <v>19327.570000000007</v>
      </c>
      <c r="BS20" s="21">
        <f t="shared" si="46"/>
        <v>-4974.570000000007</v>
      </c>
      <c r="BU20" s="56">
        <f t="shared" si="47"/>
        <v>5.3800000000000001E-2</v>
      </c>
      <c r="BV20" s="56">
        <f t="shared" si="48"/>
        <v>-1.7600000000000001E-2</v>
      </c>
      <c r="BW20" s="56">
        <f t="shared" si="49"/>
        <v>-0.1376</v>
      </c>
      <c r="BX20" s="56">
        <f t="shared" si="50"/>
        <v>-5.0000000000000001E-3</v>
      </c>
      <c r="BY20" s="56">
        <f t="shared" si="51"/>
        <v>7.4899999999999994E-2</v>
      </c>
      <c r="BZ20" s="56">
        <f t="shared" si="52"/>
        <v>0.12690000000000001</v>
      </c>
      <c r="CA20" s="56">
        <f t="shared" si="53"/>
        <v>9.2200000000000004E-2</v>
      </c>
      <c r="CB20" s="56">
        <f t="shared" si="54"/>
        <v>0.1072</v>
      </c>
      <c r="CC20" s="56">
        <f t="shared" si="55"/>
        <v>-3.0700000000000002E-2</v>
      </c>
    </row>
    <row r="21" spans="1:81" x14ac:dyDescent="0.25">
      <c r="C21" s="7">
        <v>3</v>
      </c>
      <c r="D21" s="21">
        <v>108471.03999999999</v>
      </c>
      <c r="E21" s="21">
        <v>90407.24</v>
      </c>
      <c r="F21" s="21">
        <v>145733.32999999999</v>
      </c>
      <c r="G21" s="21">
        <v>108683.49</v>
      </c>
      <c r="H21" s="21">
        <v>143103.19</v>
      </c>
      <c r="I21" s="21">
        <v>197064.94</v>
      </c>
      <c r="J21" s="21">
        <v>182837.32</v>
      </c>
      <c r="K21" s="21">
        <v>141686.91</v>
      </c>
      <c r="L21" s="21">
        <v>137819.89000000001</v>
      </c>
      <c r="M21" s="21">
        <v>113887.3</v>
      </c>
      <c r="N21" s="21">
        <v>97952.66</v>
      </c>
      <c r="O21" s="21">
        <v>115508.8</v>
      </c>
      <c r="P21" s="21">
        <v>86557.69</v>
      </c>
      <c r="Q21" s="21">
        <v>105145.12</v>
      </c>
      <c r="R21" s="21">
        <v>134634.9</v>
      </c>
      <c r="S21" s="21">
        <v>140465.01</v>
      </c>
      <c r="T21" s="21">
        <v>139820.88</v>
      </c>
      <c r="U21" s="21">
        <v>107521.05</v>
      </c>
      <c r="V21" s="21">
        <v>159191.62</v>
      </c>
      <c r="W21" s="21">
        <v>146817.15</v>
      </c>
      <c r="X21" s="21">
        <v>122906.98</v>
      </c>
      <c r="Y21" s="20"/>
      <c r="Z21" s="6"/>
      <c r="AA21" s="6"/>
      <c r="AB21" s="6">
        <v>195028.72999999998</v>
      </c>
      <c r="AC21" s="6">
        <v>195552.36</v>
      </c>
      <c r="AD21" s="6">
        <v>280368.23</v>
      </c>
      <c r="AE21" s="6">
        <v>249148.5</v>
      </c>
      <c r="AF21" s="6">
        <v>282924.07</v>
      </c>
      <c r="AG21" s="6">
        <v>304585.99</v>
      </c>
      <c r="AH21" s="6">
        <v>342028.94</v>
      </c>
      <c r="AI21" s="6">
        <v>288504.06</v>
      </c>
      <c r="AJ21" s="6">
        <v>260726.87</v>
      </c>
      <c r="AK21" s="6">
        <v>113887.3</v>
      </c>
      <c r="AL21" s="6">
        <v>97952.66</v>
      </c>
      <c r="AM21" s="6">
        <v>115508.8</v>
      </c>
      <c r="AN21" s="6"/>
      <c r="AO21" s="21">
        <v>108471.03999999999</v>
      </c>
      <c r="AP21" s="21">
        <v>90407.24</v>
      </c>
      <c r="AQ21" s="21">
        <v>145733.32999999999</v>
      </c>
      <c r="AR21" s="21">
        <v>108683.49</v>
      </c>
      <c r="AS21" s="21">
        <v>143103.19</v>
      </c>
      <c r="AT21" s="21">
        <v>197064.94</v>
      </c>
      <c r="AU21" s="21">
        <v>182837.32</v>
      </c>
      <c r="AV21" s="21">
        <v>141686.91</v>
      </c>
      <c r="AW21" s="21">
        <v>137819.89000000001</v>
      </c>
      <c r="AX21" s="21">
        <v>113887.3</v>
      </c>
      <c r="AY21" s="21">
        <v>97952.66</v>
      </c>
      <c r="AZ21" s="21">
        <v>115508.8</v>
      </c>
      <c r="BA21" s="21">
        <v>86557.69</v>
      </c>
      <c r="BB21" s="21">
        <v>105145.12</v>
      </c>
      <c r="BC21" s="21">
        <v>134634.9</v>
      </c>
      <c r="BD21" s="21">
        <v>140465.01</v>
      </c>
      <c r="BE21" s="21">
        <v>139820.88</v>
      </c>
      <c r="BF21" s="21">
        <v>107521.05</v>
      </c>
      <c r="BG21" s="21">
        <v>159191.62</v>
      </c>
      <c r="BH21" s="21">
        <v>146817.15</v>
      </c>
      <c r="BI21" s="21">
        <v>122906.98</v>
      </c>
      <c r="BJ21" s="21"/>
      <c r="BK21" s="21">
        <f t="shared" si="38"/>
        <v>21913.349999999991</v>
      </c>
      <c r="BL21" s="21">
        <f t="shared" si="39"/>
        <v>-14737.87999999999</v>
      </c>
      <c r="BM21" s="21">
        <f t="shared" si="40"/>
        <v>11098.429999999993</v>
      </c>
      <c r="BN21" s="21">
        <f t="shared" si="41"/>
        <v>-31781.520000000004</v>
      </c>
      <c r="BO21" s="21">
        <f t="shared" si="42"/>
        <v>3282.3099999999977</v>
      </c>
      <c r="BP21" s="21">
        <f t="shared" si="43"/>
        <v>89543.89</v>
      </c>
      <c r="BQ21" s="21">
        <f t="shared" si="44"/>
        <v>23645.700000000012</v>
      </c>
      <c r="BR21" s="21">
        <f t="shared" si="45"/>
        <v>-5130.2399999999907</v>
      </c>
      <c r="BS21" s="21">
        <f t="shared" si="46"/>
        <v>14912.910000000018</v>
      </c>
      <c r="BU21" s="56">
        <f t="shared" si="47"/>
        <v>0.20200000000000001</v>
      </c>
      <c r="BV21" s="56">
        <f t="shared" si="48"/>
        <v>-0.16300000000000001</v>
      </c>
      <c r="BW21" s="56">
        <f t="shared" si="49"/>
        <v>7.6200000000000004E-2</v>
      </c>
      <c r="BX21" s="56">
        <f t="shared" si="50"/>
        <v>-0.29239999999999999</v>
      </c>
      <c r="BY21" s="56">
        <f t="shared" si="51"/>
        <v>2.29E-2</v>
      </c>
      <c r="BZ21" s="56">
        <f t="shared" si="52"/>
        <v>0.45440000000000003</v>
      </c>
      <c r="CA21" s="56">
        <f t="shared" si="53"/>
        <v>0.1293</v>
      </c>
      <c r="CB21" s="56">
        <f t="shared" si="54"/>
        <v>-3.6200000000000003E-2</v>
      </c>
      <c r="CC21" s="56">
        <f t="shared" si="55"/>
        <v>0.1082</v>
      </c>
    </row>
    <row r="22" spans="1:81" x14ac:dyDescent="0.25">
      <c r="C22" s="7">
        <v>4</v>
      </c>
      <c r="D22" s="21">
        <v>71427.740000000005</v>
      </c>
      <c r="E22" s="21">
        <v>66972.05</v>
      </c>
      <c r="F22" s="21">
        <v>63292.95</v>
      </c>
      <c r="G22" s="21">
        <v>73286.259999999995</v>
      </c>
      <c r="H22" s="21">
        <v>69791.44</v>
      </c>
      <c r="I22" s="21">
        <v>95864.36</v>
      </c>
      <c r="J22" s="21">
        <v>79466.2</v>
      </c>
      <c r="K22" s="21">
        <v>75143.42</v>
      </c>
      <c r="L22" s="21">
        <v>71682.28</v>
      </c>
      <c r="M22" s="21">
        <v>69690.350000000006</v>
      </c>
      <c r="N22" s="21">
        <v>64352.74</v>
      </c>
      <c r="O22" s="21">
        <v>59687.199999999997</v>
      </c>
      <c r="P22" s="21">
        <v>57653.15</v>
      </c>
      <c r="Q22" s="21">
        <v>60430.45</v>
      </c>
      <c r="R22" s="21">
        <v>49304.89</v>
      </c>
      <c r="S22" s="21">
        <v>65406.67</v>
      </c>
      <c r="T22" s="21">
        <v>64599.6</v>
      </c>
      <c r="U22" s="21">
        <v>85030.91</v>
      </c>
      <c r="V22" s="21">
        <v>81297.38</v>
      </c>
      <c r="W22" s="21">
        <v>88617.13</v>
      </c>
      <c r="X22" s="21">
        <v>70690.92</v>
      </c>
      <c r="Y22" s="20"/>
      <c r="Z22" s="6"/>
      <c r="AA22" s="6"/>
      <c r="AB22" s="6">
        <v>129080.89000000001</v>
      </c>
      <c r="AC22" s="6">
        <v>127402.5</v>
      </c>
      <c r="AD22" s="6">
        <v>112597.84</v>
      </c>
      <c r="AE22" s="6">
        <v>138692.93</v>
      </c>
      <c r="AF22" s="6">
        <v>134391.04000000001</v>
      </c>
      <c r="AG22" s="6">
        <v>180895.27000000002</v>
      </c>
      <c r="AH22" s="6">
        <v>160763.58000000002</v>
      </c>
      <c r="AI22" s="6">
        <v>163760.54999999999</v>
      </c>
      <c r="AJ22" s="6">
        <v>142373.20000000001</v>
      </c>
      <c r="AK22" s="6">
        <v>69690.350000000006</v>
      </c>
      <c r="AL22" s="6">
        <v>64352.74</v>
      </c>
      <c r="AM22" s="6">
        <v>59687.199999999997</v>
      </c>
      <c r="AN22" s="6"/>
      <c r="AO22" s="21">
        <v>71427.740000000005</v>
      </c>
      <c r="AP22" s="21">
        <v>66972.05</v>
      </c>
      <c r="AQ22" s="21">
        <v>63292.95</v>
      </c>
      <c r="AR22" s="21">
        <v>73286.259999999995</v>
      </c>
      <c r="AS22" s="21">
        <v>69791.44</v>
      </c>
      <c r="AT22" s="21">
        <v>95864.36</v>
      </c>
      <c r="AU22" s="21">
        <v>79466.2</v>
      </c>
      <c r="AV22" s="21">
        <v>75143.42</v>
      </c>
      <c r="AW22" s="21">
        <v>71682.28</v>
      </c>
      <c r="AX22" s="21">
        <v>69690.350000000006</v>
      </c>
      <c r="AY22" s="21">
        <v>64352.74</v>
      </c>
      <c r="AZ22" s="21">
        <v>59687.199999999997</v>
      </c>
      <c r="BA22" s="21">
        <v>57653.15</v>
      </c>
      <c r="BB22" s="21">
        <v>60430.45</v>
      </c>
      <c r="BC22" s="21">
        <v>49304.89</v>
      </c>
      <c r="BD22" s="21">
        <v>65406.67</v>
      </c>
      <c r="BE22" s="21">
        <v>64599.6</v>
      </c>
      <c r="BF22" s="21">
        <v>85030.91</v>
      </c>
      <c r="BG22" s="21">
        <v>81297.38</v>
      </c>
      <c r="BH22" s="21">
        <v>88617.13</v>
      </c>
      <c r="BI22" s="21">
        <v>70690.92</v>
      </c>
      <c r="BJ22" s="21"/>
      <c r="BK22" s="21">
        <f t="shared" si="38"/>
        <v>13774.590000000004</v>
      </c>
      <c r="BL22" s="21">
        <f t="shared" si="39"/>
        <v>6541.6000000000058</v>
      </c>
      <c r="BM22" s="21">
        <f t="shared" si="40"/>
        <v>13988.059999999998</v>
      </c>
      <c r="BN22" s="21">
        <f t="shared" si="41"/>
        <v>7879.5899999999965</v>
      </c>
      <c r="BO22" s="21">
        <f t="shared" si="42"/>
        <v>5191.8400000000038</v>
      </c>
      <c r="BP22" s="21">
        <f t="shared" si="43"/>
        <v>10833.449999999997</v>
      </c>
      <c r="BQ22" s="21">
        <f t="shared" si="44"/>
        <v>-1831.1800000000076</v>
      </c>
      <c r="BR22" s="21">
        <f t="shared" si="45"/>
        <v>-13473.710000000006</v>
      </c>
      <c r="BS22" s="21">
        <f t="shared" si="46"/>
        <v>991.36000000000058</v>
      </c>
      <c r="BU22" s="56">
        <f t="shared" si="47"/>
        <v>0.1928</v>
      </c>
      <c r="BV22" s="56">
        <f t="shared" si="48"/>
        <v>9.7699999999999995E-2</v>
      </c>
      <c r="BW22" s="56">
        <f t="shared" si="49"/>
        <v>0.221</v>
      </c>
      <c r="BX22" s="56">
        <f t="shared" si="50"/>
        <v>0.1075</v>
      </c>
      <c r="BY22" s="56">
        <f t="shared" si="51"/>
        <v>7.4399999999999994E-2</v>
      </c>
      <c r="BZ22" s="56">
        <f t="shared" si="52"/>
        <v>0.113</v>
      </c>
      <c r="CA22" s="56">
        <f t="shared" si="53"/>
        <v>-2.3E-2</v>
      </c>
      <c r="CB22" s="56">
        <f t="shared" si="54"/>
        <v>-0.17929999999999999</v>
      </c>
      <c r="CC22" s="56">
        <f t="shared" si="55"/>
        <v>1.38E-2</v>
      </c>
    </row>
    <row r="23" spans="1:81" x14ac:dyDescent="0.25">
      <c r="C23" s="7">
        <v>6</v>
      </c>
      <c r="D23" s="21">
        <v>31712.02</v>
      </c>
      <c r="E23" s="21">
        <v>26872.49</v>
      </c>
      <c r="F23" s="21">
        <v>27385.06</v>
      </c>
      <c r="G23" s="21">
        <v>27420.73</v>
      </c>
      <c r="H23" s="21">
        <v>27194.93</v>
      </c>
      <c r="I23" s="21">
        <v>27257.94</v>
      </c>
      <c r="J23" s="21">
        <v>27151.040000000001</v>
      </c>
      <c r="K23" s="21">
        <v>27253.1</v>
      </c>
      <c r="L23" s="21">
        <v>27213.87</v>
      </c>
      <c r="M23" s="21">
        <v>27320.33</v>
      </c>
      <c r="N23" s="21">
        <v>27270.26</v>
      </c>
      <c r="O23" s="21">
        <v>27297.67</v>
      </c>
      <c r="P23" s="21">
        <v>28826.03</v>
      </c>
      <c r="Q23" s="21">
        <v>28998.43</v>
      </c>
      <c r="R23" s="21">
        <v>28625.27</v>
      </c>
      <c r="S23" s="21">
        <v>29715.95</v>
      </c>
      <c r="T23" s="21">
        <v>29685.57</v>
      </c>
      <c r="U23" s="21">
        <v>29741.88</v>
      </c>
      <c r="V23" s="21">
        <v>29604.05</v>
      </c>
      <c r="W23" s="21">
        <v>29811.13</v>
      </c>
      <c r="X23" s="21">
        <v>29797.99</v>
      </c>
      <c r="Y23" s="20"/>
      <c r="Z23" s="6"/>
      <c r="AA23" s="6"/>
      <c r="AB23" s="6">
        <v>60538.05</v>
      </c>
      <c r="AC23" s="6">
        <v>55870.92</v>
      </c>
      <c r="AD23" s="6">
        <v>56010.33</v>
      </c>
      <c r="AE23" s="6">
        <v>57136.68</v>
      </c>
      <c r="AF23" s="6">
        <v>56880.5</v>
      </c>
      <c r="AG23" s="6">
        <v>56999.82</v>
      </c>
      <c r="AH23" s="6">
        <v>56755.09</v>
      </c>
      <c r="AI23" s="6">
        <v>57064.229999999996</v>
      </c>
      <c r="AJ23" s="6">
        <v>57011.86</v>
      </c>
      <c r="AK23" s="6">
        <v>27320.33</v>
      </c>
      <c r="AL23" s="6">
        <v>27270.26</v>
      </c>
      <c r="AM23" s="6">
        <v>27297.67</v>
      </c>
      <c r="AN23" s="6"/>
      <c r="AO23" s="21">
        <v>31712.02</v>
      </c>
      <c r="AP23" s="21">
        <v>26872.49</v>
      </c>
      <c r="AQ23" s="21">
        <v>27385.06</v>
      </c>
      <c r="AR23" s="21">
        <v>27420.73</v>
      </c>
      <c r="AS23" s="21">
        <v>27194.93</v>
      </c>
      <c r="AT23" s="21">
        <v>27257.94</v>
      </c>
      <c r="AU23" s="21">
        <v>27151.040000000001</v>
      </c>
      <c r="AV23" s="21">
        <v>27253.1</v>
      </c>
      <c r="AW23" s="21">
        <v>27213.87</v>
      </c>
      <c r="AX23" s="21">
        <v>27320.33</v>
      </c>
      <c r="AY23" s="21">
        <v>27270.26</v>
      </c>
      <c r="AZ23" s="21">
        <v>27297.67</v>
      </c>
      <c r="BA23" s="21">
        <v>28826.03</v>
      </c>
      <c r="BB23" s="21">
        <v>28998.43</v>
      </c>
      <c r="BC23" s="21">
        <v>28625.27</v>
      </c>
      <c r="BD23" s="21">
        <v>29715.95</v>
      </c>
      <c r="BE23" s="21">
        <v>29685.57</v>
      </c>
      <c r="BF23" s="21">
        <v>29741.88</v>
      </c>
      <c r="BG23" s="21">
        <v>29604.05</v>
      </c>
      <c r="BH23" s="21">
        <v>29811.13</v>
      </c>
      <c r="BI23" s="21">
        <v>29797.99</v>
      </c>
      <c r="BJ23" s="21"/>
      <c r="BK23" s="21">
        <f t="shared" si="38"/>
        <v>2885.9900000000016</v>
      </c>
      <c r="BL23" s="21">
        <f t="shared" si="39"/>
        <v>-2125.9399999999987</v>
      </c>
      <c r="BM23" s="21">
        <f t="shared" si="40"/>
        <v>-1240.2099999999991</v>
      </c>
      <c r="BN23" s="21">
        <f t="shared" si="41"/>
        <v>-2295.2200000000012</v>
      </c>
      <c r="BO23" s="21">
        <f t="shared" si="42"/>
        <v>-2490.6399999999994</v>
      </c>
      <c r="BP23" s="21">
        <f t="shared" si="43"/>
        <v>-2483.9400000000023</v>
      </c>
      <c r="BQ23" s="21">
        <f t="shared" si="44"/>
        <v>-2453.0099999999984</v>
      </c>
      <c r="BR23" s="21">
        <f t="shared" si="45"/>
        <v>-2558.0300000000025</v>
      </c>
      <c r="BS23" s="21">
        <f t="shared" si="46"/>
        <v>-2584.1200000000026</v>
      </c>
      <c r="BU23" s="56">
        <f t="shared" si="47"/>
        <v>9.0999999999999998E-2</v>
      </c>
      <c r="BV23" s="56">
        <f t="shared" si="48"/>
        <v>-7.9100000000000004E-2</v>
      </c>
      <c r="BW23" s="56">
        <f t="shared" si="49"/>
        <v>-4.53E-2</v>
      </c>
      <c r="BX23" s="56">
        <f t="shared" si="50"/>
        <v>-8.3699999999999997E-2</v>
      </c>
      <c r="BY23" s="56">
        <f t="shared" si="51"/>
        <v>-9.1600000000000001E-2</v>
      </c>
      <c r="BZ23" s="56">
        <f t="shared" si="52"/>
        <v>-9.11E-2</v>
      </c>
      <c r="CA23" s="56">
        <f t="shared" si="53"/>
        <v>-9.0300000000000005E-2</v>
      </c>
      <c r="CB23" s="56">
        <f t="shared" si="54"/>
        <v>-9.3899999999999997E-2</v>
      </c>
      <c r="CC23" s="56">
        <f t="shared" si="55"/>
        <v>-9.5000000000000001E-2</v>
      </c>
    </row>
    <row r="24" spans="1:81" x14ac:dyDescent="0.25">
      <c r="C24" s="7">
        <v>8</v>
      </c>
      <c r="D24" s="21">
        <v>34693.730000000003</v>
      </c>
      <c r="E24" s="21">
        <v>32620.04</v>
      </c>
      <c r="F24" s="21">
        <v>32101.17</v>
      </c>
      <c r="G24" s="21">
        <v>35175.19</v>
      </c>
      <c r="H24" s="21">
        <v>34235.760000000002</v>
      </c>
      <c r="I24" s="21">
        <v>35973.74</v>
      </c>
      <c r="J24" s="21">
        <v>34284.199999999997</v>
      </c>
      <c r="K24" s="21">
        <v>32763.09</v>
      </c>
      <c r="L24" s="21">
        <v>33414.769999999997</v>
      </c>
      <c r="M24" s="21">
        <v>32606.04</v>
      </c>
      <c r="N24" s="21">
        <v>31777.62</v>
      </c>
      <c r="O24" s="21">
        <v>43636.639999999999</v>
      </c>
      <c r="P24" s="21">
        <v>41768.86</v>
      </c>
      <c r="Q24" s="21">
        <v>24348.15</v>
      </c>
      <c r="R24" s="21">
        <v>27385.95</v>
      </c>
      <c r="S24" s="21">
        <v>34157</v>
      </c>
      <c r="T24" s="21">
        <v>36387.040000000001</v>
      </c>
      <c r="U24" s="21">
        <v>35299.69</v>
      </c>
      <c r="V24" s="21">
        <v>35089.089999999997</v>
      </c>
      <c r="W24" s="21">
        <v>34065</v>
      </c>
      <c r="X24" s="21">
        <v>35750.82</v>
      </c>
      <c r="Y24" s="20"/>
      <c r="Z24" s="6"/>
      <c r="AA24" s="6"/>
      <c r="AB24" s="6">
        <v>76462.59</v>
      </c>
      <c r="AC24" s="6">
        <v>56968.19</v>
      </c>
      <c r="AD24" s="6">
        <v>59487.119999999995</v>
      </c>
      <c r="AE24" s="6">
        <v>69332.19</v>
      </c>
      <c r="AF24" s="6">
        <v>70622.8</v>
      </c>
      <c r="AG24" s="6">
        <v>71273.429999999993</v>
      </c>
      <c r="AH24" s="6">
        <v>69373.289999999994</v>
      </c>
      <c r="AI24" s="6">
        <v>66828.09</v>
      </c>
      <c r="AJ24" s="6">
        <v>69165.59</v>
      </c>
      <c r="AK24" s="6">
        <v>32606.04</v>
      </c>
      <c r="AL24" s="6">
        <v>31777.62</v>
      </c>
      <c r="AM24" s="6">
        <v>43636.639999999999</v>
      </c>
      <c r="AN24" s="6"/>
      <c r="AO24" s="21">
        <v>34693.730000000003</v>
      </c>
      <c r="AP24" s="21">
        <v>32620.04</v>
      </c>
      <c r="AQ24" s="21">
        <v>32101.17</v>
      </c>
      <c r="AR24" s="21">
        <v>35175.19</v>
      </c>
      <c r="AS24" s="21">
        <v>34235.760000000002</v>
      </c>
      <c r="AT24" s="21">
        <v>35973.74</v>
      </c>
      <c r="AU24" s="21">
        <v>34284.199999999997</v>
      </c>
      <c r="AV24" s="21">
        <v>32763.09</v>
      </c>
      <c r="AW24" s="21">
        <v>33414.769999999997</v>
      </c>
      <c r="AX24" s="21">
        <v>32606.04</v>
      </c>
      <c r="AY24" s="21">
        <v>31777.62</v>
      </c>
      <c r="AZ24" s="21">
        <v>43636.639999999999</v>
      </c>
      <c r="BA24" s="21">
        <v>41768.86</v>
      </c>
      <c r="BB24" s="21">
        <v>24348.15</v>
      </c>
      <c r="BC24" s="21">
        <v>27385.95</v>
      </c>
      <c r="BD24" s="21">
        <v>34157</v>
      </c>
      <c r="BE24" s="21">
        <v>36387.040000000001</v>
      </c>
      <c r="BF24" s="21">
        <v>35299.69</v>
      </c>
      <c r="BG24" s="21">
        <v>35089.089999999997</v>
      </c>
      <c r="BH24" s="21">
        <v>34065</v>
      </c>
      <c r="BI24" s="21">
        <v>35750.82</v>
      </c>
      <c r="BJ24" s="21"/>
      <c r="BK24" s="21">
        <f t="shared" si="38"/>
        <v>-7075.1299999999974</v>
      </c>
      <c r="BL24" s="21">
        <f t="shared" si="39"/>
        <v>8271.89</v>
      </c>
      <c r="BM24" s="21">
        <f t="shared" si="40"/>
        <v>4715.2199999999975</v>
      </c>
      <c r="BN24" s="21">
        <f t="shared" si="41"/>
        <v>1018.1900000000023</v>
      </c>
      <c r="BO24" s="21">
        <f t="shared" si="42"/>
        <v>-2151.2799999999988</v>
      </c>
      <c r="BP24" s="21">
        <f t="shared" si="43"/>
        <v>674.04999999999563</v>
      </c>
      <c r="BQ24" s="21">
        <f t="shared" si="44"/>
        <v>-804.88999999999942</v>
      </c>
      <c r="BR24" s="21">
        <f t="shared" si="45"/>
        <v>-1301.9099999999999</v>
      </c>
      <c r="BS24" s="21">
        <f t="shared" si="46"/>
        <v>-2336.0500000000029</v>
      </c>
      <c r="BU24" s="56">
        <f t="shared" si="47"/>
        <v>-0.2039</v>
      </c>
      <c r="BV24" s="56">
        <f t="shared" si="48"/>
        <v>0.25359999999999999</v>
      </c>
      <c r="BW24" s="56">
        <f t="shared" si="49"/>
        <v>0.1469</v>
      </c>
      <c r="BX24" s="56">
        <f t="shared" si="50"/>
        <v>2.8899999999999999E-2</v>
      </c>
      <c r="BY24" s="56">
        <f t="shared" si="51"/>
        <v>-6.2799999999999995E-2</v>
      </c>
      <c r="BZ24" s="56">
        <f t="shared" si="52"/>
        <v>1.8700000000000001E-2</v>
      </c>
      <c r="CA24" s="56">
        <f t="shared" si="53"/>
        <v>-2.35E-2</v>
      </c>
      <c r="CB24" s="56">
        <f t="shared" si="54"/>
        <v>-3.9699999999999999E-2</v>
      </c>
      <c r="CC24" s="56">
        <f t="shared" si="55"/>
        <v>-6.9900000000000004E-2</v>
      </c>
    </row>
    <row r="25" spans="1:81" x14ac:dyDescent="0.25">
      <c r="C25" s="7">
        <v>10</v>
      </c>
      <c r="D25" s="21">
        <v>5339.32</v>
      </c>
      <c r="E25" s="21">
        <v>5465.75</v>
      </c>
      <c r="F25" s="21">
        <v>5397.57</v>
      </c>
      <c r="G25" s="21">
        <v>5476.67</v>
      </c>
      <c r="H25" s="21">
        <v>5479.27</v>
      </c>
      <c r="I25" s="21">
        <v>5490.55</v>
      </c>
      <c r="J25" s="21">
        <v>5415.28</v>
      </c>
      <c r="K25" s="21">
        <v>5505.59</v>
      </c>
      <c r="L25" s="21">
        <v>5392.51</v>
      </c>
      <c r="M25" s="21">
        <v>5490.55</v>
      </c>
      <c r="N25" s="21">
        <v>5422.87</v>
      </c>
      <c r="O25" s="21">
        <v>5472.43</v>
      </c>
      <c r="P25" s="21">
        <v>5434.15</v>
      </c>
      <c r="Q25" s="21">
        <v>5667.75</v>
      </c>
      <c r="R25" s="21">
        <v>4723.72</v>
      </c>
      <c r="S25" s="21">
        <v>5800.83</v>
      </c>
      <c r="T25" s="21">
        <v>5805.47</v>
      </c>
      <c r="U25" s="21">
        <v>6061.61</v>
      </c>
      <c r="V25" s="21">
        <v>5805.47</v>
      </c>
      <c r="W25" s="21">
        <v>5881.13</v>
      </c>
      <c r="X25" s="21">
        <v>5842.61</v>
      </c>
      <c r="Y25" s="20"/>
      <c r="Z25" s="6"/>
      <c r="AA25" s="6"/>
      <c r="AB25" s="6">
        <v>10773.47</v>
      </c>
      <c r="AC25" s="6">
        <v>11133.5</v>
      </c>
      <c r="AD25" s="6">
        <v>10121.290000000001</v>
      </c>
      <c r="AE25" s="6">
        <v>11277.5</v>
      </c>
      <c r="AF25" s="6">
        <v>11284.740000000002</v>
      </c>
      <c r="AG25" s="6">
        <v>11552.16</v>
      </c>
      <c r="AH25" s="6">
        <v>11220.75</v>
      </c>
      <c r="AI25" s="6">
        <v>11386.720000000001</v>
      </c>
      <c r="AJ25" s="6">
        <v>11235.119999999999</v>
      </c>
      <c r="AK25" s="6">
        <v>5490.55</v>
      </c>
      <c r="AL25" s="6">
        <v>5422.87</v>
      </c>
      <c r="AM25" s="6">
        <v>5472.43</v>
      </c>
      <c r="AN25" s="6"/>
      <c r="AO25" s="21">
        <v>5339.32</v>
      </c>
      <c r="AP25" s="21">
        <v>5465.75</v>
      </c>
      <c r="AQ25" s="21">
        <v>5397.57</v>
      </c>
      <c r="AR25" s="21">
        <v>5476.67</v>
      </c>
      <c r="AS25" s="21">
        <v>5479.27</v>
      </c>
      <c r="AT25" s="21">
        <v>5490.55</v>
      </c>
      <c r="AU25" s="21">
        <v>5415.28</v>
      </c>
      <c r="AV25" s="21">
        <v>5505.59</v>
      </c>
      <c r="AW25" s="21">
        <v>5392.51</v>
      </c>
      <c r="AX25" s="21">
        <v>5490.55</v>
      </c>
      <c r="AY25" s="21">
        <v>5422.87</v>
      </c>
      <c r="AZ25" s="21">
        <v>5472.43</v>
      </c>
      <c r="BA25" s="21">
        <v>5434.15</v>
      </c>
      <c r="BB25" s="21">
        <v>5667.75</v>
      </c>
      <c r="BC25" s="21">
        <v>4723.72</v>
      </c>
      <c r="BD25" s="21">
        <v>5800.83</v>
      </c>
      <c r="BE25" s="21">
        <v>5805.47</v>
      </c>
      <c r="BF25" s="21">
        <v>6061.61</v>
      </c>
      <c r="BG25" s="21">
        <v>5805.47</v>
      </c>
      <c r="BH25" s="21">
        <v>5881.13</v>
      </c>
      <c r="BI25" s="21">
        <v>5842.61</v>
      </c>
      <c r="BJ25" s="21"/>
      <c r="BK25" s="21">
        <f t="shared" si="38"/>
        <v>-94.829999999999927</v>
      </c>
      <c r="BL25" s="21">
        <f t="shared" si="39"/>
        <v>-202</v>
      </c>
      <c r="BM25" s="21">
        <f t="shared" si="40"/>
        <v>673.84999999999945</v>
      </c>
      <c r="BN25" s="21">
        <f t="shared" si="41"/>
        <v>-324.15999999999985</v>
      </c>
      <c r="BO25" s="21">
        <f t="shared" si="42"/>
        <v>-326.19999999999982</v>
      </c>
      <c r="BP25" s="21">
        <f t="shared" si="43"/>
        <v>-571.05999999999949</v>
      </c>
      <c r="BQ25" s="21">
        <f t="shared" si="44"/>
        <v>-390.19000000000051</v>
      </c>
      <c r="BR25" s="21">
        <f t="shared" si="45"/>
        <v>-375.53999999999996</v>
      </c>
      <c r="BS25" s="21">
        <f t="shared" si="46"/>
        <v>-450.09999999999945</v>
      </c>
      <c r="BU25" s="56">
        <f t="shared" si="47"/>
        <v>-1.78E-2</v>
      </c>
      <c r="BV25" s="56">
        <f t="shared" si="48"/>
        <v>-3.6999999999999998E-2</v>
      </c>
      <c r="BW25" s="56">
        <f t="shared" si="49"/>
        <v>0.12479999999999999</v>
      </c>
      <c r="BX25" s="56">
        <f t="shared" si="50"/>
        <v>-5.9200000000000003E-2</v>
      </c>
      <c r="BY25" s="56">
        <f t="shared" si="51"/>
        <v>-5.9499999999999997E-2</v>
      </c>
      <c r="BZ25" s="56">
        <f t="shared" si="52"/>
        <v>-0.104</v>
      </c>
      <c r="CA25" s="56">
        <f t="shared" si="53"/>
        <v>-7.2099999999999997E-2</v>
      </c>
      <c r="CB25" s="56">
        <f t="shared" si="54"/>
        <v>-6.8199999999999997E-2</v>
      </c>
      <c r="CC25" s="56">
        <f t="shared" si="55"/>
        <v>-8.3500000000000005E-2</v>
      </c>
    </row>
    <row r="26" spans="1:81" x14ac:dyDescent="0.25">
      <c r="C26" s="7"/>
      <c r="D26" s="21">
        <v>866.72</v>
      </c>
      <c r="E26" s="21">
        <v>3267.61</v>
      </c>
      <c r="F26" s="21">
        <v>5421.61</v>
      </c>
      <c r="G26" s="21">
        <v>1993.61</v>
      </c>
      <c r="H26" s="21">
        <v>4734.6099999999997</v>
      </c>
      <c r="I26" s="21">
        <v>5804.61</v>
      </c>
      <c r="J26" s="21">
        <v>3375.74</v>
      </c>
      <c r="K26" s="21">
        <v>5628.26</v>
      </c>
      <c r="L26" s="21">
        <v>5706.1</v>
      </c>
      <c r="M26" s="21">
        <v>3761.89</v>
      </c>
      <c r="N26" s="21">
        <v>5104.58</v>
      </c>
      <c r="O26" s="21">
        <v>2221.5700000000002</v>
      </c>
      <c r="P26" s="21">
        <v>1269.5899999999999</v>
      </c>
      <c r="Q26" s="21">
        <v>7250.23</v>
      </c>
      <c r="R26" s="21">
        <v>2946.23</v>
      </c>
      <c r="S26" s="21">
        <v>4896.2299999999996</v>
      </c>
      <c r="T26" s="21">
        <v>6181.23</v>
      </c>
      <c r="U26" s="21">
        <v>4257.2299999999996</v>
      </c>
      <c r="V26" s="21">
        <v>5378.23</v>
      </c>
      <c r="W26" s="21">
        <v>3546.19</v>
      </c>
      <c r="X26" s="21">
        <v>4908.07</v>
      </c>
      <c r="Y26" s="20"/>
      <c r="Z26" s="6"/>
      <c r="AA26" s="6"/>
      <c r="AB26" s="6">
        <v>2136.31</v>
      </c>
      <c r="AC26" s="6">
        <v>10517.84</v>
      </c>
      <c r="AD26" s="6">
        <v>8367.84</v>
      </c>
      <c r="AE26" s="6">
        <v>6889.8399999999992</v>
      </c>
      <c r="AF26" s="6">
        <v>10915.84</v>
      </c>
      <c r="AG26" s="6">
        <v>10061.84</v>
      </c>
      <c r="AH26" s="6">
        <v>8753.9699999999993</v>
      </c>
      <c r="AI26" s="6">
        <v>9174.4500000000007</v>
      </c>
      <c r="AJ26" s="6">
        <v>10614.17</v>
      </c>
      <c r="AK26" s="6">
        <v>3761.89</v>
      </c>
      <c r="AL26" s="6">
        <v>5104.58</v>
      </c>
      <c r="AM26" s="6">
        <v>2221.5700000000002</v>
      </c>
      <c r="AN26" s="6"/>
      <c r="AO26" s="21">
        <v>866.72</v>
      </c>
      <c r="AP26" s="21">
        <v>3267.61</v>
      </c>
      <c r="AQ26" s="21">
        <v>5421.61</v>
      </c>
      <c r="AR26" s="21">
        <v>1993.61</v>
      </c>
      <c r="AS26" s="21">
        <v>4734.6099999999997</v>
      </c>
      <c r="AT26" s="21">
        <v>5804.61</v>
      </c>
      <c r="AU26" s="21">
        <v>3375.74</v>
      </c>
      <c r="AV26" s="21">
        <v>5628.26</v>
      </c>
      <c r="AW26" s="21">
        <v>5706.1</v>
      </c>
      <c r="AX26" s="21">
        <v>3761.89</v>
      </c>
      <c r="AY26" s="21">
        <v>5104.58</v>
      </c>
      <c r="AZ26" s="21">
        <v>2221.5700000000002</v>
      </c>
      <c r="BA26" s="21">
        <v>1269.5899999999999</v>
      </c>
      <c r="BB26" s="21">
        <v>7250.23</v>
      </c>
      <c r="BC26" s="21">
        <v>2946.23</v>
      </c>
      <c r="BD26" s="21">
        <v>4896.2299999999996</v>
      </c>
      <c r="BE26" s="21">
        <v>6181.23</v>
      </c>
      <c r="BF26" s="21">
        <v>4257.2299999999996</v>
      </c>
      <c r="BG26" s="21">
        <v>5378.23</v>
      </c>
      <c r="BH26" s="21">
        <v>3546.19</v>
      </c>
      <c r="BI26" s="21">
        <v>4908.07</v>
      </c>
      <c r="BJ26" s="21"/>
      <c r="BK26" s="21">
        <f t="shared" si="38"/>
        <v>-402.86999999999989</v>
      </c>
      <c r="BL26" s="21">
        <f t="shared" si="39"/>
        <v>-3982.6199999999994</v>
      </c>
      <c r="BM26" s="21">
        <f t="shared" si="40"/>
        <v>2475.3799999999997</v>
      </c>
      <c r="BN26" s="21">
        <f t="shared" si="41"/>
        <v>-2902.62</v>
      </c>
      <c r="BO26" s="21">
        <f t="shared" si="42"/>
        <v>-1446.62</v>
      </c>
      <c r="BP26" s="21">
        <f t="shared" si="43"/>
        <v>1547.38</v>
      </c>
      <c r="BQ26" s="21">
        <f t="shared" si="44"/>
        <v>-2002.4899999999998</v>
      </c>
      <c r="BR26" s="21">
        <f t="shared" si="45"/>
        <v>2082.0700000000002</v>
      </c>
      <c r="BS26" s="21">
        <f t="shared" si="46"/>
        <v>798.03000000000065</v>
      </c>
      <c r="BU26" s="56">
        <f t="shared" si="47"/>
        <v>-0.46479999999999999</v>
      </c>
      <c r="BV26" s="56">
        <f t="shared" si="48"/>
        <v>-1.2188000000000001</v>
      </c>
      <c r="BW26" s="56">
        <f t="shared" si="49"/>
        <v>0.45660000000000001</v>
      </c>
      <c r="BX26" s="56">
        <f t="shared" si="50"/>
        <v>-1.456</v>
      </c>
      <c r="BY26" s="56">
        <f t="shared" si="51"/>
        <v>-0.30549999999999999</v>
      </c>
      <c r="BZ26" s="56">
        <f t="shared" si="52"/>
        <v>0.2666</v>
      </c>
      <c r="CA26" s="56">
        <f t="shared" si="53"/>
        <v>-0.59319999999999995</v>
      </c>
      <c r="CB26" s="56">
        <f t="shared" si="54"/>
        <v>0.36990000000000001</v>
      </c>
      <c r="CC26" s="56">
        <f t="shared" si="55"/>
        <v>0.1399</v>
      </c>
    </row>
    <row r="27" spans="1:81" x14ac:dyDescent="0.25">
      <c r="A27" s="7" t="s">
        <v>121</v>
      </c>
      <c r="D27" s="21">
        <v>545529.06999999995</v>
      </c>
      <c r="E27" s="21">
        <v>508889.61999999994</v>
      </c>
      <c r="F27" s="21">
        <v>550749.18999999994</v>
      </c>
      <c r="G27" s="21">
        <v>584659.21</v>
      </c>
      <c r="H27" s="21">
        <v>652744.88000000012</v>
      </c>
      <c r="I27" s="21">
        <v>810069.29</v>
      </c>
      <c r="J27" s="21">
        <v>717652.8899999999</v>
      </c>
      <c r="K27" s="21">
        <v>642248.5</v>
      </c>
      <c r="L27" s="21">
        <v>591080.06000000006</v>
      </c>
      <c r="M27" s="21">
        <v>549950.70000000007</v>
      </c>
      <c r="N27" s="21">
        <v>508486.29</v>
      </c>
      <c r="O27" s="21">
        <v>520236.54</v>
      </c>
      <c r="P27" s="21">
        <v>487551.82</v>
      </c>
      <c r="Q27" s="21">
        <v>513097.14</v>
      </c>
      <c r="R27" s="21">
        <v>536558.98</v>
      </c>
      <c r="S27" s="21">
        <v>615340.85999999987</v>
      </c>
      <c r="T27" s="21">
        <v>602135.00999999989</v>
      </c>
      <c r="U27" s="21">
        <v>626130.93000000005</v>
      </c>
      <c r="V27" s="21">
        <v>664007.96</v>
      </c>
      <c r="W27" s="21">
        <v>610934.76</v>
      </c>
      <c r="X27" s="21">
        <v>579244.58999999985</v>
      </c>
      <c r="Y27" s="20"/>
      <c r="Z27" s="6"/>
      <c r="AA27" s="6"/>
      <c r="AB27" s="6">
        <v>1033080.89</v>
      </c>
      <c r="AC27" s="6">
        <v>1021986.7599999999</v>
      </c>
      <c r="AD27" s="6">
        <v>1087308.1700000002</v>
      </c>
      <c r="AE27" s="6">
        <v>1200000.0699999998</v>
      </c>
      <c r="AF27" s="6">
        <v>1254879.8900000001</v>
      </c>
      <c r="AG27" s="6">
        <v>1436200.22</v>
      </c>
      <c r="AH27" s="6">
        <v>1381660.85</v>
      </c>
      <c r="AI27" s="6">
        <v>1253183.26</v>
      </c>
      <c r="AJ27" s="6">
        <v>1170324.6500000004</v>
      </c>
      <c r="AK27" s="6">
        <v>549950.70000000007</v>
      </c>
      <c r="AL27" s="6">
        <v>508486.29</v>
      </c>
      <c r="AM27" s="6">
        <v>520236.54</v>
      </c>
      <c r="AN27" s="6"/>
      <c r="AO27" s="21">
        <v>545529.06999999995</v>
      </c>
      <c r="AP27" s="21">
        <v>508889.61999999994</v>
      </c>
      <c r="AQ27" s="21">
        <v>550749.18999999994</v>
      </c>
      <c r="AR27" s="21">
        <v>584659.21</v>
      </c>
      <c r="AS27" s="21">
        <v>652744.88000000012</v>
      </c>
      <c r="AT27" s="21">
        <v>810069.29</v>
      </c>
      <c r="AU27" s="21">
        <v>717652.8899999999</v>
      </c>
      <c r="AV27" s="21">
        <v>642248.5</v>
      </c>
      <c r="AW27" s="21">
        <v>591080.06000000006</v>
      </c>
      <c r="AX27" s="21">
        <v>549950.70000000007</v>
      </c>
      <c r="AY27" s="21">
        <v>508486.29</v>
      </c>
      <c r="AZ27" s="21">
        <v>520236.54</v>
      </c>
      <c r="BA27" s="21">
        <v>487551.82</v>
      </c>
      <c r="BB27" s="21">
        <v>513097.14</v>
      </c>
      <c r="BC27" s="21">
        <v>536558.98</v>
      </c>
      <c r="BD27" s="21">
        <v>615340.85999999987</v>
      </c>
      <c r="BE27" s="21">
        <v>602135.00999999989</v>
      </c>
      <c r="BF27" s="21">
        <v>626130.93000000005</v>
      </c>
      <c r="BG27" s="21">
        <v>664007.96</v>
      </c>
      <c r="BH27" s="21">
        <v>610934.76</v>
      </c>
      <c r="BI27" s="21">
        <v>579244.58999999985</v>
      </c>
      <c r="BJ27" s="21"/>
      <c r="BK27" s="21">
        <f t="shared" si="38"/>
        <v>57977.249999999942</v>
      </c>
      <c r="BL27" s="21">
        <f t="shared" si="39"/>
        <v>-4207.5200000000768</v>
      </c>
      <c r="BM27" s="21">
        <f t="shared" si="40"/>
        <v>14190.209999999963</v>
      </c>
      <c r="BN27" s="21">
        <f t="shared" si="41"/>
        <v>-30681.649999999907</v>
      </c>
      <c r="BO27" s="21">
        <f t="shared" si="42"/>
        <v>50609.870000000228</v>
      </c>
      <c r="BP27" s="21">
        <f t="shared" si="43"/>
        <v>183938.36</v>
      </c>
      <c r="BQ27" s="21">
        <f t="shared" si="44"/>
        <v>53644.929999999935</v>
      </c>
      <c r="BR27" s="21">
        <f t="shared" si="45"/>
        <v>31313.739999999991</v>
      </c>
      <c r="BS27" s="21">
        <f t="shared" si="46"/>
        <v>11835.470000000205</v>
      </c>
      <c r="BU27" s="56">
        <f t="shared" si="47"/>
        <v>0.10630000000000001</v>
      </c>
      <c r="BV27" s="56">
        <f t="shared" si="48"/>
        <v>-8.3000000000000001E-3</v>
      </c>
      <c r="BW27" s="56">
        <f t="shared" si="49"/>
        <v>2.58E-2</v>
      </c>
      <c r="BX27" s="56">
        <f t="shared" si="50"/>
        <v>-5.2499999999999998E-2</v>
      </c>
      <c r="BY27" s="56">
        <f t="shared" si="51"/>
        <v>7.7499999999999999E-2</v>
      </c>
      <c r="BZ27" s="56">
        <f t="shared" si="52"/>
        <v>0.2271</v>
      </c>
      <c r="CA27" s="56">
        <f t="shared" si="53"/>
        <v>7.4800000000000005E-2</v>
      </c>
      <c r="CB27" s="56">
        <f t="shared" si="54"/>
        <v>4.8800000000000003E-2</v>
      </c>
      <c r="CC27" s="56">
        <f t="shared" si="55"/>
        <v>0.02</v>
      </c>
    </row>
    <row r="28" spans="1:81" x14ac:dyDescent="0.25">
      <c r="A28" s="7" t="s">
        <v>17</v>
      </c>
      <c r="B28" s="7" t="s">
        <v>45</v>
      </c>
      <c r="C28" s="7">
        <v>2</v>
      </c>
      <c r="D28" s="21">
        <v>3672.95</v>
      </c>
      <c r="E28" s="21">
        <v>2845.67</v>
      </c>
      <c r="F28" s="21">
        <v>3152.6</v>
      </c>
      <c r="G28" s="21">
        <v>3255.62</v>
      </c>
      <c r="H28" s="21">
        <v>3269.16</v>
      </c>
      <c r="I28" s="21">
        <v>3572.97</v>
      </c>
      <c r="J28" s="21">
        <v>3558.3</v>
      </c>
      <c r="K28" s="21">
        <v>2961.21</v>
      </c>
      <c r="L28" s="21">
        <v>3178.54</v>
      </c>
      <c r="M28" s="21">
        <v>3653.81</v>
      </c>
      <c r="N28" s="21">
        <v>3444.37</v>
      </c>
      <c r="O28" s="21">
        <v>3493.63</v>
      </c>
      <c r="P28" s="21">
        <v>3747.81</v>
      </c>
      <c r="Q28" s="21">
        <v>4248.18</v>
      </c>
      <c r="R28" s="21">
        <v>3766.17</v>
      </c>
      <c r="S28" s="21">
        <v>4058.39</v>
      </c>
      <c r="T28" s="21">
        <v>2770.45</v>
      </c>
      <c r="U28" s="21">
        <v>3651.73</v>
      </c>
      <c r="V28" s="21">
        <v>3448.98</v>
      </c>
      <c r="W28" s="21">
        <v>3571.09</v>
      </c>
      <c r="X28" s="21">
        <v>3216.28</v>
      </c>
      <c r="Y28" s="20"/>
      <c r="Z28" s="6"/>
      <c r="AA28" s="6"/>
      <c r="AB28" s="6">
        <v>7420.76</v>
      </c>
      <c r="AC28" s="6">
        <v>7093.85</v>
      </c>
      <c r="AD28" s="6">
        <v>6918.77</v>
      </c>
      <c r="AE28" s="6">
        <v>7314.01</v>
      </c>
      <c r="AF28" s="6">
        <v>6039.61</v>
      </c>
      <c r="AG28" s="6">
        <v>7224.7</v>
      </c>
      <c r="AH28" s="6">
        <v>7007.2800000000007</v>
      </c>
      <c r="AI28" s="6">
        <v>6532.3</v>
      </c>
      <c r="AJ28" s="6">
        <v>6394.82</v>
      </c>
      <c r="AK28" s="6">
        <v>3653.81</v>
      </c>
      <c r="AL28" s="6">
        <v>3444.37</v>
      </c>
      <c r="AM28" s="6">
        <v>3493.63</v>
      </c>
      <c r="AN28" s="6"/>
      <c r="AO28" s="21">
        <v>3672.95</v>
      </c>
      <c r="AP28" s="21">
        <v>2845.67</v>
      </c>
      <c r="AQ28" s="21">
        <v>3152.6</v>
      </c>
      <c r="AR28" s="21">
        <v>3255.62</v>
      </c>
      <c r="AS28" s="21">
        <v>3269.16</v>
      </c>
      <c r="AT28" s="21">
        <v>3572.97</v>
      </c>
      <c r="AU28" s="21">
        <v>3558.3</v>
      </c>
      <c r="AV28" s="21">
        <v>2961.21</v>
      </c>
      <c r="AW28" s="21">
        <v>3178.54</v>
      </c>
      <c r="AX28" s="21">
        <v>3653.81</v>
      </c>
      <c r="AY28" s="21">
        <v>3444.37</v>
      </c>
      <c r="AZ28" s="21">
        <v>3493.63</v>
      </c>
      <c r="BA28" s="21">
        <v>3747.81</v>
      </c>
      <c r="BB28" s="21">
        <v>4248.18</v>
      </c>
      <c r="BC28" s="21">
        <v>3766.17</v>
      </c>
      <c r="BD28" s="21">
        <v>4058.39</v>
      </c>
      <c r="BE28" s="21">
        <v>2770.45</v>
      </c>
      <c r="BF28" s="21">
        <v>3651.73</v>
      </c>
      <c r="BG28" s="21">
        <v>3448.98</v>
      </c>
      <c r="BH28" s="21">
        <v>3571.09</v>
      </c>
      <c r="BI28" s="21">
        <v>3216.28</v>
      </c>
      <c r="BJ28" s="21"/>
      <c r="BK28" s="21">
        <f t="shared" si="38"/>
        <v>-74.860000000000127</v>
      </c>
      <c r="BL28" s="21">
        <f t="shared" si="39"/>
        <v>-1402.5100000000002</v>
      </c>
      <c r="BM28" s="21">
        <f t="shared" si="40"/>
        <v>-613.57000000000016</v>
      </c>
      <c r="BN28" s="21">
        <f t="shared" si="41"/>
        <v>-802.77</v>
      </c>
      <c r="BO28" s="21">
        <f t="shared" si="42"/>
        <v>498.71000000000004</v>
      </c>
      <c r="BP28" s="21">
        <f t="shared" si="43"/>
        <v>-78.760000000000218</v>
      </c>
      <c r="BQ28" s="21">
        <f t="shared" si="44"/>
        <v>109.32000000000016</v>
      </c>
      <c r="BR28" s="21">
        <f t="shared" si="45"/>
        <v>-609.88000000000011</v>
      </c>
      <c r="BS28" s="21">
        <f t="shared" si="46"/>
        <v>-37.740000000000236</v>
      </c>
      <c r="BU28" s="56">
        <f t="shared" si="47"/>
        <v>-2.0400000000000001E-2</v>
      </c>
      <c r="BV28" s="56">
        <f t="shared" si="48"/>
        <v>-0.4929</v>
      </c>
      <c r="BW28" s="56">
        <f t="shared" si="49"/>
        <v>-0.1946</v>
      </c>
      <c r="BX28" s="56">
        <f t="shared" si="50"/>
        <v>-0.24660000000000001</v>
      </c>
      <c r="BY28" s="56">
        <f t="shared" si="51"/>
        <v>0.1525</v>
      </c>
      <c r="BZ28" s="56">
        <f t="shared" si="52"/>
        <v>-2.1999999999999999E-2</v>
      </c>
      <c r="CA28" s="56">
        <f t="shared" si="53"/>
        <v>3.0700000000000002E-2</v>
      </c>
      <c r="CB28" s="56">
        <f t="shared" si="54"/>
        <v>-0.20599999999999999</v>
      </c>
      <c r="CC28" s="56">
        <f t="shared" si="55"/>
        <v>-1.1900000000000001E-2</v>
      </c>
    </row>
    <row r="29" spans="1:81" x14ac:dyDescent="0.25">
      <c r="C29" s="7">
        <v>4</v>
      </c>
      <c r="D29" s="21">
        <v>4823.55</v>
      </c>
      <c r="E29" s="21">
        <v>4835.3</v>
      </c>
      <c r="F29" s="21">
        <v>4808.87</v>
      </c>
      <c r="G29" s="21">
        <v>4985.59</v>
      </c>
      <c r="H29" s="21">
        <v>4594.55</v>
      </c>
      <c r="I29" s="21">
        <v>6440.71</v>
      </c>
      <c r="J29" s="21">
        <v>4263.67</v>
      </c>
      <c r="K29" s="21">
        <v>4444.1499999999996</v>
      </c>
      <c r="L29" s="21">
        <v>4884.07</v>
      </c>
      <c r="M29" s="21">
        <v>4361.43</v>
      </c>
      <c r="N29" s="21">
        <v>4135.83</v>
      </c>
      <c r="O29" s="21">
        <v>5256.31</v>
      </c>
      <c r="P29" s="21">
        <v>4650.95</v>
      </c>
      <c r="Q29" s="21">
        <v>5594.3</v>
      </c>
      <c r="R29" s="21"/>
      <c r="S29" s="21">
        <v>5263.19</v>
      </c>
      <c r="T29" s="21">
        <v>4829.2700000000004</v>
      </c>
      <c r="U29" s="21">
        <v>4710.2299999999996</v>
      </c>
      <c r="V29" s="21">
        <v>3803.99</v>
      </c>
      <c r="W29" s="21">
        <v>4648.79</v>
      </c>
      <c r="X29" s="21">
        <v>4195.67</v>
      </c>
      <c r="Y29" s="20"/>
      <c r="Z29" s="6"/>
      <c r="AA29" s="6"/>
      <c r="AB29" s="6">
        <v>9474.5</v>
      </c>
      <c r="AC29" s="6">
        <v>10429.6</v>
      </c>
      <c r="AD29" s="6">
        <v>4808.87</v>
      </c>
      <c r="AE29" s="6">
        <v>10248.779999999999</v>
      </c>
      <c r="AF29" s="6">
        <v>9423.82</v>
      </c>
      <c r="AG29" s="6">
        <v>11150.939999999999</v>
      </c>
      <c r="AH29" s="6">
        <v>8067.66</v>
      </c>
      <c r="AI29" s="6">
        <v>9092.9399999999987</v>
      </c>
      <c r="AJ29" s="6">
        <v>9079.74</v>
      </c>
      <c r="AK29" s="6">
        <v>4361.43</v>
      </c>
      <c r="AL29" s="6">
        <v>4135.83</v>
      </c>
      <c r="AM29" s="6">
        <v>5256.31</v>
      </c>
      <c r="AN29" s="6"/>
      <c r="AO29" s="21">
        <v>4823.55</v>
      </c>
      <c r="AP29" s="21">
        <v>4835.3</v>
      </c>
      <c r="AQ29" s="21">
        <v>4808.87</v>
      </c>
      <c r="AR29" s="21">
        <v>4985.59</v>
      </c>
      <c r="AS29" s="21">
        <v>4594.55</v>
      </c>
      <c r="AT29" s="21">
        <v>6440.71</v>
      </c>
      <c r="AU29" s="21">
        <v>4263.67</v>
      </c>
      <c r="AV29" s="21">
        <v>4444.1499999999996</v>
      </c>
      <c r="AW29" s="21">
        <v>4884.07</v>
      </c>
      <c r="AX29" s="21">
        <v>4361.43</v>
      </c>
      <c r="AY29" s="21">
        <v>4135.83</v>
      </c>
      <c r="AZ29" s="21">
        <v>5256.31</v>
      </c>
      <c r="BA29" s="21">
        <v>4650.95</v>
      </c>
      <c r="BB29" s="21">
        <v>5594.3</v>
      </c>
      <c r="BC29" s="21"/>
      <c r="BD29" s="21">
        <v>5263.19</v>
      </c>
      <c r="BE29" s="21">
        <v>4829.2700000000004</v>
      </c>
      <c r="BF29" s="21">
        <v>4710.2299999999996</v>
      </c>
      <c r="BG29" s="21">
        <v>3803.99</v>
      </c>
      <c r="BH29" s="21">
        <v>4648.79</v>
      </c>
      <c r="BI29" s="21">
        <v>4195.67</v>
      </c>
      <c r="BJ29" s="21"/>
      <c r="BK29" s="21">
        <f t="shared" si="38"/>
        <v>172.60000000000036</v>
      </c>
      <c r="BL29" s="21">
        <f t="shared" si="39"/>
        <v>-759</v>
      </c>
      <c r="BM29" s="21">
        <f t="shared" si="40"/>
        <v>4808.87</v>
      </c>
      <c r="BN29" s="21">
        <f t="shared" si="41"/>
        <v>-277.59999999999945</v>
      </c>
      <c r="BO29" s="21">
        <f t="shared" si="42"/>
        <v>-234.72000000000025</v>
      </c>
      <c r="BP29" s="21">
        <f t="shared" si="43"/>
        <v>1730.4800000000005</v>
      </c>
      <c r="BQ29" s="21">
        <f t="shared" si="44"/>
        <v>459.68000000000029</v>
      </c>
      <c r="BR29" s="21">
        <f t="shared" si="45"/>
        <v>-204.64000000000033</v>
      </c>
      <c r="BS29" s="21">
        <f t="shared" si="46"/>
        <v>688.39999999999964</v>
      </c>
      <c r="BU29" s="56">
        <f t="shared" si="47"/>
        <v>3.5799999999999998E-2</v>
      </c>
      <c r="BV29" s="56">
        <f t="shared" si="48"/>
        <v>-0.157</v>
      </c>
      <c r="BW29" s="56">
        <f t="shared" si="49"/>
        <v>1</v>
      </c>
      <c r="BX29" s="56">
        <f t="shared" si="50"/>
        <v>-5.57E-2</v>
      </c>
      <c r="BY29" s="56">
        <f t="shared" si="51"/>
        <v>-5.11E-2</v>
      </c>
      <c r="BZ29" s="56">
        <f t="shared" si="52"/>
        <v>0.26869999999999999</v>
      </c>
      <c r="CA29" s="56">
        <f t="shared" si="53"/>
        <v>0.10780000000000001</v>
      </c>
      <c r="CB29" s="56">
        <f t="shared" si="54"/>
        <v>-4.5999999999999999E-2</v>
      </c>
      <c r="CC29" s="56">
        <f t="shared" si="55"/>
        <v>0.1409</v>
      </c>
    </row>
    <row r="30" spans="1:81" x14ac:dyDescent="0.25">
      <c r="C30" s="7">
        <v>6</v>
      </c>
      <c r="D30" s="21">
        <v>4562.4799999999996</v>
      </c>
      <c r="E30" s="21">
        <v>3661.07</v>
      </c>
      <c r="F30" s="21">
        <v>3426.11</v>
      </c>
      <c r="G30" s="21">
        <v>4132.99</v>
      </c>
      <c r="H30" s="21">
        <v>466.99</v>
      </c>
      <c r="I30" s="21">
        <v>440.67</v>
      </c>
      <c r="J30" s="21">
        <v>3745.71</v>
      </c>
      <c r="K30" s="21">
        <v>3320.83</v>
      </c>
      <c r="L30" s="21">
        <v>2305.63</v>
      </c>
      <c r="M30" s="21">
        <v>1602.51</v>
      </c>
      <c r="N30" s="21">
        <v>1997.31</v>
      </c>
      <c r="O30" s="21">
        <v>2264.27</v>
      </c>
      <c r="P30" s="21">
        <v>2046.19</v>
      </c>
      <c r="Q30" s="21">
        <v>3176.37</v>
      </c>
      <c r="R30" s="21"/>
      <c r="S30" s="21">
        <v>2072.35</v>
      </c>
      <c r="T30" s="21">
        <v>1423.39</v>
      </c>
      <c r="U30" s="21">
        <v>2026.27</v>
      </c>
      <c r="V30" s="21">
        <v>2460.19</v>
      </c>
      <c r="W30" s="21">
        <v>2844.19</v>
      </c>
      <c r="X30" s="21">
        <v>1354.27</v>
      </c>
      <c r="Y30" s="20"/>
      <c r="Z30" s="6"/>
      <c r="AA30" s="6"/>
      <c r="AB30" s="6">
        <v>6608.67</v>
      </c>
      <c r="AC30" s="6">
        <v>6837.4400000000005</v>
      </c>
      <c r="AD30" s="6">
        <v>3426.11</v>
      </c>
      <c r="AE30" s="6">
        <v>6205.34</v>
      </c>
      <c r="AF30" s="6">
        <v>1890.38</v>
      </c>
      <c r="AG30" s="6">
        <v>2466.94</v>
      </c>
      <c r="AH30" s="6">
        <v>6205.9</v>
      </c>
      <c r="AI30" s="6">
        <v>6165.02</v>
      </c>
      <c r="AJ30" s="6">
        <v>3659.9</v>
      </c>
      <c r="AK30" s="6">
        <v>1602.51</v>
      </c>
      <c r="AL30" s="6">
        <v>1997.31</v>
      </c>
      <c r="AM30" s="6">
        <v>2264.27</v>
      </c>
      <c r="AN30" s="6"/>
      <c r="AO30" s="21">
        <v>4562.4799999999996</v>
      </c>
      <c r="AP30" s="21">
        <v>3661.07</v>
      </c>
      <c r="AQ30" s="21">
        <v>3426.11</v>
      </c>
      <c r="AR30" s="21">
        <v>4132.99</v>
      </c>
      <c r="AS30" s="21">
        <v>466.99</v>
      </c>
      <c r="AT30" s="21">
        <v>440.67</v>
      </c>
      <c r="AU30" s="21">
        <v>3745.71</v>
      </c>
      <c r="AV30" s="21">
        <v>3320.83</v>
      </c>
      <c r="AW30" s="21">
        <v>2305.63</v>
      </c>
      <c r="AX30" s="21">
        <v>1602.51</v>
      </c>
      <c r="AY30" s="21">
        <v>1997.31</v>
      </c>
      <c r="AZ30" s="21">
        <v>2264.27</v>
      </c>
      <c r="BA30" s="21">
        <v>2046.19</v>
      </c>
      <c r="BB30" s="21">
        <v>3176.37</v>
      </c>
      <c r="BC30" s="21"/>
      <c r="BD30" s="21">
        <v>2072.35</v>
      </c>
      <c r="BE30" s="21">
        <v>1423.39</v>
      </c>
      <c r="BF30" s="21">
        <v>2026.27</v>
      </c>
      <c r="BG30" s="21">
        <v>2460.19</v>
      </c>
      <c r="BH30" s="21">
        <v>2844.19</v>
      </c>
      <c r="BI30" s="21">
        <v>1354.27</v>
      </c>
      <c r="BJ30" s="21"/>
      <c r="BK30" s="21">
        <f t="shared" si="38"/>
        <v>2516.2899999999995</v>
      </c>
      <c r="BL30" s="21">
        <f t="shared" si="39"/>
        <v>484.70000000000027</v>
      </c>
      <c r="BM30" s="21">
        <f t="shared" si="40"/>
        <v>3426.11</v>
      </c>
      <c r="BN30" s="21">
        <f t="shared" si="41"/>
        <v>2060.64</v>
      </c>
      <c r="BO30" s="21">
        <f t="shared" si="42"/>
        <v>-956.40000000000009</v>
      </c>
      <c r="BP30" s="21">
        <f t="shared" si="43"/>
        <v>-1585.6</v>
      </c>
      <c r="BQ30" s="21">
        <f t="shared" si="44"/>
        <v>1285.52</v>
      </c>
      <c r="BR30" s="21">
        <f t="shared" si="45"/>
        <v>476.63999999999987</v>
      </c>
      <c r="BS30" s="21">
        <f t="shared" si="46"/>
        <v>951.36000000000013</v>
      </c>
      <c r="BU30" s="56">
        <f t="shared" si="47"/>
        <v>0.55149999999999999</v>
      </c>
      <c r="BV30" s="56">
        <f t="shared" si="48"/>
        <v>0.13239999999999999</v>
      </c>
      <c r="BW30" s="56">
        <f t="shared" si="49"/>
        <v>1</v>
      </c>
      <c r="BX30" s="56">
        <f t="shared" si="50"/>
        <v>0.49859999999999999</v>
      </c>
      <c r="BY30" s="56">
        <f t="shared" si="51"/>
        <v>-2.048</v>
      </c>
      <c r="BZ30" s="56" t="s">
        <v>256</v>
      </c>
      <c r="CA30" s="56">
        <f t="shared" si="53"/>
        <v>0.34320000000000001</v>
      </c>
      <c r="CB30" s="56">
        <f t="shared" si="54"/>
        <v>0.14349999999999999</v>
      </c>
      <c r="CC30" s="56">
        <f t="shared" si="55"/>
        <v>0.41260000000000002</v>
      </c>
    </row>
    <row r="31" spans="1:81" x14ac:dyDescent="0.25">
      <c r="C31" s="7">
        <v>8</v>
      </c>
      <c r="D31" s="21">
        <v>20117.88</v>
      </c>
      <c r="E31" s="21">
        <v>22875.82</v>
      </c>
      <c r="F31" s="21">
        <v>5498.18</v>
      </c>
      <c r="G31" s="21">
        <v>7767.34</v>
      </c>
      <c r="H31" s="21">
        <v>11064.49</v>
      </c>
      <c r="I31" s="21">
        <v>15629.5</v>
      </c>
      <c r="J31" s="21">
        <v>5107.1400000000003</v>
      </c>
      <c r="K31" s="21">
        <v>9608.99</v>
      </c>
      <c r="L31" s="21">
        <v>3957.71</v>
      </c>
      <c r="M31" s="21">
        <v>13350.19</v>
      </c>
      <c r="N31" s="21">
        <v>12493.29</v>
      </c>
      <c r="O31" s="21">
        <v>2682.69</v>
      </c>
      <c r="P31" s="21">
        <v>4920.2700000000004</v>
      </c>
      <c r="Q31" s="21">
        <v>1944.1</v>
      </c>
      <c r="R31" s="21">
        <v>2033.58</v>
      </c>
      <c r="S31" s="21">
        <v>6752.94</v>
      </c>
      <c r="T31" s="21">
        <v>7136.94</v>
      </c>
      <c r="U31" s="21">
        <v>2540.08</v>
      </c>
      <c r="V31" s="21">
        <v>26325.040000000001</v>
      </c>
      <c r="W31" s="21">
        <v>30120.49</v>
      </c>
      <c r="X31" s="21">
        <v>38113.839999999997</v>
      </c>
      <c r="Y31" s="20"/>
      <c r="Z31" s="6"/>
      <c r="AA31" s="6"/>
      <c r="AB31" s="6">
        <v>25038.15</v>
      </c>
      <c r="AC31" s="6">
        <v>24819.919999999998</v>
      </c>
      <c r="AD31" s="6">
        <v>7531.76</v>
      </c>
      <c r="AE31" s="6">
        <v>14520.279999999999</v>
      </c>
      <c r="AF31" s="6">
        <v>18201.43</v>
      </c>
      <c r="AG31" s="6">
        <v>18169.580000000002</v>
      </c>
      <c r="AH31" s="6">
        <v>31432.18</v>
      </c>
      <c r="AI31" s="6">
        <v>39729.480000000003</v>
      </c>
      <c r="AJ31" s="6">
        <v>42071.549999999996</v>
      </c>
      <c r="AK31" s="6">
        <v>13350.19</v>
      </c>
      <c r="AL31" s="6">
        <v>12493.29</v>
      </c>
      <c r="AM31" s="6">
        <v>2682.69</v>
      </c>
      <c r="AN31" s="6"/>
      <c r="AO31" s="21">
        <v>20117.88</v>
      </c>
      <c r="AP31" s="21">
        <v>22875.82</v>
      </c>
      <c r="AQ31" s="21">
        <v>5498.18</v>
      </c>
      <c r="AR31" s="21">
        <v>7767.34</v>
      </c>
      <c r="AS31" s="21">
        <v>11064.49</v>
      </c>
      <c r="AT31" s="21">
        <v>15629.5</v>
      </c>
      <c r="AU31" s="21">
        <v>5107.1400000000003</v>
      </c>
      <c r="AV31" s="21">
        <v>9608.99</v>
      </c>
      <c r="AW31" s="21">
        <v>3957.71</v>
      </c>
      <c r="AX31" s="21">
        <v>13350.19</v>
      </c>
      <c r="AY31" s="21">
        <v>12493.29</v>
      </c>
      <c r="AZ31" s="21">
        <v>2682.69</v>
      </c>
      <c r="BA31" s="21">
        <v>4920.2700000000004</v>
      </c>
      <c r="BB31" s="21">
        <v>1944.1</v>
      </c>
      <c r="BC31" s="21">
        <v>2033.58</v>
      </c>
      <c r="BD31" s="21">
        <v>6752.94</v>
      </c>
      <c r="BE31" s="21">
        <v>7136.94</v>
      </c>
      <c r="BF31" s="21">
        <v>2540.08</v>
      </c>
      <c r="BG31" s="21">
        <v>26325.040000000001</v>
      </c>
      <c r="BH31" s="21">
        <v>30120.49</v>
      </c>
      <c r="BI31" s="21">
        <v>38113.839999999997</v>
      </c>
      <c r="BJ31" s="21"/>
      <c r="BK31" s="21">
        <f t="shared" si="38"/>
        <v>15197.61</v>
      </c>
      <c r="BL31" s="21">
        <f t="shared" si="39"/>
        <v>20931.72</v>
      </c>
      <c r="BM31" s="21">
        <f t="shared" si="40"/>
        <v>3464.6000000000004</v>
      </c>
      <c r="BN31" s="21">
        <f t="shared" si="41"/>
        <v>1014.4000000000005</v>
      </c>
      <c r="BO31" s="21">
        <f t="shared" si="42"/>
        <v>3927.55</v>
      </c>
      <c r="BP31" s="21">
        <f t="shared" si="43"/>
        <v>13089.42</v>
      </c>
      <c r="BQ31" s="21">
        <f t="shared" si="44"/>
        <v>-21217.9</v>
      </c>
      <c r="BR31" s="21">
        <f t="shared" si="45"/>
        <v>-20511.5</v>
      </c>
      <c r="BS31" s="21">
        <f t="shared" si="46"/>
        <v>-34156.129999999997</v>
      </c>
      <c r="BU31" s="56">
        <f t="shared" si="47"/>
        <v>0.75539999999999996</v>
      </c>
      <c r="BV31" s="56">
        <f t="shared" si="48"/>
        <v>0.91500000000000004</v>
      </c>
      <c r="BW31" s="56">
        <f t="shared" si="49"/>
        <v>0.63009999999999999</v>
      </c>
      <c r="BX31" s="56">
        <f t="shared" si="50"/>
        <v>0.13059999999999999</v>
      </c>
      <c r="BY31" s="56">
        <f t="shared" si="51"/>
        <v>0.35499999999999998</v>
      </c>
      <c r="BZ31" s="56">
        <f t="shared" si="52"/>
        <v>0.83750000000000002</v>
      </c>
      <c r="CA31" s="56" t="s">
        <v>256</v>
      </c>
      <c r="CB31" s="56">
        <f t="shared" si="54"/>
        <v>-2.1345999999999998</v>
      </c>
      <c r="CC31" s="56" t="s">
        <v>256</v>
      </c>
    </row>
    <row r="32" spans="1:81" s="74" customFormat="1" ht="15.75" x14ac:dyDescent="0.25">
      <c r="A32" s="73" t="s">
        <v>122</v>
      </c>
      <c r="D32" s="75">
        <v>33176.86</v>
      </c>
      <c r="E32" s="75">
        <v>34217.86</v>
      </c>
      <c r="F32" s="75">
        <v>16885.760000000002</v>
      </c>
      <c r="G32" s="75">
        <v>20141.54</v>
      </c>
      <c r="H32" s="75">
        <v>19395.190000000002</v>
      </c>
      <c r="I32" s="75">
        <v>26083.85</v>
      </c>
      <c r="J32" s="75">
        <v>16674.82</v>
      </c>
      <c r="K32" s="75">
        <v>20335.18</v>
      </c>
      <c r="L32" s="75">
        <v>14325.95</v>
      </c>
      <c r="M32" s="75">
        <v>22967.940000000002</v>
      </c>
      <c r="N32" s="75">
        <v>22070.800000000003</v>
      </c>
      <c r="O32" s="75">
        <v>13696.900000000001</v>
      </c>
      <c r="P32" s="75">
        <v>15365.220000000001</v>
      </c>
      <c r="Q32" s="75">
        <v>14962.949999999999</v>
      </c>
      <c r="R32" s="75">
        <v>5799.75</v>
      </c>
      <c r="S32" s="75">
        <v>18146.87</v>
      </c>
      <c r="T32" s="75">
        <v>16160.05</v>
      </c>
      <c r="U32" s="75">
        <v>12928.31</v>
      </c>
      <c r="V32" s="75">
        <v>36038.199999999997</v>
      </c>
      <c r="W32" s="75">
        <v>41184.560000000005</v>
      </c>
      <c r="X32" s="75">
        <v>46880.06</v>
      </c>
      <c r="Y32" s="76"/>
      <c r="Z32" s="77"/>
      <c r="AA32" s="77"/>
      <c r="AB32" s="77">
        <v>48542.080000000002</v>
      </c>
      <c r="AC32" s="77">
        <v>49180.81</v>
      </c>
      <c r="AD32" s="77">
        <v>22685.510000000002</v>
      </c>
      <c r="AE32" s="77">
        <v>38288.410000000003</v>
      </c>
      <c r="AF32" s="77">
        <v>35555.240000000005</v>
      </c>
      <c r="AG32" s="77">
        <v>39012.160000000003</v>
      </c>
      <c r="AH32" s="77">
        <v>52713.020000000004</v>
      </c>
      <c r="AI32" s="77">
        <v>61519.740000000005</v>
      </c>
      <c r="AJ32" s="77">
        <v>61206.009999999995</v>
      </c>
      <c r="AK32" s="77">
        <v>22967.940000000002</v>
      </c>
      <c r="AL32" s="77">
        <v>22070.800000000003</v>
      </c>
      <c r="AM32" s="77">
        <v>13696.900000000001</v>
      </c>
      <c r="AN32" s="77"/>
      <c r="AO32" s="75">
        <v>33176.86</v>
      </c>
      <c r="AP32" s="75">
        <v>34217.86</v>
      </c>
      <c r="AQ32" s="75">
        <v>16885.760000000002</v>
      </c>
      <c r="AR32" s="75">
        <v>20141.54</v>
      </c>
      <c r="AS32" s="75">
        <v>19395.190000000002</v>
      </c>
      <c r="AT32" s="75">
        <v>26083.85</v>
      </c>
      <c r="AU32" s="75">
        <v>16674.82</v>
      </c>
      <c r="AV32" s="75">
        <v>20335.18</v>
      </c>
      <c r="AW32" s="75">
        <v>14325.95</v>
      </c>
      <c r="AX32" s="75">
        <v>22967.940000000002</v>
      </c>
      <c r="AY32" s="75">
        <v>22070.800000000003</v>
      </c>
      <c r="AZ32" s="75">
        <v>13696.900000000001</v>
      </c>
      <c r="BA32" s="75">
        <v>15365.220000000001</v>
      </c>
      <c r="BB32" s="75">
        <v>14962.949999999999</v>
      </c>
      <c r="BC32" s="75">
        <v>5799.75</v>
      </c>
      <c r="BD32" s="75">
        <v>18146.87</v>
      </c>
      <c r="BE32" s="75">
        <v>16160.05</v>
      </c>
      <c r="BF32" s="75">
        <v>12928.31</v>
      </c>
      <c r="BG32" s="75">
        <v>36038.199999999997</v>
      </c>
      <c r="BH32" s="75">
        <v>41184.560000000005</v>
      </c>
      <c r="BI32" s="75">
        <v>46880.06</v>
      </c>
      <c r="BJ32" s="75"/>
      <c r="BK32" s="75">
        <f t="shared" si="38"/>
        <v>17811.64</v>
      </c>
      <c r="BL32" s="75">
        <f t="shared" si="39"/>
        <v>19254.910000000003</v>
      </c>
      <c r="BM32" s="75">
        <f t="shared" si="40"/>
        <v>11086.010000000002</v>
      </c>
      <c r="BN32" s="75">
        <f t="shared" si="41"/>
        <v>1994.6700000000019</v>
      </c>
      <c r="BO32" s="75">
        <f t="shared" si="42"/>
        <v>3235.1400000000031</v>
      </c>
      <c r="BP32" s="75">
        <f t="shared" si="43"/>
        <v>13155.539999999999</v>
      </c>
      <c r="BQ32" s="75">
        <f t="shared" si="44"/>
        <v>-19363.379999999997</v>
      </c>
      <c r="BR32" s="75">
        <f t="shared" si="45"/>
        <v>-20849.380000000005</v>
      </c>
      <c r="BS32" s="75">
        <f t="shared" si="46"/>
        <v>-32554.109999999997</v>
      </c>
      <c r="BU32" s="78">
        <f t="shared" si="47"/>
        <v>0.53690000000000004</v>
      </c>
      <c r="BV32" s="78">
        <f t="shared" si="48"/>
        <v>0.56269999999999998</v>
      </c>
      <c r="BW32" s="78">
        <f t="shared" si="49"/>
        <v>0.65649999999999997</v>
      </c>
      <c r="BX32" s="78">
        <f t="shared" si="50"/>
        <v>9.9000000000000005E-2</v>
      </c>
      <c r="BY32" s="78">
        <f t="shared" si="51"/>
        <v>0.1668</v>
      </c>
      <c r="BZ32" s="78">
        <f t="shared" si="52"/>
        <v>0.50439999999999996</v>
      </c>
      <c r="CA32" s="78">
        <f t="shared" si="53"/>
        <v>-1.1612</v>
      </c>
      <c r="CB32" s="78">
        <f t="shared" si="54"/>
        <v>-1.0253000000000001</v>
      </c>
      <c r="CC32" s="78">
        <f t="shared" si="55"/>
        <v>-2.2724000000000002</v>
      </c>
    </row>
    <row r="33" spans="1:81" x14ac:dyDescent="0.25">
      <c r="A33" s="7" t="s">
        <v>18</v>
      </c>
      <c r="B33" s="7" t="s">
        <v>46</v>
      </c>
      <c r="C33" s="7">
        <v>0.75</v>
      </c>
      <c r="D33" s="21">
        <v>4968.62</v>
      </c>
      <c r="E33" s="21">
        <v>4314.41</v>
      </c>
      <c r="F33" s="21">
        <v>4154.54</v>
      </c>
      <c r="G33" s="21">
        <v>5116.3599999999997</v>
      </c>
      <c r="H33" s="21">
        <v>5201.51</v>
      </c>
      <c r="I33" s="21">
        <v>5435.73</v>
      </c>
      <c r="J33" s="21">
        <v>5554.7</v>
      </c>
      <c r="K33" s="21">
        <v>4740.3500000000004</v>
      </c>
      <c r="L33" s="21">
        <v>4857.9399999999996</v>
      </c>
      <c r="M33" s="21">
        <v>4844.41</v>
      </c>
      <c r="N33" s="21">
        <v>4364.3</v>
      </c>
      <c r="O33" s="21">
        <v>4513.87</v>
      </c>
      <c r="P33" s="21">
        <v>5057.58</v>
      </c>
      <c r="Q33" s="21">
        <v>4490.2</v>
      </c>
      <c r="R33" s="21">
        <v>4460.3999999999996</v>
      </c>
      <c r="S33" s="21">
        <v>4445.3999999999996</v>
      </c>
      <c r="T33" s="21">
        <v>4626.01</v>
      </c>
      <c r="U33" s="21">
        <v>5166.8</v>
      </c>
      <c r="V33" s="21">
        <v>5257.67</v>
      </c>
      <c r="W33" s="21">
        <v>4620.71</v>
      </c>
      <c r="X33" s="21">
        <v>3953.6</v>
      </c>
      <c r="Y33" s="20"/>
      <c r="Z33" s="6"/>
      <c r="AA33" s="6"/>
      <c r="AB33" s="6">
        <v>10026.200000000001</v>
      </c>
      <c r="AC33" s="6">
        <v>8804.61</v>
      </c>
      <c r="AD33" s="6">
        <v>8614.9399999999987</v>
      </c>
      <c r="AE33" s="6">
        <v>9561.7599999999984</v>
      </c>
      <c r="AF33" s="6">
        <v>9827.52</v>
      </c>
      <c r="AG33" s="6">
        <v>10602.529999999999</v>
      </c>
      <c r="AH33" s="6">
        <v>10812.369999999999</v>
      </c>
      <c r="AI33" s="6">
        <v>9361.0600000000013</v>
      </c>
      <c r="AJ33" s="6">
        <v>8811.5399999999991</v>
      </c>
      <c r="AK33" s="6">
        <v>4844.41</v>
      </c>
      <c r="AL33" s="6">
        <v>4364.3</v>
      </c>
      <c r="AM33" s="6">
        <v>4513.87</v>
      </c>
      <c r="AN33" s="6"/>
      <c r="AO33" s="21">
        <v>4968.62</v>
      </c>
      <c r="AP33" s="21">
        <v>4314.41</v>
      </c>
      <c r="AQ33" s="21">
        <v>4154.54</v>
      </c>
      <c r="AR33" s="21">
        <v>5116.3599999999997</v>
      </c>
      <c r="AS33" s="21">
        <v>5201.51</v>
      </c>
      <c r="AT33" s="21">
        <v>5435.73</v>
      </c>
      <c r="AU33" s="21">
        <v>5554.7</v>
      </c>
      <c r="AV33" s="21">
        <v>4740.3500000000004</v>
      </c>
      <c r="AW33" s="21">
        <v>4857.9399999999996</v>
      </c>
      <c r="AX33" s="21">
        <v>4844.41</v>
      </c>
      <c r="AY33" s="21">
        <v>4364.3</v>
      </c>
      <c r="AZ33" s="21">
        <v>4513.87</v>
      </c>
      <c r="BA33" s="21">
        <v>5057.58</v>
      </c>
      <c r="BB33" s="21">
        <v>4490.2</v>
      </c>
      <c r="BC33" s="21">
        <v>4460.3999999999996</v>
      </c>
      <c r="BD33" s="21">
        <v>4445.3999999999996</v>
      </c>
      <c r="BE33" s="21">
        <v>4626.01</v>
      </c>
      <c r="BF33" s="21">
        <v>5166.8</v>
      </c>
      <c r="BG33" s="21">
        <v>5257.67</v>
      </c>
      <c r="BH33" s="21">
        <v>4620.71</v>
      </c>
      <c r="BI33" s="21">
        <v>3953.6</v>
      </c>
      <c r="BJ33" s="21"/>
      <c r="BK33" s="21">
        <f t="shared" si="38"/>
        <v>-88.960000000000036</v>
      </c>
      <c r="BL33" s="21">
        <f t="shared" si="39"/>
        <v>-175.78999999999996</v>
      </c>
      <c r="BM33" s="21">
        <f t="shared" si="40"/>
        <v>-305.85999999999967</v>
      </c>
      <c r="BN33" s="21">
        <f t="shared" si="41"/>
        <v>670.96</v>
      </c>
      <c r="BO33" s="21">
        <f t="shared" si="42"/>
        <v>575.5</v>
      </c>
      <c r="BP33" s="21">
        <f t="shared" si="43"/>
        <v>268.92999999999938</v>
      </c>
      <c r="BQ33" s="21">
        <f t="shared" si="44"/>
        <v>297.02999999999975</v>
      </c>
      <c r="BR33" s="21">
        <f t="shared" si="45"/>
        <v>119.64000000000033</v>
      </c>
      <c r="BS33" s="21">
        <f t="shared" si="46"/>
        <v>904.33999999999969</v>
      </c>
      <c r="BU33" s="56">
        <f t="shared" si="47"/>
        <v>-1.7899999999999999E-2</v>
      </c>
      <c r="BV33" s="56">
        <f t="shared" si="48"/>
        <v>-4.07E-2</v>
      </c>
      <c r="BW33" s="56">
        <f t="shared" si="49"/>
        <v>-7.3599999999999999E-2</v>
      </c>
      <c r="BX33" s="56">
        <f t="shared" si="50"/>
        <v>0.13109999999999999</v>
      </c>
      <c r="BY33" s="56">
        <f t="shared" si="51"/>
        <v>0.1106</v>
      </c>
      <c r="BZ33" s="56">
        <f t="shared" si="52"/>
        <v>4.9500000000000002E-2</v>
      </c>
      <c r="CA33" s="56">
        <f t="shared" si="53"/>
        <v>5.3499999999999999E-2</v>
      </c>
      <c r="CB33" s="56">
        <f t="shared" si="54"/>
        <v>2.52E-2</v>
      </c>
      <c r="CC33" s="56">
        <f t="shared" si="55"/>
        <v>0.1862</v>
      </c>
    </row>
    <row r="34" spans="1:81" x14ac:dyDescent="0.25">
      <c r="C34" s="7">
        <v>1</v>
      </c>
      <c r="D34" s="21">
        <v>4385.54</v>
      </c>
      <c r="E34" s="21">
        <v>3984.88</v>
      </c>
      <c r="F34" s="21">
        <v>3853.06</v>
      </c>
      <c r="G34" s="21">
        <v>4423.75</v>
      </c>
      <c r="H34" s="21">
        <v>4149.74</v>
      </c>
      <c r="I34" s="21">
        <v>4809.3900000000003</v>
      </c>
      <c r="J34" s="21">
        <v>4485.51</v>
      </c>
      <c r="K34" s="21">
        <v>4008.9</v>
      </c>
      <c r="L34" s="21">
        <v>4098.0600000000004</v>
      </c>
      <c r="M34" s="21">
        <v>4001.72</v>
      </c>
      <c r="N34" s="21">
        <v>3761.68</v>
      </c>
      <c r="O34" s="21">
        <v>4560.01</v>
      </c>
      <c r="P34" s="21">
        <v>4421.3</v>
      </c>
      <c r="Q34" s="21">
        <v>3981.23</v>
      </c>
      <c r="R34" s="21">
        <v>4448.5600000000004</v>
      </c>
      <c r="S34" s="21">
        <v>4537.57</v>
      </c>
      <c r="T34" s="21">
        <v>3890.81</v>
      </c>
      <c r="U34" s="21">
        <v>3991.69</v>
      </c>
      <c r="V34" s="21">
        <v>4260.42</v>
      </c>
      <c r="W34" s="21">
        <v>3669.6</v>
      </c>
      <c r="X34" s="21">
        <v>4228.4799999999996</v>
      </c>
      <c r="Y34" s="20"/>
      <c r="Z34" s="6"/>
      <c r="AA34" s="6"/>
      <c r="AB34" s="6">
        <v>8806.84</v>
      </c>
      <c r="AC34" s="6">
        <v>7966.1100000000006</v>
      </c>
      <c r="AD34" s="6">
        <v>8301.6200000000008</v>
      </c>
      <c r="AE34" s="6">
        <v>8961.32</v>
      </c>
      <c r="AF34" s="6">
        <v>8040.5499999999993</v>
      </c>
      <c r="AG34" s="6">
        <v>8801.08</v>
      </c>
      <c r="AH34" s="6">
        <v>8745.93</v>
      </c>
      <c r="AI34" s="6">
        <v>7678.5</v>
      </c>
      <c r="AJ34" s="6">
        <v>8326.5400000000009</v>
      </c>
      <c r="AK34" s="6">
        <v>4001.72</v>
      </c>
      <c r="AL34" s="6">
        <v>3761.68</v>
      </c>
      <c r="AM34" s="6">
        <v>4560.01</v>
      </c>
      <c r="AN34" s="6"/>
      <c r="AO34" s="21">
        <v>4385.54</v>
      </c>
      <c r="AP34" s="21">
        <v>3984.88</v>
      </c>
      <c r="AQ34" s="21">
        <v>3853.06</v>
      </c>
      <c r="AR34" s="21">
        <v>4423.75</v>
      </c>
      <c r="AS34" s="21">
        <v>4149.74</v>
      </c>
      <c r="AT34" s="21">
        <v>4809.3900000000003</v>
      </c>
      <c r="AU34" s="21">
        <v>4485.51</v>
      </c>
      <c r="AV34" s="21">
        <v>4008.9</v>
      </c>
      <c r="AW34" s="21">
        <v>4098.0600000000004</v>
      </c>
      <c r="AX34" s="21">
        <v>4001.72</v>
      </c>
      <c r="AY34" s="21">
        <v>3761.68</v>
      </c>
      <c r="AZ34" s="21">
        <v>4560.01</v>
      </c>
      <c r="BA34" s="21">
        <v>4421.3</v>
      </c>
      <c r="BB34" s="21">
        <v>3981.23</v>
      </c>
      <c r="BC34" s="21">
        <v>4448.5600000000004</v>
      </c>
      <c r="BD34" s="21">
        <v>4537.57</v>
      </c>
      <c r="BE34" s="21">
        <v>3890.81</v>
      </c>
      <c r="BF34" s="21">
        <v>3991.69</v>
      </c>
      <c r="BG34" s="21">
        <v>4260.42</v>
      </c>
      <c r="BH34" s="21">
        <v>3669.6</v>
      </c>
      <c r="BI34" s="21">
        <v>4228.4799999999996</v>
      </c>
      <c r="BJ34" s="21"/>
      <c r="BK34" s="21">
        <f t="shared" si="38"/>
        <v>-35.760000000000218</v>
      </c>
      <c r="BL34" s="21">
        <f t="shared" si="39"/>
        <v>3.6500000000000909</v>
      </c>
      <c r="BM34" s="21">
        <f t="shared" si="40"/>
        <v>-595.50000000000045</v>
      </c>
      <c r="BN34" s="21">
        <f t="shared" si="41"/>
        <v>-113.81999999999971</v>
      </c>
      <c r="BO34" s="21">
        <f t="shared" si="42"/>
        <v>258.92999999999984</v>
      </c>
      <c r="BP34" s="21">
        <f t="shared" si="43"/>
        <v>817.70000000000027</v>
      </c>
      <c r="BQ34" s="21">
        <f t="shared" si="44"/>
        <v>225.09000000000015</v>
      </c>
      <c r="BR34" s="21">
        <f t="shared" si="45"/>
        <v>339.30000000000018</v>
      </c>
      <c r="BS34" s="21">
        <f t="shared" si="46"/>
        <v>-130.41999999999916</v>
      </c>
      <c r="BU34" s="56">
        <f t="shared" si="47"/>
        <v>-8.2000000000000007E-3</v>
      </c>
      <c r="BV34" s="56">
        <f t="shared" si="48"/>
        <v>8.9999999999999998E-4</v>
      </c>
      <c r="BW34" s="56">
        <f t="shared" si="49"/>
        <v>-0.15459999999999999</v>
      </c>
      <c r="BX34" s="56">
        <f t="shared" si="50"/>
        <v>-2.5700000000000001E-2</v>
      </c>
      <c r="BY34" s="56">
        <f t="shared" si="51"/>
        <v>6.2399999999999997E-2</v>
      </c>
      <c r="BZ34" s="56">
        <f t="shared" si="52"/>
        <v>0.17</v>
      </c>
      <c r="CA34" s="56">
        <f t="shared" si="53"/>
        <v>5.0200000000000002E-2</v>
      </c>
      <c r="CB34" s="56">
        <f t="shared" si="54"/>
        <v>8.4599999999999995E-2</v>
      </c>
      <c r="CC34" s="56">
        <f t="shared" si="55"/>
        <v>-3.1800000000000002E-2</v>
      </c>
    </row>
    <row r="35" spans="1:81" x14ac:dyDescent="0.25">
      <c r="C35" s="7">
        <v>1.5</v>
      </c>
      <c r="D35" s="21">
        <v>6588.58</v>
      </c>
      <c r="E35" s="21">
        <v>5968.16</v>
      </c>
      <c r="F35" s="21">
        <v>5946.51</v>
      </c>
      <c r="G35" s="21">
        <v>7060.32</v>
      </c>
      <c r="H35" s="21">
        <v>6590.2</v>
      </c>
      <c r="I35" s="21">
        <v>7348.57</v>
      </c>
      <c r="J35" s="21">
        <v>6769.54</v>
      </c>
      <c r="K35" s="21">
        <v>6101.53</v>
      </c>
      <c r="L35" s="21">
        <v>6167.6</v>
      </c>
      <c r="M35" s="21">
        <v>5887.64</v>
      </c>
      <c r="N35" s="21">
        <v>5516.93</v>
      </c>
      <c r="O35" s="21">
        <v>5711.71</v>
      </c>
      <c r="P35" s="21">
        <v>5009.7700000000004</v>
      </c>
      <c r="Q35" s="21">
        <v>5278.81</v>
      </c>
      <c r="R35" s="21">
        <v>5419.67</v>
      </c>
      <c r="S35" s="21">
        <v>6539.58</v>
      </c>
      <c r="T35" s="21">
        <v>6238.8</v>
      </c>
      <c r="U35" s="21">
        <v>6227.75</v>
      </c>
      <c r="V35" s="21">
        <v>6798.91</v>
      </c>
      <c r="W35" s="21">
        <v>6698.11</v>
      </c>
      <c r="X35" s="21">
        <v>7164.66</v>
      </c>
      <c r="Y35" s="20"/>
      <c r="Z35" s="6"/>
      <c r="AA35" s="6"/>
      <c r="AB35" s="6">
        <v>11598.35</v>
      </c>
      <c r="AC35" s="6">
        <v>11246.970000000001</v>
      </c>
      <c r="AD35" s="6">
        <v>11366.18</v>
      </c>
      <c r="AE35" s="6">
        <v>13599.9</v>
      </c>
      <c r="AF35" s="6">
        <v>12829</v>
      </c>
      <c r="AG35" s="6">
        <v>13576.32</v>
      </c>
      <c r="AH35" s="6">
        <v>13568.45</v>
      </c>
      <c r="AI35" s="6">
        <v>12799.64</v>
      </c>
      <c r="AJ35" s="6">
        <v>13332.26</v>
      </c>
      <c r="AK35" s="6">
        <v>5887.64</v>
      </c>
      <c r="AL35" s="6">
        <v>5516.93</v>
      </c>
      <c r="AM35" s="6">
        <v>5711.71</v>
      </c>
      <c r="AN35" s="6"/>
      <c r="AO35" s="21">
        <v>6588.58</v>
      </c>
      <c r="AP35" s="21">
        <v>5968.16</v>
      </c>
      <c r="AQ35" s="21">
        <v>5946.51</v>
      </c>
      <c r="AR35" s="21">
        <v>7060.32</v>
      </c>
      <c r="AS35" s="21">
        <v>6590.2</v>
      </c>
      <c r="AT35" s="21">
        <v>7348.57</v>
      </c>
      <c r="AU35" s="21">
        <v>6769.54</v>
      </c>
      <c r="AV35" s="21">
        <v>6101.53</v>
      </c>
      <c r="AW35" s="21">
        <v>6167.6</v>
      </c>
      <c r="AX35" s="21">
        <v>5887.64</v>
      </c>
      <c r="AY35" s="21">
        <v>5516.93</v>
      </c>
      <c r="AZ35" s="21">
        <v>5711.71</v>
      </c>
      <c r="BA35" s="21">
        <v>5009.7700000000004</v>
      </c>
      <c r="BB35" s="21">
        <v>5278.81</v>
      </c>
      <c r="BC35" s="21">
        <v>5419.67</v>
      </c>
      <c r="BD35" s="21">
        <v>6539.58</v>
      </c>
      <c r="BE35" s="21">
        <v>6238.8</v>
      </c>
      <c r="BF35" s="21">
        <v>6227.75</v>
      </c>
      <c r="BG35" s="21">
        <v>6798.91</v>
      </c>
      <c r="BH35" s="21">
        <v>6698.11</v>
      </c>
      <c r="BI35" s="21">
        <v>7164.66</v>
      </c>
      <c r="BJ35" s="21"/>
      <c r="BK35" s="21">
        <f t="shared" si="38"/>
        <v>1578.8099999999995</v>
      </c>
      <c r="BL35" s="21">
        <f t="shared" si="39"/>
        <v>689.34999999999945</v>
      </c>
      <c r="BM35" s="21">
        <f t="shared" si="40"/>
        <v>526.84000000000015</v>
      </c>
      <c r="BN35" s="21">
        <f t="shared" si="41"/>
        <v>520.73999999999978</v>
      </c>
      <c r="BO35" s="21">
        <f t="shared" si="42"/>
        <v>351.39999999999964</v>
      </c>
      <c r="BP35" s="21">
        <f t="shared" si="43"/>
        <v>1120.8199999999997</v>
      </c>
      <c r="BQ35" s="21">
        <f t="shared" si="44"/>
        <v>-29.369999999999891</v>
      </c>
      <c r="BR35" s="21">
        <f t="shared" si="45"/>
        <v>-596.57999999999993</v>
      </c>
      <c r="BS35" s="21">
        <f t="shared" si="46"/>
        <v>-997.05999999999949</v>
      </c>
      <c r="BU35" s="56">
        <f t="shared" si="47"/>
        <v>0.23960000000000001</v>
      </c>
      <c r="BV35" s="56">
        <f t="shared" si="48"/>
        <v>0.11550000000000001</v>
      </c>
      <c r="BW35" s="56">
        <f t="shared" si="49"/>
        <v>8.8599999999999998E-2</v>
      </c>
      <c r="BX35" s="56">
        <f t="shared" si="50"/>
        <v>7.3800000000000004E-2</v>
      </c>
      <c r="BY35" s="56">
        <f t="shared" si="51"/>
        <v>5.33E-2</v>
      </c>
      <c r="BZ35" s="56">
        <f t="shared" si="52"/>
        <v>0.1525</v>
      </c>
      <c r="CA35" s="56">
        <f t="shared" si="53"/>
        <v>-4.3E-3</v>
      </c>
      <c r="CB35" s="56">
        <f t="shared" si="54"/>
        <v>-9.7799999999999998E-2</v>
      </c>
      <c r="CC35" s="56">
        <f t="shared" si="55"/>
        <v>-0.16170000000000001</v>
      </c>
    </row>
    <row r="36" spans="1:81" x14ac:dyDescent="0.25">
      <c r="C36" s="7">
        <v>2</v>
      </c>
      <c r="D36" s="21">
        <v>9264.51</v>
      </c>
      <c r="E36" s="21">
        <v>7882.21</v>
      </c>
      <c r="F36" s="21">
        <v>7961.59</v>
      </c>
      <c r="G36" s="21">
        <v>8019.19</v>
      </c>
      <c r="H36" s="21">
        <v>8089.46</v>
      </c>
      <c r="I36" s="21">
        <v>9302.83</v>
      </c>
      <c r="J36" s="21">
        <v>8629.4599999999991</v>
      </c>
      <c r="K36" s="21">
        <v>7539.84</v>
      </c>
      <c r="L36" s="21">
        <v>7162.63</v>
      </c>
      <c r="M36" s="21">
        <v>7318.28</v>
      </c>
      <c r="N36" s="21">
        <v>6622.97</v>
      </c>
      <c r="O36" s="21">
        <v>7338.67</v>
      </c>
      <c r="P36" s="21">
        <v>7354.76</v>
      </c>
      <c r="Q36" s="21">
        <v>7916.87</v>
      </c>
      <c r="R36" s="21">
        <v>7743.97</v>
      </c>
      <c r="S36" s="21">
        <v>7874.65</v>
      </c>
      <c r="T36" s="21">
        <v>6826.69</v>
      </c>
      <c r="U36" s="21">
        <v>7880.84</v>
      </c>
      <c r="V36" s="21">
        <v>8539.34</v>
      </c>
      <c r="W36" s="21">
        <v>7360.97</v>
      </c>
      <c r="X36" s="21">
        <v>7291.33</v>
      </c>
      <c r="Y36" s="20"/>
      <c r="Z36" s="6"/>
      <c r="AA36" s="6"/>
      <c r="AB36" s="6">
        <v>16619.27</v>
      </c>
      <c r="AC36" s="6">
        <v>15799.08</v>
      </c>
      <c r="AD36" s="6">
        <v>15705.560000000001</v>
      </c>
      <c r="AE36" s="6">
        <v>15893.84</v>
      </c>
      <c r="AF36" s="6">
        <v>14916.15</v>
      </c>
      <c r="AG36" s="6">
        <v>17183.669999999998</v>
      </c>
      <c r="AH36" s="6">
        <v>17168.8</v>
      </c>
      <c r="AI36" s="6">
        <v>14900.810000000001</v>
      </c>
      <c r="AJ36" s="6">
        <v>14453.96</v>
      </c>
      <c r="AK36" s="6">
        <v>7318.28</v>
      </c>
      <c r="AL36" s="6">
        <v>6622.97</v>
      </c>
      <c r="AM36" s="6">
        <v>7338.67</v>
      </c>
      <c r="AN36" s="6"/>
      <c r="AO36" s="21">
        <v>9264.51</v>
      </c>
      <c r="AP36" s="21">
        <v>7882.21</v>
      </c>
      <c r="AQ36" s="21">
        <v>7961.59</v>
      </c>
      <c r="AR36" s="21">
        <v>8019.19</v>
      </c>
      <c r="AS36" s="21">
        <v>8089.46</v>
      </c>
      <c r="AT36" s="21">
        <v>9302.83</v>
      </c>
      <c r="AU36" s="21">
        <v>8629.4599999999991</v>
      </c>
      <c r="AV36" s="21">
        <v>7539.84</v>
      </c>
      <c r="AW36" s="21">
        <v>7162.63</v>
      </c>
      <c r="AX36" s="21">
        <v>7318.28</v>
      </c>
      <c r="AY36" s="21">
        <v>6622.97</v>
      </c>
      <c r="AZ36" s="21">
        <v>7338.67</v>
      </c>
      <c r="BA36" s="21">
        <v>7354.76</v>
      </c>
      <c r="BB36" s="21">
        <v>7916.87</v>
      </c>
      <c r="BC36" s="21">
        <v>7743.97</v>
      </c>
      <c r="BD36" s="21">
        <v>7874.65</v>
      </c>
      <c r="BE36" s="21">
        <v>6826.69</v>
      </c>
      <c r="BF36" s="21">
        <v>7880.84</v>
      </c>
      <c r="BG36" s="21">
        <v>8539.34</v>
      </c>
      <c r="BH36" s="21">
        <v>7360.97</v>
      </c>
      <c r="BI36" s="21">
        <v>7291.33</v>
      </c>
      <c r="BJ36" s="21"/>
      <c r="BK36" s="21">
        <f t="shared" si="38"/>
        <v>1909.75</v>
      </c>
      <c r="BL36" s="21">
        <f t="shared" si="39"/>
        <v>-34.659999999999854</v>
      </c>
      <c r="BM36" s="21">
        <f t="shared" si="40"/>
        <v>217.61999999999989</v>
      </c>
      <c r="BN36" s="21">
        <f t="shared" si="41"/>
        <v>144.53999999999996</v>
      </c>
      <c r="BO36" s="21">
        <f t="shared" si="42"/>
        <v>1262.7700000000004</v>
      </c>
      <c r="BP36" s="21">
        <f t="shared" si="43"/>
        <v>1421.9899999999998</v>
      </c>
      <c r="BQ36" s="21">
        <f t="shared" si="44"/>
        <v>90.119999999998981</v>
      </c>
      <c r="BR36" s="21">
        <f t="shared" si="45"/>
        <v>178.86999999999989</v>
      </c>
      <c r="BS36" s="21">
        <f t="shared" si="46"/>
        <v>-128.69999999999982</v>
      </c>
      <c r="BU36" s="56">
        <f t="shared" si="47"/>
        <v>0.20610000000000001</v>
      </c>
      <c r="BV36" s="56">
        <f t="shared" si="48"/>
        <v>-4.4000000000000003E-3</v>
      </c>
      <c r="BW36" s="56">
        <f t="shared" si="49"/>
        <v>2.7300000000000001E-2</v>
      </c>
      <c r="BX36" s="56">
        <f t="shared" si="50"/>
        <v>1.7999999999999999E-2</v>
      </c>
      <c r="BY36" s="56">
        <f t="shared" si="51"/>
        <v>0.15609999999999999</v>
      </c>
      <c r="BZ36" s="56">
        <f t="shared" si="52"/>
        <v>0.15290000000000001</v>
      </c>
      <c r="CA36" s="56">
        <f t="shared" si="53"/>
        <v>1.04E-2</v>
      </c>
      <c r="CB36" s="56">
        <f t="shared" si="54"/>
        <v>2.3699999999999999E-2</v>
      </c>
      <c r="CC36" s="56">
        <f t="shared" si="55"/>
        <v>-1.7999999999999999E-2</v>
      </c>
    </row>
    <row r="37" spans="1:81" x14ac:dyDescent="0.25">
      <c r="C37" s="7">
        <v>3</v>
      </c>
      <c r="D37" s="21">
        <v>886.37</v>
      </c>
      <c r="E37" s="21">
        <v>864.53</v>
      </c>
      <c r="F37" s="21">
        <v>832.58</v>
      </c>
      <c r="G37" s="21">
        <v>900.16</v>
      </c>
      <c r="H37" s="21">
        <v>926.52</v>
      </c>
      <c r="I37" s="21">
        <v>843.36</v>
      </c>
      <c r="J37" s="21">
        <v>875.47</v>
      </c>
      <c r="K37" s="21">
        <v>785.9</v>
      </c>
      <c r="L37" s="21">
        <v>737.61</v>
      </c>
      <c r="M37" s="21">
        <v>844.02</v>
      </c>
      <c r="N37" s="21">
        <v>755.82</v>
      </c>
      <c r="O37" s="21">
        <v>697.19</v>
      </c>
      <c r="P37" s="21">
        <v>667.79</v>
      </c>
      <c r="Q37" s="21">
        <v>833.61</v>
      </c>
      <c r="R37" s="21">
        <v>821.54</v>
      </c>
      <c r="S37" s="21">
        <v>830.81</v>
      </c>
      <c r="T37" s="21">
        <v>799.52</v>
      </c>
      <c r="U37" s="21">
        <v>1049.58</v>
      </c>
      <c r="V37" s="21">
        <v>883.64</v>
      </c>
      <c r="W37" s="21">
        <v>737.14</v>
      </c>
      <c r="X37" s="21">
        <v>776.57</v>
      </c>
      <c r="Y37" s="20"/>
      <c r="Z37" s="6"/>
      <c r="AA37" s="6"/>
      <c r="AB37" s="6">
        <v>1554.1599999999999</v>
      </c>
      <c r="AC37" s="6">
        <v>1698.1399999999999</v>
      </c>
      <c r="AD37" s="6">
        <v>1654.12</v>
      </c>
      <c r="AE37" s="6">
        <v>1730.9699999999998</v>
      </c>
      <c r="AF37" s="6">
        <v>1726.04</v>
      </c>
      <c r="AG37" s="6">
        <v>1892.94</v>
      </c>
      <c r="AH37" s="6">
        <v>1759.1100000000001</v>
      </c>
      <c r="AI37" s="6">
        <v>1523.04</v>
      </c>
      <c r="AJ37" s="6">
        <v>1514.18</v>
      </c>
      <c r="AK37" s="6">
        <v>844.02</v>
      </c>
      <c r="AL37" s="6">
        <v>755.82</v>
      </c>
      <c r="AM37" s="6">
        <v>697.19</v>
      </c>
      <c r="AN37" s="6"/>
      <c r="AO37" s="21">
        <v>886.37</v>
      </c>
      <c r="AP37" s="21">
        <v>864.53</v>
      </c>
      <c r="AQ37" s="21">
        <v>832.58</v>
      </c>
      <c r="AR37" s="21">
        <v>900.16</v>
      </c>
      <c r="AS37" s="21">
        <v>926.52</v>
      </c>
      <c r="AT37" s="21">
        <v>843.36</v>
      </c>
      <c r="AU37" s="21">
        <v>875.47</v>
      </c>
      <c r="AV37" s="21">
        <v>785.9</v>
      </c>
      <c r="AW37" s="21">
        <v>737.61</v>
      </c>
      <c r="AX37" s="21">
        <v>844.02</v>
      </c>
      <c r="AY37" s="21">
        <v>755.82</v>
      </c>
      <c r="AZ37" s="21">
        <v>697.19</v>
      </c>
      <c r="BA37" s="21">
        <v>667.79</v>
      </c>
      <c r="BB37" s="21">
        <v>833.61</v>
      </c>
      <c r="BC37" s="21">
        <v>821.54</v>
      </c>
      <c r="BD37" s="21">
        <v>830.81</v>
      </c>
      <c r="BE37" s="21">
        <v>799.52</v>
      </c>
      <c r="BF37" s="21">
        <v>1049.58</v>
      </c>
      <c r="BG37" s="21">
        <v>883.64</v>
      </c>
      <c r="BH37" s="21">
        <v>737.14</v>
      </c>
      <c r="BI37" s="21">
        <v>776.57</v>
      </c>
      <c r="BJ37" s="21"/>
      <c r="BK37" s="21">
        <f t="shared" si="38"/>
        <v>218.58000000000004</v>
      </c>
      <c r="BL37" s="21">
        <f t="shared" si="39"/>
        <v>30.919999999999959</v>
      </c>
      <c r="BM37" s="21">
        <f t="shared" si="40"/>
        <v>11.040000000000077</v>
      </c>
      <c r="BN37" s="21">
        <f t="shared" si="41"/>
        <v>69.350000000000023</v>
      </c>
      <c r="BO37" s="21">
        <f t="shared" si="42"/>
        <v>127</v>
      </c>
      <c r="BP37" s="21">
        <f t="shared" si="43"/>
        <v>-206.21999999999991</v>
      </c>
      <c r="BQ37" s="21">
        <f t="shared" si="44"/>
        <v>-8.1699999999999591</v>
      </c>
      <c r="BR37" s="21">
        <f t="shared" si="45"/>
        <v>48.759999999999991</v>
      </c>
      <c r="BS37" s="21">
        <f t="shared" si="46"/>
        <v>-38.960000000000036</v>
      </c>
      <c r="BU37" s="56">
        <f t="shared" si="47"/>
        <v>0.24660000000000001</v>
      </c>
      <c r="BV37" s="56">
        <f t="shared" si="48"/>
        <v>3.5799999999999998E-2</v>
      </c>
      <c r="BW37" s="56">
        <f t="shared" si="49"/>
        <v>1.3299999999999999E-2</v>
      </c>
      <c r="BX37" s="56">
        <f t="shared" si="50"/>
        <v>7.6999999999999999E-2</v>
      </c>
      <c r="BY37" s="56">
        <f t="shared" si="51"/>
        <v>0.1371</v>
      </c>
      <c r="BZ37" s="56">
        <f t="shared" si="52"/>
        <v>-0.2445</v>
      </c>
      <c r="CA37" s="56">
        <f t="shared" si="53"/>
        <v>-9.2999999999999992E-3</v>
      </c>
      <c r="CB37" s="56">
        <f t="shared" si="54"/>
        <v>6.2E-2</v>
      </c>
      <c r="CC37" s="56">
        <f t="shared" si="55"/>
        <v>-5.28E-2</v>
      </c>
    </row>
    <row r="38" spans="1:81" x14ac:dyDescent="0.25">
      <c r="C38" s="7">
        <v>4</v>
      </c>
      <c r="D38" s="21">
        <v>909.87</v>
      </c>
      <c r="E38" s="21">
        <v>1066.72</v>
      </c>
      <c r="F38" s="21">
        <v>953.74</v>
      </c>
      <c r="G38" s="21">
        <v>1113.92</v>
      </c>
      <c r="H38" s="21">
        <v>1159.04</v>
      </c>
      <c r="I38" s="21">
        <v>1314.33</v>
      </c>
      <c r="J38" s="21">
        <v>1194.01</v>
      </c>
      <c r="K38" s="21">
        <v>1606.48</v>
      </c>
      <c r="L38" s="21">
        <v>1401.18</v>
      </c>
      <c r="M38" s="21">
        <v>1357.19</v>
      </c>
      <c r="N38" s="21">
        <v>1470.37</v>
      </c>
      <c r="O38" s="21">
        <v>1274.8499999999999</v>
      </c>
      <c r="P38" s="21">
        <v>1238</v>
      </c>
      <c r="Q38" s="21">
        <v>1205.1500000000001</v>
      </c>
      <c r="R38" s="21">
        <v>1103.7</v>
      </c>
      <c r="S38" s="21">
        <v>1127.8900000000001</v>
      </c>
      <c r="T38" s="21">
        <v>1360.6</v>
      </c>
      <c r="U38" s="21">
        <v>1102.55</v>
      </c>
      <c r="V38" s="21">
        <v>1360.6</v>
      </c>
      <c r="W38" s="21">
        <v>1369.81</v>
      </c>
      <c r="X38" s="21">
        <v>1213.9100000000001</v>
      </c>
      <c r="Y38" s="20"/>
      <c r="Z38" s="6"/>
      <c r="AA38" s="6"/>
      <c r="AB38" s="6">
        <v>2147.87</v>
      </c>
      <c r="AC38" s="6">
        <v>2271.87</v>
      </c>
      <c r="AD38" s="6">
        <v>2057.44</v>
      </c>
      <c r="AE38" s="6">
        <v>2241.8100000000004</v>
      </c>
      <c r="AF38" s="6">
        <v>2519.64</v>
      </c>
      <c r="AG38" s="6">
        <v>2416.88</v>
      </c>
      <c r="AH38" s="6">
        <v>2554.6099999999997</v>
      </c>
      <c r="AI38" s="6">
        <v>2976.29</v>
      </c>
      <c r="AJ38" s="6">
        <v>2615.09</v>
      </c>
      <c r="AK38" s="6">
        <v>1357.19</v>
      </c>
      <c r="AL38" s="6">
        <v>1470.37</v>
      </c>
      <c r="AM38" s="6">
        <v>1274.8499999999999</v>
      </c>
      <c r="AN38" s="6"/>
      <c r="AO38" s="21">
        <v>909.87</v>
      </c>
      <c r="AP38" s="21">
        <v>1066.72</v>
      </c>
      <c r="AQ38" s="21">
        <v>953.74</v>
      </c>
      <c r="AR38" s="21">
        <v>1113.92</v>
      </c>
      <c r="AS38" s="21">
        <v>1159.04</v>
      </c>
      <c r="AT38" s="21">
        <v>1314.33</v>
      </c>
      <c r="AU38" s="21">
        <v>1194.01</v>
      </c>
      <c r="AV38" s="21">
        <v>1606.48</v>
      </c>
      <c r="AW38" s="21">
        <v>1401.18</v>
      </c>
      <c r="AX38" s="21">
        <v>1357.19</v>
      </c>
      <c r="AY38" s="21">
        <v>1470.37</v>
      </c>
      <c r="AZ38" s="21">
        <v>1274.8499999999999</v>
      </c>
      <c r="BA38" s="21">
        <v>1238</v>
      </c>
      <c r="BB38" s="21">
        <v>1205.1500000000001</v>
      </c>
      <c r="BC38" s="21">
        <v>1103.7</v>
      </c>
      <c r="BD38" s="21">
        <v>1127.8900000000001</v>
      </c>
      <c r="BE38" s="21">
        <v>1360.6</v>
      </c>
      <c r="BF38" s="21">
        <v>1102.55</v>
      </c>
      <c r="BG38" s="21">
        <v>1360.6</v>
      </c>
      <c r="BH38" s="21">
        <v>1369.81</v>
      </c>
      <c r="BI38" s="21">
        <v>1213.9100000000001</v>
      </c>
      <c r="BJ38" s="21"/>
      <c r="BK38" s="21">
        <f t="shared" si="38"/>
        <v>-328.13</v>
      </c>
      <c r="BL38" s="21">
        <f t="shared" si="39"/>
        <v>-138.43000000000006</v>
      </c>
      <c r="BM38" s="21">
        <f t="shared" si="40"/>
        <v>-149.96000000000004</v>
      </c>
      <c r="BN38" s="21">
        <f t="shared" si="41"/>
        <v>-13.970000000000027</v>
      </c>
      <c r="BO38" s="21">
        <f t="shared" si="42"/>
        <v>-201.55999999999995</v>
      </c>
      <c r="BP38" s="21">
        <f t="shared" si="43"/>
        <v>211.77999999999997</v>
      </c>
      <c r="BQ38" s="21">
        <f t="shared" si="44"/>
        <v>-166.58999999999992</v>
      </c>
      <c r="BR38" s="21">
        <f t="shared" si="45"/>
        <v>236.67000000000007</v>
      </c>
      <c r="BS38" s="21">
        <f t="shared" si="46"/>
        <v>187.26999999999998</v>
      </c>
      <c r="BU38" s="56">
        <f t="shared" si="47"/>
        <v>-0.36059999999999998</v>
      </c>
      <c r="BV38" s="56">
        <f t="shared" si="48"/>
        <v>-0.1298</v>
      </c>
      <c r="BW38" s="56">
        <f t="shared" si="49"/>
        <v>-0.15720000000000001</v>
      </c>
      <c r="BX38" s="56">
        <f t="shared" si="50"/>
        <v>-1.2500000000000001E-2</v>
      </c>
      <c r="BY38" s="56">
        <f t="shared" si="51"/>
        <v>-0.1739</v>
      </c>
      <c r="BZ38" s="56">
        <f t="shared" si="52"/>
        <v>0.16109999999999999</v>
      </c>
      <c r="CA38" s="56">
        <f t="shared" si="53"/>
        <v>-0.13950000000000001</v>
      </c>
      <c r="CB38" s="56">
        <f t="shared" si="54"/>
        <v>0.14729999999999999</v>
      </c>
      <c r="CC38" s="56">
        <f t="shared" si="55"/>
        <v>0.13370000000000001</v>
      </c>
    </row>
    <row r="39" spans="1:81" x14ac:dyDescent="0.25">
      <c r="C39" s="7"/>
      <c r="D39" s="21">
        <v>44</v>
      </c>
      <c r="E39" s="21"/>
      <c r="F39" s="21">
        <v>291</v>
      </c>
      <c r="G39" s="21">
        <v>131</v>
      </c>
      <c r="H39" s="21"/>
      <c r="I39" s="21"/>
      <c r="J39" s="21">
        <v>44</v>
      </c>
      <c r="K39" s="21"/>
      <c r="L39" s="21"/>
      <c r="M39" s="21"/>
      <c r="N39" s="21">
        <v>44</v>
      </c>
      <c r="O39" s="21"/>
      <c r="P39" s="21"/>
      <c r="Q39" s="21">
        <v>88</v>
      </c>
      <c r="R39" s="21">
        <v>208</v>
      </c>
      <c r="S39" s="21">
        <v>109</v>
      </c>
      <c r="T39" s="21"/>
      <c r="U39" s="21">
        <v>132</v>
      </c>
      <c r="V39" s="21"/>
      <c r="W39" s="21">
        <v>44</v>
      </c>
      <c r="X39" s="21">
        <v>181</v>
      </c>
      <c r="Y39" s="20"/>
      <c r="Z39" s="6"/>
      <c r="AA39" s="6"/>
      <c r="AB39" s="6">
        <v>44</v>
      </c>
      <c r="AC39" s="6">
        <v>88</v>
      </c>
      <c r="AD39" s="6">
        <v>499</v>
      </c>
      <c r="AE39" s="6">
        <v>240</v>
      </c>
      <c r="AF39" s="6"/>
      <c r="AG39" s="6">
        <v>132</v>
      </c>
      <c r="AH39" s="6">
        <v>44</v>
      </c>
      <c r="AI39" s="6">
        <v>44</v>
      </c>
      <c r="AJ39" s="6">
        <v>181</v>
      </c>
      <c r="AK39" s="6"/>
      <c r="AL39" s="6">
        <v>44</v>
      </c>
      <c r="AM39" s="6"/>
      <c r="AN39" s="6"/>
      <c r="AO39" s="21">
        <v>44</v>
      </c>
      <c r="AP39" s="21"/>
      <c r="AQ39" s="21">
        <v>291</v>
      </c>
      <c r="AR39" s="21">
        <v>131</v>
      </c>
      <c r="AS39" s="21"/>
      <c r="AT39" s="21"/>
      <c r="AU39" s="21">
        <v>44</v>
      </c>
      <c r="AV39" s="21"/>
      <c r="AW39" s="21"/>
      <c r="AX39" s="21"/>
      <c r="AY39" s="21">
        <v>44</v>
      </c>
      <c r="AZ39" s="21"/>
      <c r="BA39" s="21"/>
      <c r="BB39" s="21">
        <v>88</v>
      </c>
      <c r="BC39" s="21">
        <v>208</v>
      </c>
      <c r="BD39" s="21">
        <v>109</v>
      </c>
      <c r="BE39" s="21"/>
      <c r="BF39" s="21">
        <v>132</v>
      </c>
      <c r="BG39" s="21"/>
      <c r="BH39" s="21">
        <v>44</v>
      </c>
      <c r="BI39" s="21">
        <v>181</v>
      </c>
      <c r="BJ39" s="21"/>
      <c r="BK39" s="21">
        <f t="shared" si="38"/>
        <v>44</v>
      </c>
      <c r="BL39" s="21">
        <f t="shared" si="39"/>
        <v>-88</v>
      </c>
      <c r="BM39" s="21">
        <f t="shared" si="40"/>
        <v>83</v>
      </c>
      <c r="BN39" s="21">
        <f t="shared" si="41"/>
        <v>22</v>
      </c>
      <c r="BO39" s="21">
        <f t="shared" si="42"/>
        <v>0</v>
      </c>
      <c r="BP39" s="21">
        <f t="shared" si="43"/>
        <v>-132</v>
      </c>
      <c r="BQ39" s="21">
        <f t="shared" si="44"/>
        <v>44</v>
      </c>
      <c r="BR39" s="21">
        <f t="shared" si="45"/>
        <v>-44</v>
      </c>
      <c r="BS39" s="21">
        <f t="shared" si="46"/>
        <v>-181</v>
      </c>
      <c r="BU39" s="56">
        <f t="shared" si="47"/>
        <v>1</v>
      </c>
      <c r="BV39" s="56" t="s">
        <v>256</v>
      </c>
      <c r="BW39" s="56">
        <f t="shared" si="49"/>
        <v>0.28520000000000001</v>
      </c>
      <c r="BX39" s="56">
        <f t="shared" si="50"/>
        <v>0.16789999999999999</v>
      </c>
      <c r="BY39" s="56" t="s">
        <v>256</v>
      </c>
      <c r="BZ39" s="56" t="s">
        <v>256</v>
      </c>
      <c r="CA39" s="56">
        <f t="shared" si="53"/>
        <v>1</v>
      </c>
      <c r="CB39" s="56" t="s">
        <v>256</v>
      </c>
      <c r="CC39" s="56" t="s">
        <v>256</v>
      </c>
    </row>
    <row r="40" spans="1:81" x14ac:dyDescent="0.25">
      <c r="A40" s="7" t="s">
        <v>123</v>
      </c>
      <c r="D40" s="21">
        <v>27047.489999999998</v>
      </c>
      <c r="E40" s="21">
        <v>24080.91</v>
      </c>
      <c r="F40" s="21">
        <v>23993.020000000004</v>
      </c>
      <c r="G40" s="21">
        <v>26764.699999999997</v>
      </c>
      <c r="H40" s="21">
        <v>26116.47</v>
      </c>
      <c r="I40" s="21">
        <v>29054.21</v>
      </c>
      <c r="J40" s="21">
        <v>27552.69</v>
      </c>
      <c r="K40" s="21">
        <v>24783</v>
      </c>
      <c r="L40" s="21">
        <v>24425.02</v>
      </c>
      <c r="M40" s="21">
        <v>24253.26</v>
      </c>
      <c r="N40" s="21">
        <v>22536.07</v>
      </c>
      <c r="O40" s="21">
        <v>24096.3</v>
      </c>
      <c r="P40" s="21">
        <v>23749.200000000004</v>
      </c>
      <c r="Q40" s="21">
        <v>23793.870000000003</v>
      </c>
      <c r="R40" s="21">
        <v>24205.84</v>
      </c>
      <c r="S40" s="21">
        <v>25464.899999999998</v>
      </c>
      <c r="T40" s="21">
        <v>23742.429999999997</v>
      </c>
      <c r="U40" s="21">
        <v>25551.210000000003</v>
      </c>
      <c r="V40" s="21">
        <v>27100.579999999998</v>
      </c>
      <c r="W40" s="21">
        <v>24500.34</v>
      </c>
      <c r="X40" s="21">
        <v>24809.55</v>
      </c>
      <c r="Y40" s="20"/>
      <c r="Z40" s="6"/>
      <c r="AA40" s="6"/>
      <c r="AB40" s="6">
        <v>50796.69000000001</v>
      </c>
      <c r="AC40" s="6">
        <v>47874.780000000006</v>
      </c>
      <c r="AD40" s="6">
        <v>48198.860000000008</v>
      </c>
      <c r="AE40" s="6">
        <v>52229.599999999991</v>
      </c>
      <c r="AF40" s="6">
        <v>49858.9</v>
      </c>
      <c r="AG40" s="6">
        <v>54605.42</v>
      </c>
      <c r="AH40" s="6">
        <v>54653.270000000004</v>
      </c>
      <c r="AI40" s="6">
        <v>49283.340000000004</v>
      </c>
      <c r="AJ40" s="6">
        <v>49234.570000000007</v>
      </c>
      <c r="AK40" s="6">
        <v>24253.26</v>
      </c>
      <c r="AL40" s="6">
        <v>22536.07</v>
      </c>
      <c r="AM40" s="6">
        <v>24096.3</v>
      </c>
      <c r="AN40" s="6"/>
      <c r="AO40" s="21">
        <v>27047.489999999998</v>
      </c>
      <c r="AP40" s="21">
        <v>24080.91</v>
      </c>
      <c r="AQ40" s="21">
        <v>23993.020000000004</v>
      </c>
      <c r="AR40" s="21">
        <v>26764.699999999997</v>
      </c>
      <c r="AS40" s="21">
        <v>26116.47</v>
      </c>
      <c r="AT40" s="21">
        <v>29054.21</v>
      </c>
      <c r="AU40" s="21">
        <v>27552.69</v>
      </c>
      <c r="AV40" s="21">
        <v>24783</v>
      </c>
      <c r="AW40" s="21">
        <v>24425.02</v>
      </c>
      <c r="AX40" s="21">
        <v>24253.26</v>
      </c>
      <c r="AY40" s="21">
        <v>22536.07</v>
      </c>
      <c r="AZ40" s="21">
        <v>24096.3</v>
      </c>
      <c r="BA40" s="21">
        <v>23749.200000000004</v>
      </c>
      <c r="BB40" s="21">
        <v>23793.870000000003</v>
      </c>
      <c r="BC40" s="21">
        <v>24205.84</v>
      </c>
      <c r="BD40" s="21">
        <v>25464.899999999998</v>
      </c>
      <c r="BE40" s="21">
        <v>23742.429999999997</v>
      </c>
      <c r="BF40" s="21">
        <v>25551.210000000003</v>
      </c>
      <c r="BG40" s="21">
        <v>27100.579999999998</v>
      </c>
      <c r="BH40" s="21">
        <v>24500.34</v>
      </c>
      <c r="BI40" s="21">
        <v>24809.55</v>
      </c>
      <c r="BJ40" s="21"/>
      <c r="BK40" s="21">
        <f t="shared" si="38"/>
        <v>3298.2899999999936</v>
      </c>
      <c r="BL40" s="21">
        <f t="shared" si="39"/>
        <v>287.03999999999724</v>
      </c>
      <c r="BM40" s="21">
        <f t="shared" si="40"/>
        <v>-212.81999999999607</v>
      </c>
      <c r="BN40" s="21">
        <f t="shared" si="41"/>
        <v>1299.7999999999993</v>
      </c>
      <c r="BO40" s="21">
        <f t="shared" si="42"/>
        <v>2374.0400000000045</v>
      </c>
      <c r="BP40" s="21">
        <f t="shared" si="43"/>
        <v>3502.9999999999964</v>
      </c>
      <c r="BQ40" s="21">
        <f t="shared" si="44"/>
        <v>452.11000000000058</v>
      </c>
      <c r="BR40" s="21">
        <f t="shared" si="45"/>
        <v>282.65999999999985</v>
      </c>
      <c r="BS40" s="21">
        <f t="shared" si="46"/>
        <v>-384.52999999999884</v>
      </c>
      <c r="BU40" s="56">
        <f t="shared" si="47"/>
        <v>0.12189999999999999</v>
      </c>
      <c r="BV40" s="56">
        <f t="shared" si="48"/>
        <v>1.1900000000000001E-2</v>
      </c>
      <c r="BW40" s="56">
        <f t="shared" si="49"/>
        <v>-8.8999999999999999E-3</v>
      </c>
      <c r="BX40" s="56">
        <f t="shared" si="50"/>
        <v>4.8599999999999997E-2</v>
      </c>
      <c r="BY40" s="56">
        <f t="shared" si="51"/>
        <v>9.0899999999999995E-2</v>
      </c>
      <c r="BZ40" s="56">
        <f t="shared" si="52"/>
        <v>0.1206</v>
      </c>
      <c r="CA40" s="56">
        <f t="shared" si="53"/>
        <v>1.6400000000000001E-2</v>
      </c>
      <c r="CB40" s="56">
        <f t="shared" si="54"/>
        <v>1.14E-2</v>
      </c>
      <c r="CC40" s="56">
        <f t="shared" si="55"/>
        <v>-1.5699999999999999E-2</v>
      </c>
    </row>
    <row r="41" spans="1:81" x14ac:dyDescent="0.25">
      <c r="A41" s="7" t="s">
        <v>19</v>
      </c>
      <c r="B41" s="7" t="s">
        <v>47</v>
      </c>
      <c r="C41" s="7">
        <v>0.75</v>
      </c>
      <c r="D41" s="21">
        <v>4052.83</v>
      </c>
      <c r="E41" s="21">
        <v>3755.65</v>
      </c>
      <c r="F41" s="21">
        <v>3233.4</v>
      </c>
      <c r="G41" s="21">
        <v>3824.33</v>
      </c>
      <c r="H41" s="21">
        <v>4282.3599999999997</v>
      </c>
      <c r="I41" s="21">
        <v>4726.38</v>
      </c>
      <c r="J41" s="21">
        <v>4717.25</v>
      </c>
      <c r="K41" s="21">
        <v>4503.82</v>
      </c>
      <c r="L41" s="21">
        <v>3973.2</v>
      </c>
      <c r="M41" s="21">
        <v>3757.99</v>
      </c>
      <c r="N41" s="21">
        <v>3318.77</v>
      </c>
      <c r="O41" s="21">
        <v>3275.09</v>
      </c>
      <c r="P41" s="21">
        <v>2758.86</v>
      </c>
      <c r="Q41" s="21">
        <v>2812.15</v>
      </c>
      <c r="R41" s="21">
        <v>2937.38</v>
      </c>
      <c r="S41" s="21">
        <v>3592.6</v>
      </c>
      <c r="T41" s="21">
        <v>3572</v>
      </c>
      <c r="U41" s="21">
        <v>3681.94</v>
      </c>
      <c r="V41" s="21">
        <v>3916.91</v>
      </c>
      <c r="W41" s="21">
        <v>3858.62</v>
      </c>
      <c r="X41" s="21">
        <v>3904.49</v>
      </c>
      <c r="Y41" s="20"/>
      <c r="Z41" s="6"/>
      <c r="AA41" s="6"/>
      <c r="AB41" s="6">
        <v>6811.6900000000005</v>
      </c>
      <c r="AC41" s="6">
        <v>6567.8</v>
      </c>
      <c r="AD41" s="6">
        <v>6170.7800000000007</v>
      </c>
      <c r="AE41" s="6">
        <v>7416.93</v>
      </c>
      <c r="AF41" s="6">
        <v>7854.36</v>
      </c>
      <c r="AG41" s="6">
        <v>8408.32</v>
      </c>
      <c r="AH41" s="6">
        <v>8634.16</v>
      </c>
      <c r="AI41" s="6">
        <v>8362.4399999999987</v>
      </c>
      <c r="AJ41" s="6">
        <v>7877.69</v>
      </c>
      <c r="AK41" s="6">
        <v>3757.99</v>
      </c>
      <c r="AL41" s="6">
        <v>3318.77</v>
      </c>
      <c r="AM41" s="6">
        <v>3275.09</v>
      </c>
      <c r="AN41" s="6"/>
      <c r="AO41" s="21">
        <v>4052.83</v>
      </c>
      <c r="AP41" s="21">
        <v>3755.65</v>
      </c>
      <c r="AQ41" s="21">
        <v>3233.4</v>
      </c>
      <c r="AR41" s="21">
        <v>3824.33</v>
      </c>
      <c r="AS41" s="21">
        <v>4282.3599999999997</v>
      </c>
      <c r="AT41" s="21">
        <v>4726.38</v>
      </c>
      <c r="AU41" s="21">
        <v>4717.25</v>
      </c>
      <c r="AV41" s="21">
        <v>4503.82</v>
      </c>
      <c r="AW41" s="21">
        <v>3973.2</v>
      </c>
      <c r="AX41" s="21">
        <v>3757.99</v>
      </c>
      <c r="AY41" s="21">
        <v>3318.77</v>
      </c>
      <c r="AZ41" s="21">
        <v>3275.09</v>
      </c>
      <c r="BA41" s="21">
        <v>2758.86</v>
      </c>
      <c r="BB41" s="21">
        <v>2812.15</v>
      </c>
      <c r="BC41" s="21">
        <v>2937.38</v>
      </c>
      <c r="BD41" s="21">
        <v>3592.6</v>
      </c>
      <c r="BE41" s="21">
        <v>3572</v>
      </c>
      <c r="BF41" s="21">
        <v>3681.94</v>
      </c>
      <c r="BG41" s="21">
        <v>3916.91</v>
      </c>
      <c r="BH41" s="21">
        <v>3858.62</v>
      </c>
      <c r="BI41" s="21">
        <v>3904.49</v>
      </c>
      <c r="BJ41" s="21"/>
      <c r="BK41" s="21">
        <f t="shared" si="38"/>
        <v>1293.9699999999998</v>
      </c>
      <c r="BL41" s="21">
        <f t="shared" si="39"/>
        <v>943.5</v>
      </c>
      <c r="BM41" s="21">
        <f t="shared" si="40"/>
        <v>296.02</v>
      </c>
      <c r="BN41" s="21">
        <f t="shared" si="41"/>
        <v>231.73000000000002</v>
      </c>
      <c r="BO41" s="21">
        <f t="shared" si="42"/>
        <v>710.35999999999967</v>
      </c>
      <c r="BP41" s="21">
        <f t="shared" si="43"/>
        <v>1044.44</v>
      </c>
      <c r="BQ41" s="21">
        <f t="shared" si="44"/>
        <v>800.34000000000015</v>
      </c>
      <c r="BR41" s="21">
        <f t="shared" si="45"/>
        <v>645.19999999999982</v>
      </c>
      <c r="BS41" s="21">
        <f t="shared" si="46"/>
        <v>68.710000000000036</v>
      </c>
      <c r="BU41" s="56">
        <f t="shared" si="47"/>
        <v>0.31929999999999997</v>
      </c>
      <c r="BV41" s="56">
        <f t="shared" si="48"/>
        <v>0.25119999999999998</v>
      </c>
      <c r="BW41" s="56">
        <f t="shared" si="49"/>
        <v>9.1600000000000001E-2</v>
      </c>
      <c r="BX41" s="56">
        <f t="shared" si="50"/>
        <v>6.0600000000000001E-2</v>
      </c>
      <c r="BY41" s="56">
        <f t="shared" si="51"/>
        <v>0.16589999999999999</v>
      </c>
      <c r="BZ41" s="56">
        <f t="shared" si="52"/>
        <v>0.221</v>
      </c>
      <c r="CA41" s="56">
        <f t="shared" si="53"/>
        <v>0.16969999999999999</v>
      </c>
      <c r="CB41" s="56">
        <f t="shared" si="54"/>
        <v>0.14330000000000001</v>
      </c>
      <c r="CC41" s="56">
        <f t="shared" si="55"/>
        <v>1.7299999999999999E-2</v>
      </c>
    </row>
    <row r="42" spans="1:81" x14ac:dyDescent="0.25">
      <c r="C42" s="7">
        <v>1</v>
      </c>
      <c r="D42" s="21">
        <v>20083.990000000002</v>
      </c>
      <c r="E42" s="21">
        <v>18212.12</v>
      </c>
      <c r="F42" s="21">
        <v>12698.96</v>
      </c>
      <c r="G42" s="21">
        <v>17319.009999999998</v>
      </c>
      <c r="H42" s="21">
        <v>20404.439999999999</v>
      </c>
      <c r="I42" s="21">
        <v>23530.19</v>
      </c>
      <c r="J42" s="21">
        <v>25375.15</v>
      </c>
      <c r="K42" s="21">
        <v>22429.45</v>
      </c>
      <c r="L42" s="21">
        <v>21801.29</v>
      </c>
      <c r="M42" s="21">
        <v>20313.830000000002</v>
      </c>
      <c r="N42" s="21">
        <v>16505.5</v>
      </c>
      <c r="O42" s="21">
        <v>13083.41</v>
      </c>
      <c r="P42" s="21">
        <v>10900.3</v>
      </c>
      <c r="Q42" s="21">
        <v>12906.13</v>
      </c>
      <c r="R42" s="21">
        <v>14048.27</v>
      </c>
      <c r="S42" s="21">
        <v>16519.080000000002</v>
      </c>
      <c r="T42" s="21">
        <v>16667.68</v>
      </c>
      <c r="U42" s="21">
        <v>17620.79</v>
      </c>
      <c r="V42" s="21">
        <v>17163.41</v>
      </c>
      <c r="W42" s="21">
        <v>16955.939999999999</v>
      </c>
      <c r="X42" s="21">
        <v>17112.88</v>
      </c>
      <c r="Y42" s="20"/>
      <c r="Z42" s="6"/>
      <c r="AA42" s="6"/>
      <c r="AB42" s="6">
        <v>30984.29</v>
      </c>
      <c r="AC42" s="6">
        <v>31118.25</v>
      </c>
      <c r="AD42" s="6">
        <v>26747.23</v>
      </c>
      <c r="AE42" s="6">
        <v>33838.089999999997</v>
      </c>
      <c r="AF42" s="6">
        <v>37072.119999999995</v>
      </c>
      <c r="AG42" s="6">
        <v>41150.979999999996</v>
      </c>
      <c r="AH42" s="6">
        <v>42538.559999999998</v>
      </c>
      <c r="AI42" s="6">
        <v>39385.39</v>
      </c>
      <c r="AJ42" s="6">
        <v>38914.17</v>
      </c>
      <c r="AK42" s="6">
        <v>20313.830000000002</v>
      </c>
      <c r="AL42" s="6">
        <v>16505.5</v>
      </c>
      <c r="AM42" s="6">
        <v>13083.41</v>
      </c>
      <c r="AN42" s="6"/>
      <c r="AO42" s="21">
        <v>20083.990000000002</v>
      </c>
      <c r="AP42" s="21">
        <v>18212.12</v>
      </c>
      <c r="AQ42" s="21">
        <v>12698.96</v>
      </c>
      <c r="AR42" s="21">
        <v>17319.009999999998</v>
      </c>
      <c r="AS42" s="21">
        <v>20404.439999999999</v>
      </c>
      <c r="AT42" s="21">
        <v>23530.19</v>
      </c>
      <c r="AU42" s="21">
        <v>25375.15</v>
      </c>
      <c r="AV42" s="21">
        <v>22429.45</v>
      </c>
      <c r="AW42" s="21">
        <v>21801.29</v>
      </c>
      <c r="AX42" s="21">
        <v>20313.830000000002</v>
      </c>
      <c r="AY42" s="21">
        <v>16505.5</v>
      </c>
      <c r="AZ42" s="21">
        <v>13083.41</v>
      </c>
      <c r="BA42" s="21">
        <v>10900.3</v>
      </c>
      <c r="BB42" s="21">
        <v>12906.13</v>
      </c>
      <c r="BC42" s="21">
        <v>14048.27</v>
      </c>
      <c r="BD42" s="21">
        <v>16519.080000000002</v>
      </c>
      <c r="BE42" s="21">
        <v>16667.68</v>
      </c>
      <c r="BF42" s="21">
        <v>17620.79</v>
      </c>
      <c r="BG42" s="21">
        <v>17163.41</v>
      </c>
      <c r="BH42" s="21">
        <v>16955.939999999999</v>
      </c>
      <c r="BI42" s="21">
        <v>17112.88</v>
      </c>
      <c r="BJ42" s="21"/>
      <c r="BK42" s="21">
        <f t="shared" si="38"/>
        <v>9183.6900000000023</v>
      </c>
      <c r="BL42" s="21">
        <f t="shared" si="39"/>
        <v>5305.99</v>
      </c>
      <c r="BM42" s="21">
        <f t="shared" si="40"/>
        <v>-1349.3100000000013</v>
      </c>
      <c r="BN42" s="21">
        <f t="shared" si="41"/>
        <v>799.92999999999665</v>
      </c>
      <c r="BO42" s="21">
        <f t="shared" si="42"/>
        <v>3736.7599999999984</v>
      </c>
      <c r="BP42" s="21">
        <f t="shared" si="43"/>
        <v>5909.3999999999978</v>
      </c>
      <c r="BQ42" s="21">
        <f t="shared" si="44"/>
        <v>8211.7400000000016</v>
      </c>
      <c r="BR42" s="21">
        <f t="shared" si="45"/>
        <v>5473.510000000002</v>
      </c>
      <c r="BS42" s="21">
        <f t="shared" si="46"/>
        <v>4688.41</v>
      </c>
      <c r="BU42" s="56">
        <f t="shared" si="47"/>
        <v>0.45729999999999998</v>
      </c>
      <c r="BV42" s="56">
        <f t="shared" si="48"/>
        <v>0.2913</v>
      </c>
      <c r="BW42" s="56">
        <f t="shared" si="49"/>
        <v>-0.10630000000000001</v>
      </c>
      <c r="BX42" s="56">
        <f t="shared" si="50"/>
        <v>4.6199999999999998E-2</v>
      </c>
      <c r="BY42" s="56">
        <f t="shared" si="51"/>
        <v>0.18310000000000001</v>
      </c>
      <c r="BZ42" s="56">
        <f t="shared" si="52"/>
        <v>0.25109999999999999</v>
      </c>
      <c r="CA42" s="56">
        <f t="shared" si="53"/>
        <v>0.3236</v>
      </c>
      <c r="CB42" s="56">
        <f t="shared" si="54"/>
        <v>0.24399999999999999</v>
      </c>
      <c r="CC42" s="56">
        <f t="shared" si="55"/>
        <v>0.21510000000000001</v>
      </c>
    </row>
    <row r="43" spans="1:81" x14ac:dyDescent="0.25">
      <c r="C43" s="7">
        <v>1.5</v>
      </c>
      <c r="D43" s="21">
        <v>63505.77</v>
      </c>
      <c r="E43" s="21">
        <v>55502.14</v>
      </c>
      <c r="F43" s="21">
        <v>36769.03</v>
      </c>
      <c r="G43" s="21">
        <v>57591.13</v>
      </c>
      <c r="H43" s="21">
        <v>72994.559999999998</v>
      </c>
      <c r="I43" s="21">
        <v>91033.22</v>
      </c>
      <c r="J43" s="21">
        <v>90640.81</v>
      </c>
      <c r="K43" s="21">
        <v>77855.64</v>
      </c>
      <c r="L43" s="21">
        <v>68426.69</v>
      </c>
      <c r="M43" s="21">
        <v>64444.81</v>
      </c>
      <c r="N43" s="21">
        <v>53183.99</v>
      </c>
      <c r="O43" s="21">
        <v>38636.699999999997</v>
      </c>
      <c r="P43" s="21">
        <v>28889.4</v>
      </c>
      <c r="Q43" s="21">
        <v>39458.25</v>
      </c>
      <c r="R43" s="21">
        <v>44377.16</v>
      </c>
      <c r="S43" s="21">
        <v>56233.62</v>
      </c>
      <c r="T43" s="21">
        <v>55416.04</v>
      </c>
      <c r="U43" s="21">
        <v>59878.14</v>
      </c>
      <c r="V43" s="21">
        <v>64415.18</v>
      </c>
      <c r="W43" s="21">
        <v>58227.31</v>
      </c>
      <c r="X43" s="21">
        <v>60119.46</v>
      </c>
      <c r="Y43" s="20"/>
      <c r="Z43" s="6"/>
      <c r="AA43" s="6"/>
      <c r="AB43" s="6">
        <v>92395.17</v>
      </c>
      <c r="AC43" s="6">
        <v>94960.39</v>
      </c>
      <c r="AD43" s="6">
        <v>81146.19</v>
      </c>
      <c r="AE43" s="6">
        <v>113824.75</v>
      </c>
      <c r="AF43" s="6">
        <v>128410.6</v>
      </c>
      <c r="AG43" s="6">
        <v>150911.35999999999</v>
      </c>
      <c r="AH43" s="6">
        <v>155055.99</v>
      </c>
      <c r="AI43" s="6">
        <v>136082.95000000001</v>
      </c>
      <c r="AJ43" s="6">
        <v>128546.15</v>
      </c>
      <c r="AK43" s="6">
        <v>64444.81</v>
      </c>
      <c r="AL43" s="6">
        <v>53183.99</v>
      </c>
      <c r="AM43" s="6">
        <v>38636.699999999997</v>
      </c>
      <c r="AN43" s="6"/>
      <c r="AO43" s="21">
        <v>63505.77</v>
      </c>
      <c r="AP43" s="21">
        <v>55502.14</v>
      </c>
      <c r="AQ43" s="21">
        <v>36769.03</v>
      </c>
      <c r="AR43" s="21">
        <v>57591.13</v>
      </c>
      <c r="AS43" s="21">
        <v>72994.559999999998</v>
      </c>
      <c r="AT43" s="21">
        <v>91033.22</v>
      </c>
      <c r="AU43" s="21">
        <v>90640.81</v>
      </c>
      <c r="AV43" s="21">
        <v>77855.64</v>
      </c>
      <c r="AW43" s="21">
        <v>68426.69</v>
      </c>
      <c r="AX43" s="21">
        <v>64444.81</v>
      </c>
      <c r="AY43" s="21">
        <v>53183.99</v>
      </c>
      <c r="AZ43" s="21">
        <v>38636.699999999997</v>
      </c>
      <c r="BA43" s="21">
        <v>28889.4</v>
      </c>
      <c r="BB43" s="21">
        <v>39458.25</v>
      </c>
      <c r="BC43" s="21">
        <v>44377.16</v>
      </c>
      <c r="BD43" s="21">
        <v>56233.62</v>
      </c>
      <c r="BE43" s="21">
        <v>55416.04</v>
      </c>
      <c r="BF43" s="21">
        <v>59878.14</v>
      </c>
      <c r="BG43" s="21">
        <v>64415.18</v>
      </c>
      <c r="BH43" s="21">
        <v>58227.31</v>
      </c>
      <c r="BI43" s="21">
        <v>60119.46</v>
      </c>
      <c r="BJ43" s="21"/>
      <c r="BK43" s="21">
        <f t="shared" si="38"/>
        <v>34616.369999999995</v>
      </c>
      <c r="BL43" s="21">
        <f t="shared" si="39"/>
        <v>16043.89</v>
      </c>
      <c r="BM43" s="21">
        <f t="shared" si="40"/>
        <v>-7608.1300000000047</v>
      </c>
      <c r="BN43" s="21">
        <f t="shared" si="41"/>
        <v>1357.5099999999948</v>
      </c>
      <c r="BO43" s="21">
        <f t="shared" si="42"/>
        <v>17578.519999999997</v>
      </c>
      <c r="BP43" s="21">
        <f t="shared" si="43"/>
        <v>31155.08</v>
      </c>
      <c r="BQ43" s="21">
        <f t="shared" si="44"/>
        <v>26225.629999999997</v>
      </c>
      <c r="BR43" s="21">
        <f t="shared" si="45"/>
        <v>19628.330000000002</v>
      </c>
      <c r="BS43" s="21">
        <f t="shared" si="46"/>
        <v>8307.2300000000032</v>
      </c>
      <c r="BU43" s="56">
        <f t="shared" si="47"/>
        <v>0.54510000000000003</v>
      </c>
      <c r="BV43" s="56">
        <f t="shared" si="48"/>
        <v>0.28910000000000002</v>
      </c>
      <c r="BW43" s="56">
        <f t="shared" si="49"/>
        <v>-0.2069</v>
      </c>
      <c r="BX43" s="56">
        <f t="shared" si="50"/>
        <v>2.3599999999999999E-2</v>
      </c>
      <c r="BY43" s="56">
        <f t="shared" si="51"/>
        <v>0.24079999999999999</v>
      </c>
      <c r="BZ43" s="56">
        <f t="shared" si="52"/>
        <v>0.3422</v>
      </c>
      <c r="CA43" s="56">
        <f t="shared" si="53"/>
        <v>0.2893</v>
      </c>
      <c r="CB43" s="56">
        <f t="shared" si="54"/>
        <v>0.25209999999999999</v>
      </c>
      <c r="CC43" s="56">
        <f t="shared" si="55"/>
        <v>0.12139999999999999</v>
      </c>
    </row>
    <row r="44" spans="1:81" x14ac:dyDescent="0.25">
      <c r="C44" s="7">
        <v>2</v>
      </c>
      <c r="D44" s="21">
        <v>128627.36</v>
      </c>
      <c r="E44" s="21">
        <v>101392.34</v>
      </c>
      <c r="F44" s="21">
        <v>70944.27</v>
      </c>
      <c r="G44" s="21">
        <v>119546.21</v>
      </c>
      <c r="H44" s="21">
        <v>150422.74</v>
      </c>
      <c r="I44" s="21">
        <v>204754.75</v>
      </c>
      <c r="J44" s="21">
        <v>193937.6</v>
      </c>
      <c r="K44" s="21">
        <v>160897.79</v>
      </c>
      <c r="L44" s="21">
        <v>140755.46</v>
      </c>
      <c r="M44" s="21">
        <v>128914.84</v>
      </c>
      <c r="N44" s="21">
        <v>100414.24</v>
      </c>
      <c r="O44" s="21">
        <v>64719.72</v>
      </c>
      <c r="P44" s="21">
        <v>57096.36</v>
      </c>
      <c r="Q44" s="21">
        <v>78269.320000000007</v>
      </c>
      <c r="R44" s="21">
        <v>93884.38</v>
      </c>
      <c r="S44" s="21">
        <v>113587.48</v>
      </c>
      <c r="T44" s="21">
        <v>107243.59</v>
      </c>
      <c r="U44" s="21">
        <v>115372.12</v>
      </c>
      <c r="V44" s="21">
        <v>127935.42</v>
      </c>
      <c r="W44" s="21">
        <v>117499.83</v>
      </c>
      <c r="X44" s="21">
        <v>124817.16</v>
      </c>
      <c r="Y44" s="20"/>
      <c r="Z44" s="6"/>
      <c r="AA44" s="6"/>
      <c r="AB44" s="6">
        <v>185723.72</v>
      </c>
      <c r="AC44" s="6">
        <v>179661.66</v>
      </c>
      <c r="AD44" s="6">
        <v>164828.65000000002</v>
      </c>
      <c r="AE44" s="6">
        <v>233133.69</v>
      </c>
      <c r="AF44" s="6">
        <v>257666.33</v>
      </c>
      <c r="AG44" s="6">
        <v>320126.87</v>
      </c>
      <c r="AH44" s="6">
        <v>321873.02</v>
      </c>
      <c r="AI44" s="6">
        <v>278397.62</v>
      </c>
      <c r="AJ44" s="6">
        <v>265572.62</v>
      </c>
      <c r="AK44" s="6">
        <v>128914.84</v>
      </c>
      <c r="AL44" s="6">
        <v>100414.24</v>
      </c>
      <c r="AM44" s="6">
        <v>64719.72</v>
      </c>
      <c r="AN44" s="6"/>
      <c r="AO44" s="21">
        <v>128627.36</v>
      </c>
      <c r="AP44" s="21">
        <v>101392.34</v>
      </c>
      <c r="AQ44" s="21">
        <v>70944.27</v>
      </c>
      <c r="AR44" s="21">
        <v>119546.21</v>
      </c>
      <c r="AS44" s="21">
        <v>150422.74</v>
      </c>
      <c r="AT44" s="21">
        <v>204754.75</v>
      </c>
      <c r="AU44" s="21">
        <v>193937.6</v>
      </c>
      <c r="AV44" s="21">
        <v>160897.79</v>
      </c>
      <c r="AW44" s="21">
        <v>140755.46</v>
      </c>
      <c r="AX44" s="21">
        <v>128914.84</v>
      </c>
      <c r="AY44" s="21">
        <v>100414.24</v>
      </c>
      <c r="AZ44" s="21">
        <v>64719.72</v>
      </c>
      <c r="BA44" s="21">
        <v>57096.36</v>
      </c>
      <c r="BB44" s="21">
        <v>78269.320000000007</v>
      </c>
      <c r="BC44" s="21">
        <v>93884.38</v>
      </c>
      <c r="BD44" s="21">
        <v>113587.48</v>
      </c>
      <c r="BE44" s="21">
        <v>107243.59</v>
      </c>
      <c r="BF44" s="21">
        <v>115372.12</v>
      </c>
      <c r="BG44" s="21">
        <v>127935.42</v>
      </c>
      <c r="BH44" s="21">
        <v>117499.83</v>
      </c>
      <c r="BI44" s="21">
        <v>124817.16</v>
      </c>
      <c r="BJ44" s="21"/>
      <c r="BK44" s="21">
        <f t="shared" si="38"/>
        <v>71531</v>
      </c>
      <c r="BL44" s="21">
        <f t="shared" si="39"/>
        <v>23123.01999999999</v>
      </c>
      <c r="BM44" s="21">
        <f t="shared" si="40"/>
        <v>-22940.11</v>
      </c>
      <c r="BN44" s="21">
        <f t="shared" si="41"/>
        <v>5958.7300000000105</v>
      </c>
      <c r="BO44" s="21">
        <f t="shared" si="42"/>
        <v>43179.149999999994</v>
      </c>
      <c r="BP44" s="21">
        <f t="shared" si="43"/>
        <v>89382.63</v>
      </c>
      <c r="BQ44" s="21">
        <f t="shared" si="44"/>
        <v>66002.180000000008</v>
      </c>
      <c r="BR44" s="21">
        <f t="shared" si="45"/>
        <v>43397.960000000006</v>
      </c>
      <c r="BS44" s="21">
        <f t="shared" si="46"/>
        <v>15938.299999999988</v>
      </c>
      <c r="BU44" s="56">
        <f t="shared" si="47"/>
        <v>0.55610000000000004</v>
      </c>
      <c r="BV44" s="56">
        <f t="shared" si="48"/>
        <v>0.2281</v>
      </c>
      <c r="BW44" s="56">
        <f t="shared" si="49"/>
        <v>-0.32340000000000002</v>
      </c>
      <c r="BX44" s="56">
        <f t="shared" si="50"/>
        <v>4.9799999999999997E-2</v>
      </c>
      <c r="BY44" s="56">
        <f t="shared" si="51"/>
        <v>0.28710000000000002</v>
      </c>
      <c r="BZ44" s="56">
        <f t="shared" si="52"/>
        <v>0.4365</v>
      </c>
      <c r="CA44" s="56">
        <f t="shared" si="53"/>
        <v>0.34029999999999999</v>
      </c>
      <c r="CB44" s="56">
        <f t="shared" si="54"/>
        <v>0.2697</v>
      </c>
      <c r="CC44" s="56">
        <f t="shared" si="55"/>
        <v>0.1132</v>
      </c>
    </row>
    <row r="45" spans="1:81" x14ac:dyDescent="0.25">
      <c r="C45" s="7">
        <v>3</v>
      </c>
      <c r="D45" s="21">
        <v>34950.93</v>
      </c>
      <c r="E45" s="21">
        <v>34702.32</v>
      </c>
      <c r="F45" s="21">
        <v>18177.48</v>
      </c>
      <c r="G45" s="21">
        <v>31971.15</v>
      </c>
      <c r="H45" s="21">
        <v>49462.5</v>
      </c>
      <c r="I45" s="21">
        <v>62975.48</v>
      </c>
      <c r="J45" s="21">
        <v>67062.06</v>
      </c>
      <c r="K45" s="21">
        <v>62517.95</v>
      </c>
      <c r="L45" s="21">
        <v>46732.480000000003</v>
      </c>
      <c r="M45" s="21">
        <v>34741.5</v>
      </c>
      <c r="N45" s="21">
        <v>32867.550000000003</v>
      </c>
      <c r="O45" s="21">
        <v>20031.23</v>
      </c>
      <c r="P45" s="21">
        <v>8207.5300000000007</v>
      </c>
      <c r="Q45" s="21">
        <v>20072.849999999999</v>
      </c>
      <c r="R45" s="21">
        <v>20217.73</v>
      </c>
      <c r="S45" s="21">
        <v>33009.199999999997</v>
      </c>
      <c r="T45" s="21">
        <v>28475.8</v>
      </c>
      <c r="U45" s="21">
        <v>45708.12</v>
      </c>
      <c r="V45" s="21">
        <v>38301.19</v>
      </c>
      <c r="W45" s="21">
        <v>35748.410000000003</v>
      </c>
      <c r="X45" s="21">
        <v>43217.95</v>
      </c>
      <c r="Y45" s="20"/>
      <c r="Z45" s="6"/>
      <c r="AA45" s="6"/>
      <c r="AB45" s="6">
        <v>43158.46</v>
      </c>
      <c r="AC45" s="6">
        <v>54775.17</v>
      </c>
      <c r="AD45" s="6">
        <v>38395.21</v>
      </c>
      <c r="AE45" s="6">
        <v>64980.35</v>
      </c>
      <c r="AF45" s="6">
        <v>77938.3</v>
      </c>
      <c r="AG45" s="6">
        <v>108683.6</v>
      </c>
      <c r="AH45" s="6">
        <v>105363.25</v>
      </c>
      <c r="AI45" s="6">
        <v>98266.36</v>
      </c>
      <c r="AJ45" s="6">
        <v>89950.43</v>
      </c>
      <c r="AK45" s="6">
        <v>34741.5</v>
      </c>
      <c r="AL45" s="6">
        <v>32867.550000000003</v>
      </c>
      <c r="AM45" s="6">
        <v>20031.23</v>
      </c>
      <c r="AN45" s="6"/>
      <c r="AO45" s="21">
        <v>34950.93</v>
      </c>
      <c r="AP45" s="21">
        <v>34702.32</v>
      </c>
      <c r="AQ45" s="21">
        <v>18177.48</v>
      </c>
      <c r="AR45" s="21">
        <v>31971.15</v>
      </c>
      <c r="AS45" s="21">
        <v>49462.5</v>
      </c>
      <c r="AT45" s="21">
        <v>62975.48</v>
      </c>
      <c r="AU45" s="21">
        <v>67062.06</v>
      </c>
      <c r="AV45" s="21">
        <v>62517.95</v>
      </c>
      <c r="AW45" s="21">
        <v>46732.480000000003</v>
      </c>
      <c r="AX45" s="21">
        <v>34741.5</v>
      </c>
      <c r="AY45" s="21">
        <v>32867.550000000003</v>
      </c>
      <c r="AZ45" s="21">
        <v>20031.23</v>
      </c>
      <c r="BA45" s="21">
        <v>8207.5300000000007</v>
      </c>
      <c r="BB45" s="21">
        <v>20072.849999999999</v>
      </c>
      <c r="BC45" s="21">
        <v>20217.73</v>
      </c>
      <c r="BD45" s="21">
        <v>33009.199999999997</v>
      </c>
      <c r="BE45" s="21">
        <v>28475.8</v>
      </c>
      <c r="BF45" s="21">
        <v>45708.12</v>
      </c>
      <c r="BG45" s="21">
        <v>38301.19</v>
      </c>
      <c r="BH45" s="21">
        <v>35748.410000000003</v>
      </c>
      <c r="BI45" s="21">
        <v>43217.95</v>
      </c>
      <c r="BJ45" s="21"/>
      <c r="BK45" s="21">
        <f t="shared" si="38"/>
        <v>26743.4</v>
      </c>
      <c r="BL45" s="21">
        <f t="shared" si="39"/>
        <v>14629.470000000001</v>
      </c>
      <c r="BM45" s="21">
        <f t="shared" si="40"/>
        <v>-2040.25</v>
      </c>
      <c r="BN45" s="21">
        <f t="shared" si="41"/>
        <v>-1038.0499999999956</v>
      </c>
      <c r="BO45" s="21">
        <f t="shared" si="42"/>
        <v>20986.7</v>
      </c>
      <c r="BP45" s="21">
        <f t="shared" si="43"/>
        <v>17267.36</v>
      </c>
      <c r="BQ45" s="21">
        <f t="shared" si="44"/>
        <v>28760.869999999995</v>
      </c>
      <c r="BR45" s="21">
        <f t="shared" si="45"/>
        <v>26769.539999999994</v>
      </c>
      <c r="BS45" s="21">
        <f t="shared" si="46"/>
        <v>3514.5300000000061</v>
      </c>
      <c r="BU45" s="56">
        <f t="shared" si="47"/>
        <v>0.76519999999999999</v>
      </c>
      <c r="BV45" s="56">
        <f t="shared" si="48"/>
        <v>0.42159999999999997</v>
      </c>
      <c r="BW45" s="56">
        <f t="shared" si="49"/>
        <v>-0.11219999999999999</v>
      </c>
      <c r="BX45" s="56">
        <f t="shared" si="50"/>
        <v>-3.2500000000000001E-2</v>
      </c>
      <c r="BY45" s="56">
        <f t="shared" si="51"/>
        <v>0.42430000000000001</v>
      </c>
      <c r="BZ45" s="56">
        <f t="shared" si="52"/>
        <v>0.2742</v>
      </c>
      <c r="CA45" s="56">
        <f t="shared" si="53"/>
        <v>0.4289</v>
      </c>
      <c r="CB45" s="56">
        <f t="shared" si="54"/>
        <v>0.42820000000000003</v>
      </c>
      <c r="CC45" s="56">
        <f t="shared" si="55"/>
        <v>7.5200000000000003E-2</v>
      </c>
    </row>
    <row r="46" spans="1:81" x14ac:dyDescent="0.25">
      <c r="C46" s="7">
        <v>4</v>
      </c>
      <c r="D46" s="21">
        <v>40231.86</v>
      </c>
      <c r="E46" s="21">
        <v>33495.97</v>
      </c>
      <c r="F46" s="21">
        <v>21389.49</v>
      </c>
      <c r="G46" s="21">
        <v>39785.870000000003</v>
      </c>
      <c r="H46" s="21">
        <v>56070.05</v>
      </c>
      <c r="I46" s="21">
        <v>62079.29</v>
      </c>
      <c r="J46" s="21">
        <v>59279.98</v>
      </c>
      <c r="K46" s="21">
        <v>56820.92</v>
      </c>
      <c r="L46" s="21">
        <v>47996.18</v>
      </c>
      <c r="M46" s="21">
        <v>36668.449999999997</v>
      </c>
      <c r="N46" s="21">
        <v>30951.54</v>
      </c>
      <c r="O46" s="21">
        <v>17968.29</v>
      </c>
      <c r="P46" s="21">
        <v>12018.99</v>
      </c>
      <c r="Q46" s="21">
        <v>17217.32</v>
      </c>
      <c r="R46" s="21">
        <v>19475.580000000002</v>
      </c>
      <c r="S46" s="21">
        <v>32513.22</v>
      </c>
      <c r="T46" s="21">
        <v>36435.9</v>
      </c>
      <c r="U46" s="21">
        <v>31075.77</v>
      </c>
      <c r="V46" s="21">
        <v>40376.25</v>
      </c>
      <c r="W46" s="21">
        <v>40742.18</v>
      </c>
      <c r="X46" s="21">
        <v>44693.54</v>
      </c>
      <c r="Y46" s="20"/>
      <c r="Z46" s="6"/>
      <c r="AA46" s="6"/>
      <c r="AB46" s="6">
        <v>52250.85</v>
      </c>
      <c r="AC46" s="6">
        <v>50713.29</v>
      </c>
      <c r="AD46" s="6">
        <v>40865.070000000007</v>
      </c>
      <c r="AE46" s="6">
        <v>72299.09</v>
      </c>
      <c r="AF46" s="6">
        <v>92505.950000000012</v>
      </c>
      <c r="AG46" s="6">
        <v>93155.06</v>
      </c>
      <c r="AH46" s="6">
        <v>99656.23000000001</v>
      </c>
      <c r="AI46" s="6">
        <v>97563.1</v>
      </c>
      <c r="AJ46" s="6">
        <v>92689.72</v>
      </c>
      <c r="AK46" s="6">
        <v>36668.449999999997</v>
      </c>
      <c r="AL46" s="6">
        <v>30951.54</v>
      </c>
      <c r="AM46" s="6">
        <v>17968.29</v>
      </c>
      <c r="AN46" s="6"/>
      <c r="AO46" s="21">
        <v>40231.86</v>
      </c>
      <c r="AP46" s="21">
        <v>33495.97</v>
      </c>
      <c r="AQ46" s="21">
        <v>21389.49</v>
      </c>
      <c r="AR46" s="21">
        <v>39785.870000000003</v>
      </c>
      <c r="AS46" s="21">
        <v>56070.05</v>
      </c>
      <c r="AT46" s="21">
        <v>62079.29</v>
      </c>
      <c r="AU46" s="21">
        <v>59279.98</v>
      </c>
      <c r="AV46" s="21">
        <v>56820.92</v>
      </c>
      <c r="AW46" s="21">
        <v>47996.18</v>
      </c>
      <c r="AX46" s="21">
        <v>36668.449999999997</v>
      </c>
      <c r="AY46" s="21">
        <v>30951.54</v>
      </c>
      <c r="AZ46" s="21">
        <v>17968.29</v>
      </c>
      <c r="BA46" s="21">
        <v>12018.99</v>
      </c>
      <c r="BB46" s="21">
        <v>17217.32</v>
      </c>
      <c r="BC46" s="21">
        <v>19475.580000000002</v>
      </c>
      <c r="BD46" s="21">
        <v>32513.22</v>
      </c>
      <c r="BE46" s="21">
        <v>36435.9</v>
      </c>
      <c r="BF46" s="21">
        <v>31075.77</v>
      </c>
      <c r="BG46" s="21">
        <v>40376.25</v>
      </c>
      <c r="BH46" s="21">
        <v>40742.18</v>
      </c>
      <c r="BI46" s="21">
        <v>44693.54</v>
      </c>
      <c r="BJ46" s="21"/>
      <c r="BK46" s="21">
        <f t="shared" si="38"/>
        <v>28212.870000000003</v>
      </c>
      <c r="BL46" s="21">
        <f t="shared" si="39"/>
        <v>16278.650000000001</v>
      </c>
      <c r="BM46" s="21">
        <f t="shared" si="40"/>
        <v>1913.9099999999999</v>
      </c>
      <c r="BN46" s="21">
        <f t="shared" si="41"/>
        <v>7272.6500000000015</v>
      </c>
      <c r="BO46" s="21">
        <f t="shared" si="42"/>
        <v>19634.150000000001</v>
      </c>
      <c r="BP46" s="21">
        <f t="shared" si="43"/>
        <v>31003.52</v>
      </c>
      <c r="BQ46" s="21">
        <f t="shared" si="44"/>
        <v>18903.730000000003</v>
      </c>
      <c r="BR46" s="21">
        <f t="shared" si="45"/>
        <v>16078.739999999998</v>
      </c>
      <c r="BS46" s="21">
        <f t="shared" si="46"/>
        <v>3302.6399999999994</v>
      </c>
      <c r="BU46" s="56">
        <f t="shared" si="47"/>
        <v>0.70130000000000003</v>
      </c>
      <c r="BV46" s="56">
        <f t="shared" si="48"/>
        <v>0.48599999999999999</v>
      </c>
      <c r="BW46" s="56">
        <f t="shared" si="49"/>
        <v>8.9499999999999996E-2</v>
      </c>
      <c r="BX46" s="56">
        <f t="shared" si="50"/>
        <v>0.18279999999999999</v>
      </c>
      <c r="BY46" s="56">
        <f t="shared" si="51"/>
        <v>0.35020000000000001</v>
      </c>
      <c r="BZ46" s="56">
        <f t="shared" si="52"/>
        <v>0.49940000000000001</v>
      </c>
      <c r="CA46" s="56">
        <f t="shared" si="53"/>
        <v>0.31890000000000002</v>
      </c>
      <c r="CB46" s="56">
        <f t="shared" si="54"/>
        <v>0.28299999999999997</v>
      </c>
      <c r="CC46" s="56">
        <f t="shared" si="55"/>
        <v>6.88E-2</v>
      </c>
    </row>
    <row r="47" spans="1:81" x14ac:dyDescent="0.25">
      <c r="C47" s="7">
        <v>6</v>
      </c>
      <c r="D47" s="21">
        <v>13625.55</v>
      </c>
      <c r="E47" s="21">
        <v>7293.75</v>
      </c>
      <c r="F47" s="21">
        <v>5316.05</v>
      </c>
      <c r="G47" s="21">
        <v>13062.61</v>
      </c>
      <c r="H47" s="21">
        <v>16997.45</v>
      </c>
      <c r="I47" s="21">
        <v>18763.52</v>
      </c>
      <c r="J47" s="21">
        <v>17807.349999999999</v>
      </c>
      <c r="K47" s="21">
        <v>14894.86</v>
      </c>
      <c r="L47" s="21">
        <v>12023.19</v>
      </c>
      <c r="M47" s="21">
        <v>10195.450000000001</v>
      </c>
      <c r="N47" s="21">
        <v>8015.75</v>
      </c>
      <c r="O47" s="21">
        <v>3964.76</v>
      </c>
      <c r="P47" s="21">
        <v>5215.68</v>
      </c>
      <c r="Q47" s="21">
        <v>8243.4</v>
      </c>
      <c r="R47" s="21">
        <v>6585.58</v>
      </c>
      <c r="S47" s="21">
        <v>8469.5</v>
      </c>
      <c r="T47" s="21">
        <v>8732.93</v>
      </c>
      <c r="U47" s="21">
        <v>10634.89</v>
      </c>
      <c r="V47" s="21">
        <v>11773.49</v>
      </c>
      <c r="W47" s="21">
        <v>9405.7900000000009</v>
      </c>
      <c r="X47" s="21">
        <v>11476.7</v>
      </c>
      <c r="Y47" s="20"/>
      <c r="Z47" s="6"/>
      <c r="AA47" s="6"/>
      <c r="AB47" s="6">
        <v>18841.23</v>
      </c>
      <c r="AC47" s="6">
        <v>15537.15</v>
      </c>
      <c r="AD47" s="6">
        <v>11901.630000000001</v>
      </c>
      <c r="AE47" s="6">
        <v>21532.11</v>
      </c>
      <c r="AF47" s="6">
        <v>25730.38</v>
      </c>
      <c r="AG47" s="6">
        <v>29398.41</v>
      </c>
      <c r="AH47" s="6">
        <v>29580.839999999997</v>
      </c>
      <c r="AI47" s="6">
        <v>24300.65</v>
      </c>
      <c r="AJ47" s="6">
        <v>23499.89</v>
      </c>
      <c r="AK47" s="6">
        <v>10195.450000000001</v>
      </c>
      <c r="AL47" s="6">
        <v>8015.75</v>
      </c>
      <c r="AM47" s="6">
        <v>3964.76</v>
      </c>
      <c r="AN47" s="6"/>
      <c r="AO47" s="21">
        <v>13625.55</v>
      </c>
      <c r="AP47" s="21">
        <v>7293.75</v>
      </c>
      <c r="AQ47" s="21">
        <v>5316.05</v>
      </c>
      <c r="AR47" s="21">
        <v>13062.61</v>
      </c>
      <c r="AS47" s="21">
        <v>16997.45</v>
      </c>
      <c r="AT47" s="21">
        <v>18763.52</v>
      </c>
      <c r="AU47" s="21">
        <v>17807.349999999999</v>
      </c>
      <c r="AV47" s="21">
        <v>14894.86</v>
      </c>
      <c r="AW47" s="21">
        <v>12023.19</v>
      </c>
      <c r="AX47" s="21">
        <v>10195.450000000001</v>
      </c>
      <c r="AY47" s="21">
        <v>8015.75</v>
      </c>
      <c r="AZ47" s="21">
        <v>3964.76</v>
      </c>
      <c r="BA47" s="21">
        <v>5215.68</v>
      </c>
      <c r="BB47" s="21">
        <v>8243.4</v>
      </c>
      <c r="BC47" s="21">
        <v>6585.58</v>
      </c>
      <c r="BD47" s="21">
        <v>8469.5</v>
      </c>
      <c r="BE47" s="21">
        <v>8732.93</v>
      </c>
      <c r="BF47" s="21">
        <v>10634.89</v>
      </c>
      <c r="BG47" s="21">
        <v>11773.49</v>
      </c>
      <c r="BH47" s="21">
        <v>9405.7900000000009</v>
      </c>
      <c r="BI47" s="21">
        <v>11476.7</v>
      </c>
      <c r="BJ47" s="21"/>
      <c r="BK47" s="21">
        <f t="shared" si="38"/>
        <v>8409.869999999999</v>
      </c>
      <c r="BL47" s="21">
        <f t="shared" si="39"/>
        <v>-949.64999999999964</v>
      </c>
      <c r="BM47" s="21">
        <f t="shared" si="40"/>
        <v>-1269.5299999999997</v>
      </c>
      <c r="BN47" s="21">
        <f t="shared" si="41"/>
        <v>4593.1100000000006</v>
      </c>
      <c r="BO47" s="21">
        <f t="shared" si="42"/>
        <v>8264.52</v>
      </c>
      <c r="BP47" s="21">
        <f t="shared" si="43"/>
        <v>8128.630000000001</v>
      </c>
      <c r="BQ47" s="21">
        <f t="shared" si="44"/>
        <v>6033.8599999999988</v>
      </c>
      <c r="BR47" s="21">
        <f t="shared" si="45"/>
        <v>5489.07</v>
      </c>
      <c r="BS47" s="21">
        <f t="shared" si="46"/>
        <v>546.48999999999978</v>
      </c>
      <c r="BU47" s="56">
        <f t="shared" si="47"/>
        <v>0.61719999999999997</v>
      </c>
      <c r="BV47" s="56">
        <f t="shared" si="48"/>
        <v>-0.13020000000000001</v>
      </c>
      <c r="BW47" s="56">
        <f t="shared" si="49"/>
        <v>-0.23880000000000001</v>
      </c>
      <c r="BX47" s="56">
        <f t="shared" si="50"/>
        <v>0.35160000000000002</v>
      </c>
      <c r="BY47" s="56">
        <f t="shared" si="51"/>
        <v>0.48620000000000002</v>
      </c>
      <c r="BZ47" s="56">
        <f t="shared" si="52"/>
        <v>0.43319999999999997</v>
      </c>
      <c r="CA47" s="56">
        <f t="shared" si="53"/>
        <v>0.33879999999999999</v>
      </c>
      <c r="CB47" s="56">
        <f t="shared" si="54"/>
        <v>0.36849999999999999</v>
      </c>
      <c r="CC47" s="56">
        <f t="shared" si="55"/>
        <v>4.5499999999999999E-2</v>
      </c>
    </row>
    <row r="48" spans="1:81" x14ac:dyDescent="0.25">
      <c r="C48" s="7"/>
      <c r="D48" s="21">
        <v>250</v>
      </c>
      <c r="E48" s="21">
        <v>1135.9000000000001</v>
      </c>
      <c r="F48" s="21">
        <v>435</v>
      </c>
      <c r="G48" s="21"/>
      <c r="H48" s="21"/>
      <c r="I48" s="21">
        <v>120</v>
      </c>
      <c r="J48" s="21"/>
      <c r="K48" s="21">
        <v>679.94</v>
      </c>
      <c r="L48" s="21">
        <v>120</v>
      </c>
      <c r="M48" s="21">
        <v>185</v>
      </c>
      <c r="N48" s="21">
        <v>120</v>
      </c>
      <c r="O48" s="21"/>
      <c r="P48" s="21"/>
      <c r="Q48" s="21">
        <v>120</v>
      </c>
      <c r="R48" s="21">
        <v>120</v>
      </c>
      <c r="S48" s="21"/>
      <c r="T48" s="21">
        <v>425</v>
      </c>
      <c r="U48" s="21"/>
      <c r="V48" s="21">
        <v>240</v>
      </c>
      <c r="W48" s="21">
        <v>75.819999999999993</v>
      </c>
      <c r="X48" s="21">
        <v>277.91000000000003</v>
      </c>
      <c r="Y48" s="20"/>
      <c r="Z48" s="6"/>
      <c r="AA48" s="6"/>
      <c r="AB48" s="6">
        <v>250</v>
      </c>
      <c r="AC48" s="6">
        <v>1255.9000000000001</v>
      </c>
      <c r="AD48" s="6">
        <v>555</v>
      </c>
      <c r="AE48" s="6"/>
      <c r="AF48" s="6">
        <v>425</v>
      </c>
      <c r="AG48" s="6">
        <v>120</v>
      </c>
      <c r="AH48" s="6">
        <v>240</v>
      </c>
      <c r="AI48" s="6">
        <v>755.76</v>
      </c>
      <c r="AJ48" s="6">
        <v>397.91</v>
      </c>
      <c r="AK48" s="6">
        <v>185</v>
      </c>
      <c r="AL48" s="6">
        <v>120</v>
      </c>
      <c r="AM48" s="6"/>
      <c r="AN48" s="6"/>
      <c r="AO48" s="21">
        <v>250</v>
      </c>
      <c r="AP48" s="21">
        <v>1135.9000000000001</v>
      </c>
      <c r="AQ48" s="21">
        <v>435</v>
      </c>
      <c r="AR48" s="21"/>
      <c r="AS48" s="21"/>
      <c r="AT48" s="21">
        <v>120</v>
      </c>
      <c r="AU48" s="21"/>
      <c r="AV48" s="21">
        <v>679.94</v>
      </c>
      <c r="AW48" s="21">
        <v>120</v>
      </c>
      <c r="AX48" s="21">
        <v>185</v>
      </c>
      <c r="AY48" s="21">
        <v>120</v>
      </c>
      <c r="AZ48" s="21"/>
      <c r="BA48" s="21"/>
      <c r="BB48" s="21">
        <v>120</v>
      </c>
      <c r="BC48" s="21">
        <v>120</v>
      </c>
      <c r="BD48" s="21"/>
      <c r="BE48" s="21">
        <v>425</v>
      </c>
      <c r="BF48" s="21"/>
      <c r="BG48" s="21">
        <v>240</v>
      </c>
      <c r="BH48" s="21">
        <v>75.819999999999993</v>
      </c>
      <c r="BI48" s="21">
        <v>277.91000000000003</v>
      </c>
      <c r="BJ48" s="21"/>
      <c r="BK48" s="21">
        <f t="shared" si="38"/>
        <v>250</v>
      </c>
      <c r="BL48" s="21">
        <f t="shared" si="39"/>
        <v>1015.9000000000001</v>
      </c>
      <c r="BM48" s="21">
        <f t="shared" si="40"/>
        <v>315</v>
      </c>
      <c r="BN48" s="21">
        <f t="shared" si="41"/>
        <v>0</v>
      </c>
      <c r="BO48" s="21">
        <f t="shared" si="42"/>
        <v>-425</v>
      </c>
      <c r="BP48" s="21">
        <f t="shared" si="43"/>
        <v>120</v>
      </c>
      <c r="BQ48" s="21">
        <f t="shared" si="44"/>
        <v>-240</v>
      </c>
      <c r="BR48" s="21">
        <f t="shared" si="45"/>
        <v>604.12000000000012</v>
      </c>
      <c r="BS48" s="21">
        <f t="shared" si="46"/>
        <v>-157.91000000000003</v>
      </c>
      <c r="BU48" s="56">
        <f t="shared" si="47"/>
        <v>1</v>
      </c>
      <c r="BV48" s="56">
        <f t="shared" si="48"/>
        <v>0.89439999999999997</v>
      </c>
      <c r="BW48" s="56">
        <f t="shared" si="49"/>
        <v>0.72409999999999997</v>
      </c>
      <c r="BX48" s="56" t="s">
        <v>256</v>
      </c>
      <c r="BY48" s="56" t="s">
        <v>256</v>
      </c>
      <c r="BZ48" s="56">
        <f t="shared" si="52"/>
        <v>1</v>
      </c>
      <c r="CA48" s="56" t="s">
        <v>256</v>
      </c>
      <c r="CB48" s="56">
        <f t="shared" si="54"/>
        <v>0.88849999999999996</v>
      </c>
      <c r="CC48" s="56">
        <f t="shared" si="55"/>
        <v>-1.3159000000000001</v>
      </c>
    </row>
    <row r="49" spans="1:81" x14ac:dyDescent="0.25">
      <c r="A49" s="7" t="s">
        <v>124</v>
      </c>
      <c r="D49" s="21">
        <v>305328.28999999998</v>
      </c>
      <c r="E49" s="21">
        <v>255490.19</v>
      </c>
      <c r="F49" s="21">
        <v>168963.68</v>
      </c>
      <c r="G49" s="21">
        <v>283100.31</v>
      </c>
      <c r="H49" s="21">
        <v>370634.1</v>
      </c>
      <c r="I49" s="21">
        <v>467982.83</v>
      </c>
      <c r="J49" s="21">
        <v>458820.19999999995</v>
      </c>
      <c r="K49" s="21">
        <v>400600.37</v>
      </c>
      <c r="L49" s="21">
        <v>341828.49</v>
      </c>
      <c r="M49" s="21">
        <v>299221.87</v>
      </c>
      <c r="N49" s="21">
        <v>245377.34</v>
      </c>
      <c r="O49" s="21">
        <v>161679.20000000001</v>
      </c>
      <c r="P49" s="21">
        <v>125087.12</v>
      </c>
      <c r="Q49" s="21">
        <v>179099.42</v>
      </c>
      <c r="R49" s="21">
        <v>201646.07999999999</v>
      </c>
      <c r="S49" s="21">
        <v>263924.69999999995</v>
      </c>
      <c r="T49" s="21">
        <v>256968.93999999997</v>
      </c>
      <c r="U49" s="21">
        <v>283971.77</v>
      </c>
      <c r="V49" s="21">
        <v>304121.84999999998</v>
      </c>
      <c r="W49" s="21">
        <v>282513.90000000002</v>
      </c>
      <c r="X49" s="21">
        <v>305620.08999999997</v>
      </c>
      <c r="Y49" s="20"/>
      <c r="Z49" s="6"/>
      <c r="AA49" s="6"/>
      <c r="AB49" s="6">
        <v>430415.41</v>
      </c>
      <c r="AC49" s="6">
        <v>434589.61</v>
      </c>
      <c r="AD49" s="6">
        <v>370609.76000000007</v>
      </c>
      <c r="AE49" s="6">
        <v>547025.00999999989</v>
      </c>
      <c r="AF49" s="6">
        <v>627603.04</v>
      </c>
      <c r="AG49" s="6">
        <v>751954.6</v>
      </c>
      <c r="AH49" s="6">
        <v>762942.04999999993</v>
      </c>
      <c r="AI49" s="6">
        <v>683114.27</v>
      </c>
      <c r="AJ49" s="6">
        <v>647448.58000000007</v>
      </c>
      <c r="AK49" s="6">
        <v>299221.87</v>
      </c>
      <c r="AL49" s="6">
        <v>245377.34</v>
      </c>
      <c r="AM49" s="6">
        <v>161679.20000000001</v>
      </c>
      <c r="AN49" s="6"/>
      <c r="AO49" s="21">
        <v>305328.28999999998</v>
      </c>
      <c r="AP49" s="21">
        <v>255490.19</v>
      </c>
      <c r="AQ49" s="21">
        <v>168963.68</v>
      </c>
      <c r="AR49" s="21">
        <v>283100.31</v>
      </c>
      <c r="AS49" s="21">
        <v>370634.1</v>
      </c>
      <c r="AT49" s="21">
        <v>467982.83</v>
      </c>
      <c r="AU49" s="21">
        <v>458820.19999999995</v>
      </c>
      <c r="AV49" s="21">
        <v>400600.37</v>
      </c>
      <c r="AW49" s="21">
        <v>341828.49</v>
      </c>
      <c r="AX49" s="21">
        <v>299221.87</v>
      </c>
      <c r="AY49" s="21">
        <v>245377.34</v>
      </c>
      <c r="AZ49" s="21">
        <v>161679.20000000001</v>
      </c>
      <c r="BA49" s="21">
        <v>125087.12</v>
      </c>
      <c r="BB49" s="21">
        <v>179099.42</v>
      </c>
      <c r="BC49" s="21">
        <v>201646.07999999999</v>
      </c>
      <c r="BD49" s="21">
        <v>263924.69999999995</v>
      </c>
      <c r="BE49" s="21">
        <v>256968.93999999997</v>
      </c>
      <c r="BF49" s="21">
        <v>283971.77</v>
      </c>
      <c r="BG49" s="21">
        <v>304121.84999999998</v>
      </c>
      <c r="BH49" s="21">
        <v>282513.90000000002</v>
      </c>
      <c r="BI49" s="21">
        <v>305620.08999999997</v>
      </c>
      <c r="BJ49" s="21"/>
      <c r="BK49" s="21">
        <f t="shared" si="38"/>
        <v>180241.16999999998</v>
      </c>
      <c r="BL49" s="21">
        <f t="shared" si="39"/>
        <v>76390.76999999999</v>
      </c>
      <c r="BM49" s="21">
        <f t="shared" si="40"/>
        <v>-32682.399999999994</v>
      </c>
      <c r="BN49" s="21">
        <f t="shared" si="41"/>
        <v>19175.610000000044</v>
      </c>
      <c r="BO49" s="21">
        <f t="shared" si="42"/>
        <v>113665.16</v>
      </c>
      <c r="BP49" s="21">
        <f t="shared" si="43"/>
        <v>184011.06</v>
      </c>
      <c r="BQ49" s="21">
        <f t="shared" si="44"/>
        <v>154698.34999999998</v>
      </c>
      <c r="BR49" s="21">
        <f t="shared" si="45"/>
        <v>118086.46999999997</v>
      </c>
      <c r="BS49" s="21">
        <f t="shared" si="46"/>
        <v>36208.400000000023</v>
      </c>
      <c r="BU49" s="56">
        <f t="shared" si="47"/>
        <v>0.59030000000000005</v>
      </c>
      <c r="BV49" s="56">
        <f t="shared" si="48"/>
        <v>0.29899999999999999</v>
      </c>
      <c r="BW49" s="56">
        <f t="shared" si="49"/>
        <v>-0.19339999999999999</v>
      </c>
      <c r="BX49" s="56">
        <f t="shared" si="50"/>
        <v>6.7699999999999996E-2</v>
      </c>
      <c r="BY49" s="56">
        <f t="shared" si="51"/>
        <v>0.30669999999999997</v>
      </c>
      <c r="BZ49" s="56">
        <f t="shared" si="52"/>
        <v>0.39319999999999999</v>
      </c>
      <c r="CA49" s="56">
        <f t="shared" si="53"/>
        <v>0.3372</v>
      </c>
      <c r="CB49" s="56">
        <f t="shared" si="54"/>
        <v>0.29480000000000001</v>
      </c>
      <c r="CC49" s="56">
        <f t="shared" si="55"/>
        <v>0.10589999999999999</v>
      </c>
    </row>
    <row r="50" spans="1:81" x14ac:dyDescent="0.25">
      <c r="A50" s="7" t="s">
        <v>20</v>
      </c>
      <c r="B50" s="7" t="s">
        <v>50</v>
      </c>
      <c r="C50" s="7">
        <v>2</v>
      </c>
      <c r="D50" s="21">
        <v>1280.58</v>
      </c>
      <c r="E50" s="21">
        <v>1075</v>
      </c>
      <c r="F50" s="21">
        <v>1123.33</v>
      </c>
      <c r="G50" s="21">
        <v>1242.52</v>
      </c>
      <c r="H50" s="21">
        <v>1797.87</v>
      </c>
      <c r="I50" s="21">
        <v>2106.19</v>
      </c>
      <c r="J50" s="21">
        <v>1949.4</v>
      </c>
      <c r="K50" s="21">
        <v>1324.86</v>
      </c>
      <c r="L50" s="21">
        <v>1328.25</v>
      </c>
      <c r="M50" s="21">
        <v>1372.24</v>
      </c>
      <c r="N50" s="21">
        <v>1254.55</v>
      </c>
      <c r="O50" s="21">
        <v>1194.3900000000001</v>
      </c>
      <c r="P50" s="21">
        <v>1366.6</v>
      </c>
      <c r="Q50" s="21">
        <v>1144</v>
      </c>
      <c r="R50" s="21">
        <v>1383.06</v>
      </c>
      <c r="S50" s="21">
        <v>1449.88</v>
      </c>
      <c r="T50" s="21">
        <v>1220.6300000000001</v>
      </c>
      <c r="U50" s="21">
        <v>1240.98</v>
      </c>
      <c r="V50" s="21">
        <v>1462.55</v>
      </c>
      <c r="W50" s="21">
        <v>1407.64</v>
      </c>
      <c r="X50" s="21">
        <v>1590.04</v>
      </c>
      <c r="Y50" s="20"/>
      <c r="Z50" s="6"/>
      <c r="AA50" s="6"/>
      <c r="AB50" s="6">
        <v>2647.18</v>
      </c>
      <c r="AC50" s="6">
        <v>2219</v>
      </c>
      <c r="AD50" s="6">
        <v>2506.39</v>
      </c>
      <c r="AE50" s="6">
        <v>2692.4</v>
      </c>
      <c r="AF50" s="6">
        <v>3018.5</v>
      </c>
      <c r="AG50" s="6">
        <v>3347.17</v>
      </c>
      <c r="AH50" s="6">
        <v>3411.95</v>
      </c>
      <c r="AI50" s="6">
        <v>2732.5</v>
      </c>
      <c r="AJ50" s="6">
        <v>2918.29</v>
      </c>
      <c r="AK50" s="6">
        <v>1372.24</v>
      </c>
      <c r="AL50" s="6">
        <v>1254.55</v>
      </c>
      <c r="AM50" s="6">
        <v>1194.3900000000001</v>
      </c>
      <c r="AN50" s="6"/>
      <c r="AO50" s="21">
        <v>1280.58</v>
      </c>
      <c r="AP50" s="21">
        <v>1075</v>
      </c>
      <c r="AQ50" s="21">
        <v>1123.33</v>
      </c>
      <c r="AR50" s="21">
        <v>1242.52</v>
      </c>
      <c r="AS50" s="21">
        <v>1797.87</v>
      </c>
      <c r="AT50" s="21">
        <v>2106.19</v>
      </c>
      <c r="AU50" s="21">
        <v>1949.4</v>
      </c>
      <c r="AV50" s="21">
        <v>1324.86</v>
      </c>
      <c r="AW50" s="21">
        <v>1328.25</v>
      </c>
      <c r="AX50" s="21">
        <v>1372.24</v>
      </c>
      <c r="AY50" s="21">
        <v>1254.55</v>
      </c>
      <c r="AZ50" s="21">
        <v>1194.3900000000001</v>
      </c>
      <c r="BA50" s="21">
        <v>1366.6</v>
      </c>
      <c r="BB50" s="21">
        <v>1144</v>
      </c>
      <c r="BC50" s="21">
        <v>1383.06</v>
      </c>
      <c r="BD50" s="21">
        <v>1449.88</v>
      </c>
      <c r="BE50" s="21">
        <v>1220.6300000000001</v>
      </c>
      <c r="BF50" s="21">
        <v>1240.98</v>
      </c>
      <c r="BG50" s="21">
        <v>1462.55</v>
      </c>
      <c r="BH50" s="21">
        <v>1407.64</v>
      </c>
      <c r="BI50" s="21">
        <v>1590.04</v>
      </c>
      <c r="BJ50" s="21"/>
      <c r="BK50" s="21">
        <f t="shared" si="38"/>
        <v>-86.019999999999982</v>
      </c>
      <c r="BL50" s="21">
        <f t="shared" si="39"/>
        <v>-69</v>
      </c>
      <c r="BM50" s="21">
        <f t="shared" si="40"/>
        <v>-259.73</v>
      </c>
      <c r="BN50" s="21">
        <f t="shared" si="41"/>
        <v>-207.36000000000013</v>
      </c>
      <c r="BO50" s="21">
        <f t="shared" si="42"/>
        <v>577.23999999999978</v>
      </c>
      <c r="BP50" s="21">
        <f t="shared" si="43"/>
        <v>865.21</v>
      </c>
      <c r="BQ50" s="21">
        <f t="shared" si="44"/>
        <v>486.85000000000014</v>
      </c>
      <c r="BR50" s="21">
        <f t="shared" si="45"/>
        <v>-82.7800000000002</v>
      </c>
      <c r="BS50" s="21">
        <f t="shared" si="46"/>
        <v>-261.78999999999996</v>
      </c>
      <c r="BU50" s="56">
        <f t="shared" si="47"/>
        <v>-6.7199999999999996E-2</v>
      </c>
      <c r="BV50" s="56">
        <f t="shared" si="48"/>
        <v>-6.4199999999999993E-2</v>
      </c>
      <c r="BW50" s="56">
        <f t="shared" si="49"/>
        <v>-0.23119999999999999</v>
      </c>
      <c r="BX50" s="56">
        <f t="shared" si="50"/>
        <v>-0.16689999999999999</v>
      </c>
      <c r="BY50" s="56">
        <f t="shared" si="51"/>
        <v>0.3211</v>
      </c>
      <c r="BZ50" s="56">
        <f t="shared" si="52"/>
        <v>0.4108</v>
      </c>
      <c r="CA50" s="56">
        <f t="shared" si="53"/>
        <v>0.24970000000000001</v>
      </c>
      <c r="CB50" s="56">
        <f t="shared" si="54"/>
        <v>-6.25E-2</v>
      </c>
      <c r="CC50" s="56">
        <f t="shared" si="55"/>
        <v>-0.1971</v>
      </c>
    </row>
    <row r="51" spans="1:81" x14ac:dyDescent="0.25">
      <c r="A51" s="7" t="s">
        <v>125</v>
      </c>
      <c r="D51" s="21">
        <v>1280.58</v>
      </c>
      <c r="E51" s="21">
        <v>1075</v>
      </c>
      <c r="F51" s="21">
        <v>1123.33</v>
      </c>
      <c r="G51" s="21">
        <v>1242.52</v>
      </c>
      <c r="H51" s="21">
        <v>1797.87</v>
      </c>
      <c r="I51" s="21">
        <v>2106.19</v>
      </c>
      <c r="J51" s="21">
        <v>1949.4</v>
      </c>
      <c r="K51" s="21">
        <v>1324.86</v>
      </c>
      <c r="L51" s="21">
        <v>1328.25</v>
      </c>
      <c r="M51" s="21">
        <v>1372.24</v>
      </c>
      <c r="N51" s="21">
        <v>1254.55</v>
      </c>
      <c r="O51" s="21">
        <v>1194.3900000000001</v>
      </c>
      <c r="P51" s="21">
        <v>1366.6</v>
      </c>
      <c r="Q51" s="21">
        <v>1144</v>
      </c>
      <c r="R51" s="21">
        <v>1383.06</v>
      </c>
      <c r="S51" s="21">
        <v>1449.88</v>
      </c>
      <c r="T51" s="21">
        <v>1220.6300000000001</v>
      </c>
      <c r="U51" s="21">
        <v>1240.98</v>
      </c>
      <c r="V51" s="21">
        <v>1462.55</v>
      </c>
      <c r="W51" s="21">
        <v>1407.64</v>
      </c>
      <c r="X51" s="21">
        <v>1590.04</v>
      </c>
      <c r="Y51" s="20"/>
      <c r="Z51" s="6"/>
      <c r="AA51" s="6"/>
      <c r="AB51" s="6">
        <v>2647.18</v>
      </c>
      <c r="AC51" s="6">
        <v>2219</v>
      </c>
      <c r="AD51" s="6">
        <v>2506.39</v>
      </c>
      <c r="AE51" s="6">
        <v>2692.4</v>
      </c>
      <c r="AF51" s="6">
        <v>3018.5</v>
      </c>
      <c r="AG51" s="6">
        <v>3347.17</v>
      </c>
      <c r="AH51" s="6">
        <v>3411.95</v>
      </c>
      <c r="AI51" s="6">
        <v>2732.5</v>
      </c>
      <c r="AJ51" s="6">
        <v>2918.29</v>
      </c>
      <c r="AK51" s="6">
        <v>1372.24</v>
      </c>
      <c r="AL51" s="6">
        <v>1254.55</v>
      </c>
      <c r="AM51" s="6">
        <v>1194.3900000000001</v>
      </c>
      <c r="AN51" s="6"/>
      <c r="AO51" s="21">
        <v>1280.58</v>
      </c>
      <c r="AP51" s="21">
        <v>1075</v>
      </c>
      <c r="AQ51" s="21">
        <v>1123.33</v>
      </c>
      <c r="AR51" s="21">
        <v>1242.52</v>
      </c>
      <c r="AS51" s="21">
        <v>1797.87</v>
      </c>
      <c r="AT51" s="21">
        <v>2106.19</v>
      </c>
      <c r="AU51" s="21">
        <v>1949.4</v>
      </c>
      <c r="AV51" s="21">
        <v>1324.86</v>
      </c>
      <c r="AW51" s="21">
        <v>1328.25</v>
      </c>
      <c r="AX51" s="21">
        <v>1372.24</v>
      </c>
      <c r="AY51" s="21">
        <v>1254.55</v>
      </c>
      <c r="AZ51" s="21">
        <v>1194.3900000000001</v>
      </c>
      <c r="BA51" s="21">
        <v>1366.6</v>
      </c>
      <c r="BB51" s="21">
        <v>1144</v>
      </c>
      <c r="BC51" s="21">
        <v>1383.06</v>
      </c>
      <c r="BD51" s="21">
        <v>1449.88</v>
      </c>
      <c r="BE51" s="21">
        <v>1220.6300000000001</v>
      </c>
      <c r="BF51" s="21">
        <v>1240.98</v>
      </c>
      <c r="BG51" s="21">
        <v>1462.55</v>
      </c>
      <c r="BH51" s="21">
        <v>1407.64</v>
      </c>
      <c r="BI51" s="21">
        <v>1590.04</v>
      </c>
      <c r="BJ51" s="21"/>
      <c r="BK51" s="21">
        <f t="shared" si="38"/>
        <v>-86.019999999999982</v>
      </c>
      <c r="BL51" s="21">
        <f t="shared" si="39"/>
        <v>-69</v>
      </c>
      <c r="BM51" s="21">
        <f t="shared" si="40"/>
        <v>-259.73</v>
      </c>
      <c r="BN51" s="21">
        <f t="shared" si="41"/>
        <v>-207.36000000000013</v>
      </c>
      <c r="BO51" s="21">
        <f t="shared" si="42"/>
        <v>577.23999999999978</v>
      </c>
      <c r="BP51" s="21">
        <f t="shared" si="43"/>
        <v>865.21</v>
      </c>
      <c r="BQ51" s="21">
        <f t="shared" si="44"/>
        <v>486.85000000000014</v>
      </c>
      <c r="BR51" s="21">
        <f t="shared" si="45"/>
        <v>-82.7800000000002</v>
      </c>
      <c r="BS51" s="21">
        <f t="shared" si="46"/>
        <v>-261.78999999999996</v>
      </c>
      <c r="BU51" s="56">
        <f t="shared" si="47"/>
        <v>-6.7199999999999996E-2</v>
      </c>
      <c r="BV51" s="56">
        <f t="shared" si="48"/>
        <v>-6.4199999999999993E-2</v>
      </c>
      <c r="BW51" s="56">
        <f t="shared" si="49"/>
        <v>-0.23119999999999999</v>
      </c>
      <c r="BX51" s="56">
        <f t="shared" si="50"/>
        <v>-0.16689999999999999</v>
      </c>
      <c r="BY51" s="56">
        <f t="shared" si="51"/>
        <v>0.3211</v>
      </c>
      <c r="BZ51" s="56">
        <f t="shared" si="52"/>
        <v>0.4108</v>
      </c>
      <c r="CA51" s="56">
        <f t="shared" si="53"/>
        <v>0.24970000000000001</v>
      </c>
      <c r="CB51" s="56">
        <f t="shared" si="54"/>
        <v>-6.25E-2</v>
      </c>
      <c r="CC51" s="56">
        <f t="shared" si="55"/>
        <v>-0.1971</v>
      </c>
    </row>
    <row r="52" spans="1:81" x14ac:dyDescent="0.25">
      <c r="A52" s="7" t="s">
        <v>21</v>
      </c>
      <c r="B52" s="7" t="s">
        <v>51</v>
      </c>
      <c r="C52" s="7">
        <v>3</v>
      </c>
      <c r="D52" s="21">
        <v>1765.96</v>
      </c>
      <c r="E52" s="21">
        <v>1239.4100000000001</v>
      </c>
      <c r="F52" s="21">
        <v>1182.18</v>
      </c>
      <c r="G52" s="21">
        <v>1702.57</v>
      </c>
      <c r="H52" s="21">
        <v>3329.52</v>
      </c>
      <c r="I52" s="21">
        <v>3220.48</v>
      </c>
      <c r="J52" s="21">
        <v>3274.62</v>
      </c>
      <c r="K52" s="21">
        <v>2273.33</v>
      </c>
      <c r="L52" s="21">
        <v>1643.53</v>
      </c>
      <c r="M52" s="21">
        <v>1663.84</v>
      </c>
      <c r="N52" s="21">
        <v>1019</v>
      </c>
      <c r="O52" s="21">
        <v>511.4</v>
      </c>
      <c r="P52" s="21">
        <v>301.20999999999998</v>
      </c>
      <c r="Q52" s="21">
        <v>1018.09</v>
      </c>
      <c r="R52" s="21">
        <v>1157.23</v>
      </c>
      <c r="S52" s="21">
        <v>2477.81</v>
      </c>
      <c r="T52" s="21">
        <v>1811.57</v>
      </c>
      <c r="U52" s="21">
        <v>1550.45</v>
      </c>
      <c r="V52" s="21">
        <v>1372.66</v>
      </c>
      <c r="W52" s="21">
        <v>1100.79</v>
      </c>
      <c r="X52" s="21">
        <v>1100.02</v>
      </c>
      <c r="Y52" s="20"/>
      <c r="Z52" s="6"/>
      <c r="AA52" s="6"/>
      <c r="AB52" s="6">
        <v>2067.17</v>
      </c>
      <c r="AC52" s="6">
        <v>2257.5</v>
      </c>
      <c r="AD52" s="6">
        <v>2339.41</v>
      </c>
      <c r="AE52" s="6">
        <v>4180.38</v>
      </c>
      <c r="AF52" s="6">
        <v>5141.09</v>
      </c>
      <c r="AG52" s="6">
        <v>4770.93</v>
      </c>
      <c r="AH52" s="6">
        <v>4647.28</v>
      </c>
      <c r="AI52" s="6">
        <v>3374.12</v>
      </c>
      <c r="AJ52" s="6">
        <v>2743.55</v>
      </c>
      <c r="AK52" s="6">
        <v>1663.84</v>
      </c>
      <c r="AL52" s="6">
        <v>1019</v>
      </c>
      <c r="AM52" s="6">
        <v>511.4</v>
      </c>
      <c r="AN52" s="6"/>
      <c r="AO52" s="21">
        <v>1765.96</v>
      </c>
      <c r="AP52" s="21">
        <v>1239.4100000000001</v>
      </c>
      <c r="AQ52" s="21">
        <v>1182.18</v>
      </c>
      <c r="AR52" s="21">
        <v>1702.57</v>
      </c>
      <c r="AS52" s="21">
        <v>3329.52</v>
      </c>
      <c r="AT52" s="21">
        <v>3220.48</v>
      </c>
      <c r="AU52" s="21">
        <v>3274.62</v>
      </c>
      <c r="AV52" s="21">
        <v>2273.33</v>
      </c>
      <c r="AW52" s="21">
        <v>1643.53</v>
      </c>
      <c r="AX52" s="21">
        <v>1663.84</v>
      </c>
      <c r="AY52" s="21">
        <v>1019</v>
      </c>
      <c r="AZ52" s="21">
        <v>511.4</v>
      </c>
      <c r="BA52" s="21">
        <v>301.20999999999998</v>
      </c>
      <c r="BB52" s="21">
        <v>1018.09</v>
      </c>
      <c r="BC52" s="21">
        <v>1157.23</v>
      </c>
      <c r="BD52" s="21">
        <v>2477.81</v>
      </c>
      <c r="BE52" s="21">
        <v>1811.57</v>
      </c>
      <c r="BF52" s="21">
        <v>1550.45</v>
      </c>
      <c r="BG52" s="21">
        <v>1372.66</v>
      </c>
      <c r="BH52" s="21">
        <v>1100.79</v>
      </c>
      <c r="BI52" s="21">
        <v>1100.02</v>
      </c>
      <c r="BJ52" s="21"/>
      <c r="BK52" s="21">
        <f t="shared" si="38"/>
        <v>1464.75</v>
      </c>
      <c r="BL52" s="21">
        <f t="shared" si="39"/>
        <v>221.32000000000005</v>
      </c>
      <c r="BM52" s="21">
        <f t="shared" si="40"/>
        <v>24.950000000000045</v>
      </c>
      <c r="BN52" s="21">
        <f t="shared" si="41"/>
        <v>-775.24</v>
      </c>
      <c r="BO52" s="21">
        <f t="shared" si="42"/>
        <v>1517.95</v>
      </c>
      <c r="BP52" s="21">
        <f t="shared" si="43"/>
        <v>1670.03</v>
      </c>
      <c r="BQ52" s="21">
        <f t="shared" si="44"/>
        <v>1901.9599999999998</v>
      </c>
      <c r="BR52" s="21">
        <f t="shared" si="45"/>
        <v>1172.54</v>
      </c>
      <c r="BS52" s="21">
        <f t="shared" si="46"/>
        <v>543.51</v>
      </c>
      <c r="BU52" s="56">
        <f t="shared" si="47"/>
        <v>0.82940000000000003</v>
      </c>
      <c r="BV52" s="56">
        <f t="shared" si="48"/>
        <v>0.17860000000000001</v>
      </c>
      <c r="BW52" s="56">
        <f t="shared" si="49"/>
        <v>2.1100000000000001E-2</v>
      </c>
      <c r="BX52" s="56">
        <f t="shared" si="50"/>
        <v>-0.45529999999999998</v>
      </c>
      <c r="BY52" s="56">
        <f t="shared" si="51"/>
        <v>0.45590000000000003</v>
      </c>
      <c r="BZ52" s="56">
        <f t="shared" si="52"/>
        <v>0.51859999999999995</v>
      </c>
      <c r="CA52" s="56">
        <f t="shared" si="53"/>
        <v>0.58079999999999998</v>
      </c>
      <c r="CB52" s="56">
        <f t="shared" si="54"/>
        <v>0.51580000000000004</v>
      </c>
      <c r="CC52" s="56">
        <f t="shared" si="55"/>
        <v>0.33069999999999999</v>
      </c>
    </row>
    <row r="53" spans="1:81" x14ac:dyDescent="0.25">
      <c r="A53" s="7" t="s">
        <v>126</v>
      </c>
      <c r="D53" s="21">
        <v>1765.96</v>
      </c>
      <c r="E53" s="21">
        <v>1239.4100000000001</v>
      </c>
      <c r="F53" s="21">
        <v>1182.18</v>
      </c>
      <c r="G53" s="21">
        <v>1702.57</v>
      </c>
      <c r="H53" s="21">
        <v>3329.52</v>
      </c>
      <c r="I53" s="21">
        <v>3220.48</v>
      </c>
      <c r="J53" s="21">
        <v>3274.62</v>
      </c>
      <c r="K53" s="21">
        <v>2273.33</v>
      </c>
      <c r="L53" s="21">
        <v>1643.53</v>
      </c>
      <c r="M53" s="21">
        <v>1663.84</v>
      </c>
      <c r="N53" s="21">
        <v>1019</v>
      </c>
      <c r="O53" s="21">
        <v>511.4</v>
      </c>
      <c r="P53" s="21">
        <v>301.20999999999998</v>
      </c>
      <c r="Q53" s="21">
        <v>1018.09</v>
      </c>
      <c r="R53" s="21">
        <v>1157.23</v>
      </c>
      <c r="S53" s="21">
        <v>2477.81</v>
      </c>
      <c r="T53" s="21">
        <v>1811.57</v>
      </c>
      <c r="U53" s="21">
        <v>1550.45</v>
      </c>
      <c r="V53" s="21">
        <v>1372.66</v>
      </c>
      <c r="W53" s="21">
        <v>1100.79</v>
      </c>
      <c r="X53" s="21">
        <v>1100.02</v>
      </c>
      <c r="Y53" s="20"/>
      <c r="Z53" s="6"/>
      <c r="AA53" s="6"/>
      <c r="AB53" s="6">
        <v>2067.17</v>
      </c>
      <c r="AC53" s="6">
        <v>2257.5</v>
      </c>
      <c r="AD53" s="6">
        <v>2339.41</v>
      </c>
      <c r="AE53" s="6">
        <v>4180.38</v>
      </c>
      <c r="AF53" s="6">
        <v>5141.09</v>
      </c>
      <c r="AG53" s="6">
        <v>4770.93</v>
      </c>
      <c r="AH53" s="6">
        <v>4647.28</v>
      </c>
      <c r="AI53" s="6">
        <v>3374.12</v>
      </c>
      <c r="AJ53" s="6">
        <v>2743.55</v>
      </c>
      <c r="AK53" s="6">
        <v>1663.84</v>
      </c>
      <c r="AL53" s="6">
        <v>1019</v>
      </c>
      <c r="AM53" s="6">
        <v>511.4</v>
      </c>
      <c r="AN53" s="6"/>
      <c r="AO53" s="21">
        <v>1765.96</v>
      </c>
      <c r="AP53" s="21">
        <v>1239.4100000000001</v>
      </c>
      <c r="AQ53" s="21">
        <v>1182.18</v>
      </c>
      <c r="AR53" s="21">
        <v>1702.57</v>
      </c>
      <c r="AS53" s="21">
        <v>3329.52</v>
      </c>
      <c r="AT53" s="21">
        <v>3220.48</v>
      </c>
      <c r="AU53" s="21">
        <v>3274.62</v>
      </c>
      <c r="AV53" s="21">
        <v>2273.33</v>
      </c>
      <c r="AW53" s="21">
        <v>1643.53</v>
      </c>
      <c r="AX53" s="21">
        <v>1663.84</v>
      </c>
      <c r="AY53" s="21">
        <v>1019</v>
      </c>
      <c r="AZ53" s="21">
        <v>511.4</v>
      </c>
      <c r="BA53" s="21">
        <v>301.20999999999998</v>
      </c>
      <c r="BB53" s="21">
        <v>1018.09</v>
      </c>
      <c r="BC53" s="21">
        <v>1157.23</v>
      </c>
      <c r="BD53" s="21">
        <v>2477.81</v>
      </c>
      <c r="BE53" s="21">
        <v>1811.57</v>
      </c>
      <c r="BF53" s="21">
        <v>1550.45</v>
      </c>
      <c r="BG53" s="21">
        <v>1372.66</v>
      </c>
      <c r="BH53" s="21">
        <v>1100.79</v>
      </c>
      <c r="BI53" s="21">
        <v>1100.02</v>
      </c>
      <c r="BJ53" s="21"/>
      <c r="BK53" s="21">
        <f t="shared" si="38"/>
        <v>1464.75</v>
      </c>
      <c r="BL53" s="21">
        <f t="shared" si="39"/>
        <v>221.32000000000005</v>
      </c>
      <c r="BM53" s="21">
        <f t="shared" si="40"/>
        <v>24.950000000000045</v>
      </c>
      <c r="BN53" s="21">
        <f t="shared" si="41"/>
        <v>-775.24</v>
      </c>
      <c r="BO53" s="21">
        <f t="shared" si="42"/>
        <v>1517.95</v>
      </c>
      <c r="BP53" s="21">
        <f t="shared" si="43"/>
        <v>1670.03</v>
      </c>
      <c r="BQ53" s="21">
        <f t="shared" si="44"/>
        <v>1901.9599999999998</v>
      </c>
      <c r="BR53" s="21">
        <f t="shared" si="45"/>
        <v>1172.54</v>
      </c>
      <c r="BS53" s="21">
        <f t="shared" si="46"/>
        <v>543.51</v>
      </c>
      <c r="BU53" s="56">
        <f t="shared" si="47"/>
        <v>0.82940000000000003</v>
      </c>
      <c r="BV53" s="56">
        <f t="shared" si="48"/>
        <v>0.17860000000000001</v>
      </c>
      <c r="BW53" s="56">
        <f t="shared" si="49"/>
        <v>2.1100000000000001E-2</v>
      </c>
      <c r="BX53" s="56">
        <f t="shared" si="50"/>
        <v>-0.45529999999999998</v>
      </c>
      <c r="BY53" s="56">
        <f t="shared" si="51"/>
        <v>0.45590000000000003</v>
      </c>
      <c r="BZ53" s="56">
        <f t="shared" si="52"/>
        <v>0.51859999999999995</v>
      </c>
      <c r="CA53" s="56">
        <f t="shared" si="53"/>
        <v>0.58079999999999998</v>
      </c>
      <c r="CB53" s="56">
        <f t="shared" si="54"/>
        <v>0.51580000000000004</v>
      </c>
      <c r="CC53" s="56">
        <f t="shared" si="55"/>
        <v>0.33069999999999999</v>
      </c>
    </row>
    <row r="54" spans="1:81" x14ac:dyDescent="0.25">
      <c r="A54" s="7" t="s">
        <v>22</v>
      </c>
      <c r="B54" s="7" t="s">
        <v>58</v>
      </c>
      <c r="C54" s="7"/>
      <c r="D54" s="21">
        <v>2641.63</v>
      </c>
      <c r="E54" s="21">
        <v>3133.1</v>
      </c>
      <c r="F54" s="21">
        <v>3167.63</v>
      </c>
      <c r="G54" s="21">
        <v>4625.21</v>
      </c>
      <c r="H54" s="21">
        <v>3148.27</v>
      </c>
      <c r="I54" s="21">
        <v>3012.21</v>
      </c>
      <c r="J54" s="21">
        <v>3182.38</v>
      </c>
      <c r="K54" s="21">
        <v>2058.65</v>
      </c>
      <c r="L54" s="21">
        <v>2223.64</v>
      </c>
      <c r="M54" s="21">
        <v>2073.81</v>
      </c>
      <c r="N54" s="21">
        <v>2344.27</v>
      </c>
      <c r="O54" s="21">
        <v>2524.17</v>
      </c>
      <c r="P54" s="21">
        <v>2381.9</v>
      </c>
      <c r="Q54" s="21">
        <v>2117.36</v>
      </c>
      <c r="R54" s="21">
        <v>2004.06</v>
      </c>
      <c r="S54" s="21">
        <v>1528.91</v>
      </c>
      <c r="T54" s="21">
        <v>1469.82</v>
      </c>
      <c r="U54" s="21">
        <v>1891.5</v>
      </c>
      <c r="V54" s="21">
        <v>1978.38</v>
      </c>
      <c r="W54" s="21">
        <v>1929.36</v>
      </c>
      <c r="X54" s="21">
        <v>1942.34</v>
      </c>
      <c r="Y54" s="20"/>
      <c r="Z54" s="6"/>
      <c r="AA54" s="6"/>
      <c r="AB54" s="6">
        <v>5023.5300000000007</v>
      </c>
      <c r="AC54" s="6">
        <v>5250.46</v>
      </c>
      <c r="AD54" s="6">
        <v>5171.6900000000005</v>
      </c>
      <c r="AE54" s="6">
        <v>6154.12</v>
      </c>
      <c r="AF54" s="6">
        <v>4618.09</v>
      </c>
      <c r="AG54" s="6">
        <v>4903.71</v>
      </c>
      <c r="AH54" s="6">
        <v>5160.76</v>
      </c>
      <c r="AI54" s="6">
        <v>3988.01</v>
      </c>
      <c r="AJ54" s="6">
        <v>4165.9799999999996</v>
      </c>
      <c r="AK54" s="6">
        <v>2073.81</v>
      </c>
      <c r="AL54" s="6">
        <v>2344.27</v>
      </c>
      <c r="AM54" s="6">
        <v>2524.17</v>
      </c>
      <c r="AN54" s="6"/>
      <c r="AO54" s="21">
        <v>2641.63</v>
      </c>
      <c r="AP54" s="21">
        <v>3133.1</v>
      </c>
      <c r="AQ54" s="21">
        <v>3167.63</v>
      </c>
      <c r="AR54" s="21">
        <v>4625.21</v>
      </c>
      <c r="AS54" s="21">
        <v>3148.27</v>
      </c>
      <c r="AT54" s="21">
        <v>3012.21</v>
      </c>
      <c r="AU54" s="21">
        <v>3182.38</v>
      </c>
      <c r="AV54" s="21">
        <v>2058.65</v>
      </c>
      <c r="AW54" s="21">
        <v>2223.64</v>
      </c>
      <c r="AX54" s="21">
        <v>2073.81</v>
      </c>
      <c r="AY54" s="21">
        <v>2344.27</v>
      </c>
      <c r="AZ54" s="21">
        <v>2524.17</v>
      </c>
      <c r="BA54" s="21">
        <v>2381.9</v>
      </c>
      <c r="BB54" s="21">
        <v>2117.36</v>
      </c>
      <c r="BC54" s="21">
        <v>2004.06</v>
      </c>
      <c r="BD54" s="21">
        <v>1528.91</v>
      </c>
      <c r="BE54" s="21">
        <v>1469.82</v>
      </c>
      <c r="BF54" s="21">
        <v>1891.5</v>
      </c>
      <c r="BG54" s="21">
        <v>1978.38</v>
      </c>
      <c r="BH54" s="21">
        <v>1929.36</v>
      </c>
      <c r="BI54" s="21">
        <v>1942.34</v>
      </c>
      <c r="BJ54" s="21"/>
      <c r="BK54" s="21">
        <f t="shared" si="38"/>
        <v>259.73</v>
      </c>
      <c r="BL54" s="21">
        <f t="shared" si="39"/>
        <v>1015.7399999999998</v>
      </c>
      <c r="BM54" s="21">
        <f t="shared" si="40"/>
        <v>1163.5700000000002</v>
      </c>
      <c r="BN54" s="21">
        <f t="shared" si="41"/>
        <v>3096.3</v>
      </c>
      <c r="BO54" s="21">
        <f t="shared" si="42"/>
        <v>1678.45</v>
      </c>
      <c r="BP54" s="21">
        <f t="shared" si="43"/>
        <v>1120.71</v>
      </c>
      <c r="BQ54" s="21">
        <f t="shared" si="44"/>
        <v>1204</v>
      </c>
      <c r="BR54" s="21">
        <f t="shared" si="45"/>
        <v>129.29000000000019</v>
      </c>
      <c r="BS54" s="21">
        <f t="shared" si="46"/>
        <v>281.29999999999995</v>
      </c>
      <c r="BU54" s="56">
        <f t="shared" si="47"/>
        <v>9.8299999999999998E-2</v>
      </c>
      <c r="BV54" s="56">
        <f t="shared" si="48"/>
        <v>0.32419999999999999</v>
      </c>
      <c r="BW54" s="56">
        <f t="shared" si="49"/>
        <v>0.36730000000000002</v>
      </c>
      <c r="BX54" s="56">
        <f t="shared" si="50"/>
        <v>0.6694</v>
      </c>
      <c r="BY54" s="56">
        <f t="shared" si="51"/>
        <v>0.53310000000000002</v>
      </c>
      <c r="BZ54" s="56">
        <f t="shared" si="52"/>
        <v>0.37209999999999999</v>
      </c>
      <c r="CA54" s="56">
        <f t="shared" si="53"/>
        <v>0.37830000000000003</v>
      </c>
      <c r="CB54" s="56">
        <f t="shared" si="54"/>
        <v>6.2799999999999995E-2</v>
      </c>
      <c r="CC54" s="56">
        <f t="shared" si="55"/>
        <v>0.1265</v>
      </c>
    </row>
    <row r="55" spans="1:81" x14ac:dyDescent="0.25">
      <c r="A55" s="7" t="s">
        <v>127</v>
      </c>
      <c r="D55" s="21">
        <v>2641.63</v>
      </c>
      <c r="E55" s="21">
        <v>3133.1</v>
      </c>
      <c r="F55" s="21">
        <v>3167.63</v>
      </c>
      <c r="G55" s="21">
        <v>4625.21</v>
      </c>
      <c r="H55" s="21">
        <v>3148.27</v>
      </c>
      <c r="I55" s="21">
        <v>3012.21</v>
      </c>
      <c r="J55" s="21">
        <v>3182.38</v>
      </c>
      <c r="K55" s="21">
        <v>2058.65</v>
      </c>
      <c r="L55" s="21">
        <v>2223.64</v>
      </c>
      <c r="M55" s="21">
        <v>2073.81</v>
      </c>
      <c r="N55" s="21">
        <v>2344.27</v>
      </c>
      <c r="O55" s="21">
        <v>2524.17</v>
      </c>
      <c r="P55" s="21">
        <v>2381.9</v>
      </c>
      <c r="Q55" s="21">
        <v>2117.36</v>
      </c>
      <c r="R55" s="21">
        <v>2004.06</v>
      </c>
      <c r="S55" s="21">
        <v>1528.91</v>
      </c>
      <c r="T55" s="21">
        <v>1469.82</v>
      </c>
      <c r="U55" s="21">
        <v>1891.5</v>
      </c>
      <c r="V55" s="21">
        <v>1978.38</v>
      </c>
      <c r="W55" s="21">
        <v>1929.36</v>
      </c>
      <c r="X55" s="21">
        <v>1942.34</v>
      </c>
      <c r="Y55" s="20"/>
      <c r="Z55" s="6"/>
      <c r="AA55" s="6"/>
      <c r="AB55" s="6">
        <v>5023.5300000000007</v>
      </c>
      <c r="AC55" s="6">
        <v>5250.46</v>
      </c>
      <c r="AD55" s="6">
        <v>5171.6900000000005</v>
      </c>
      <c r="AE55" s="6">
        <v>6154.12</v>
      </c>
      <c r="AF55" s="6">
        <v>4618.09</v>
      </c>
      <c r="AG55" s="6">
        <v>4903.71</v>
      </c>
      <c r="AH55" s="6">
        <v>5160.76</v>
      </c>
      <c r="AI55" s="6">
        <v>3988.01</v>
      </c>
      <c r="AJ55" s="6">
        <v>4165.9799999999996</v>
      </c>
      <c r="AK55" s="6">
        <v>2073.81</v>
      </c>
      <c r="AL55" s="6">
        <v>2344.27</v>
      </c>
      <c r="AM55" s="6">
        <v>2524.17</v>
      </c>
      <c r="AN55" s="6"/>
      <c r="AO55" s="21">
        <v>2641.63</v>
      </c>
      <c r="AP55" s="21">
        <v>3133.1</v>
      </c>
      <c r="AQ55" s="21">
        <v>3167.63</v>
      </c>
      <c r="AR55" s="21">
        <v>4625.21</v>
      </c>
      <c r="AS55" s="21">
        <v>3148.27</v>
      </c>
      <c r="AT55" s="21">
        <v>3012.21</v>
      </c>
      <c r="AU55" s="21">
        <v>3182.38</v>
      </c>
      <c r="AV55" s="21">
        <v>2058.65</v>
      </c>
      <c r="AW55" s="21">
        <v>2223.64</v>
      </c>
      <c r="AX55" s="21">
        <v>2073.81</v>
      </c>
      <c r="AY55" s="21">
        <v>2344.27</v>
      </c>
      <c r="AZ55" s="21">
        <v>2524.17</v>
      </c>
      <c r="BA55" s="21">
        <v>2381.9</v>
      </c>
      <c r="BB55" s="21">
        <v>2117.36</v>
      </c>
      <c r="BC55" s="21">
        <v>2004.06</v>
      </c>
      <c r="BD55" s="21">
        <v>1528.91</v>
      </c>
      <c r="BE55" s="21">
        <v>1469.82</v>
      </c>
      <c r="BF55" s="21">
        <v>1891.5</v>
      </c>
      <c r="BG55" s="21">
        <v>1978.38</v>
      </c>
      <c r="BH55" s="21">
        <v>1929.36</v>
      </c>
      <c r="BI55" s="21">
        <v>1942.34</v>
      </c>
      <c r="BJ55" s="21"/>
      <c r="BK55" s="21">
        <f t="shared" si="38"/>
        <v>259.73</v>
      </c>
      <c r="BL55" s="21">
        <f t="shared" si="39"/>
        <v>1015.7399999999998</v>
      </c>
      <c r="BM55" s="21">
        <f t="shared" si="40"/>
        <v>1163.5700000000002</v>
      </c>
      <c r="BN55" s="21">
        <f t="shared" si="41"/>
        <v>3096.3</v>
      </c>
      <c r="BO55" s="21">
        <f t="shared" si="42"/>
        <v>1678.45</v>
      </c>
      <c r="BP55" s="21">
        <f t="shared" si="43"/>
        <v>1120.71</v>
      </c>
      <c r="BQ55" s="21">
        <f t="shared" si="44"/>
        <v>1204</v>
      </c>
      <c r="BR55" s="21">
        <f t="shared" si="45"/>
        <v>129.29000000000019</v>
      </c>
      <c r="BS55" s="21">
        <f t="shared" si="46"/>
        <v>281.29999999999995</v>
      </c>
      <c r="BU55" s="56">
        <f t="shared" si="47"/>
        <v>9.8299999999999998E-2</v>
      </c>
      <c r="BV55" s="56">
        <f t="shared" si="48"/>
        <v>0.32419999999999999</v>
      </c>
      <c r="BW55" s="56">
        <f t="shared" si="49"/>
        <v>0.36730000000000002</v>
      </c>
      <c r="BX55" s="56">
        <f t="shared" si="50"/>
        <v>0.6694</v>
      </c>
      <c r="BY55" s="56">
        <f t="shared" si="51"/>
        <v>0.53310000000000002</v>
      </c>
      <c r="BZ55" s="56">
        <f t="shared" si="52"/>
        <v>0.37209999999999999</v>
      </c>
      <c r="CA55" s="56">
        <f t="shared" si="53"/>
        <v>0.37830000000000003</v>
      </c>
      <c r="CB55" s="56">
        <f t="shared" si="54"/>
        <v>6.2799999999999995E-2</v>
      </c>
      <c r="CC55" s="56">
        <f t="shared" si="55"/>
        <v>0.1265</v>
      </c>
    </row>
    <row r="56" spans="1:81" x14ac:dyDescent="0.25">
      <c r="A56" s="7" t="s">
        <v>23</v>
      </c>
      <c r="B56" s="7" t="s">
        <v>73</v>
      </c>
      <c r="C56" s="7">
        <v>0.75</v>
      </c>
      <c r="D56" s="21">
        <v>340.72</v>
      </c>
      <c r="E56" s="21">
        <v>235.12</v>
      </c>
      <c r="F56" s="21">
        <v>249.66</v>
      </c>
      <c r="G56" s="21">
        <v>283.93</v>
      </c>
      <c r="H56" s="21">
        <v>457.15</v>
      </c>
      <c r="I56" s="21">
        <v>276.68</v>
      </c>
      <c r="J56" s="21">
        <v>347.86</v>
      </c>
      <c r="K56" s="21">
        <v>352.46</v>
      </c>
      <c r="L56" s="21">
        <v>335.99</v>
      </c>
      <c r="M56" s="21">
        <v>294.61</v>
      </c>
      <c r="N56" s="21">
        <v>297.10000000000002</v>
      </c>
      <c r="O56" s="21">
        <v>261.47000000000003</v>
      </c>
      <c r="P56" s="21">
        <v>276.7</v>
      </c>
      <c r="Q56" s="21">
        <v>269.42</v>
      </c>
      <c r="R56" s="21">
        <v>282.86</v>
      </c>
      <c r="S56" s="21">
        <v>336.56</v>
      </c>
      <c r="T56" s="21">
        <v>299.20999999999998</v>
      </c>
      <c r="U56" s="21">
        <v>311.74</v>
      </c>
      <c r="V56" s="21">
        <v>319.56</v>
      </c>
      <c r="W56" s="21">
        <v>277.8</v>
      </c>
      <c r="X56" s="21">
        <v>287.35000000000002</v>
      </c>
      <c r="Y56" s="20"/>
      <c r="Z56" s="6"/>
      <c r="AA56" s="6"/>
      <c r="AB56" s="6">
        <v>617.42000000000007</v>
      </c>
      <c r="AC56" s="6">
        <v>504.54</v>
      </c>
      <c r="AD56" s="6">
        <v>532.52</v>
      </c>
      <c r="AE56" s="6">
        <v>620.49</v>
      </c>
      <c r="AF56" s="6">
        <v>756.3599999999999</v>
      </c>
      <c r="AG56" s="6">
        <v>588.42000000000007</v>
      </c>
      <c r="AH56" s="6">
        <v>667.42000000000007</v>
      </c>
      <c r="AI56" s="6">
        <v>630.26</v>
      </c>
      <c r="AJ56" s="6">
        <v>623.34</v>
      </c>
      <c r="AK56" s="6">
        <v>294.61</v>
      </c>
      <c r="AL56" s="6">
        <v>297.10000000000002</v>
      </c>
      <c r="AM56" s="6">
        <v>261.47000000000003</v>
      </c>
      <c r="AN56" s="6"/>
      <c r="AO56" s="21">
        <v>340.72</v>
      </c>
      <c r="AP56" s="21">
        <v>235.12</v>
      </c>
      <c r="AQ56" s="21">
        <v>249.66</v>
      </c>
      <c r="AR56" s="21">
        <v>283.93</v>
      </c>
      <c r="AS56" s="21">
        <v>457.15</v>
      </c>
      <c r="AT56" s="21">
        <v>276.68</v>
      </c>
      <c r="AU56" s="21">
        <v>347.86</v>
      </c>
      <c r="AV56" s="21">
        <v>352.46</v>
      </c>
      <c r="AW56" s="21">
        <v>335.99</v>
      </c>
      <c r="AX56" s="21">
        <v>294.61</v>
      </c>
      <c r="AY56" s="21">
        <v>297.10000000000002</v>
      </c>
      <c r="AZ56" s="21">
        <v>261.47000000000003</v>
      </c>
      <c r="BA56" s="21">
        <v>276.7</v>
      </c>
      <c r="BB56" s="21">
        <v>269.42</v>
      </c>
      <c r="BC56" s="21">
        <v>282.86</v>
      </c>
      <c r="BD56" s="21">
        <v>336.56</v>
      </c>
      <c r="BE56" s="21">
        <v>299.20999999999998</v>
      </c>
      <c r="BF56" s="21">
        <v>311.74</v>
      </c>
      <c r="BG56" s="21">
        <v>319.56</v>
      </c>
      <c r="BH56" s="21">
        <v>277.8</v>
      </c>
      <c r="BI56" s="21">
        <v>287.35000000000002</v>
      </c>
      <c r="BJ56" s="21"/>
      <c r="BK56" s="21">
        <f t="shared" si="38"/>
        <v>64.020000000000039</v>
      </c>
      <c r="BL56" s="21">
        <f t="shared" si="39"/>
        <v>-34.300000000000011</v>
      </c>
      <c r="BM56" s="21">
        <f t="shared" si="40"/>
        <v>-33.200000000000017</v>
      </c>
      <c r="BN56" s="21">
        <f t="shared" si="41"/>
        <v>-52.629999999999995</v>
      </c>
      <c r="BO56" s="21">
        <f t="shared" si="42"/>
        <v>157.94</v>
      </c>
      <c r="BP56" s="21">
        <f t="shared" si="43"/>
        <v>-35.06</v>
      </c>
      <c r="BQ56" s="21">
        <f t="shared" si="44"/>
        <v>28.300000000000011</v>
      </c>
      <c r="BR56" s="21">
        <f t="shared" si="45"/>
        <v>74.659999999999968</v>
      </c>
      <c r="BS56" s="21">
        <f t="shared" si="46"/>
        <v>48.639999999999986</v>
      </c>
      <c r="BU56" s="56">
        <f t="shared" si="47"/>
        <v>0.18790000000000001</v>
      </c>
      <c r="BV56" s="56">
        <f t="shared" si="48"/>
        <v>-0.1459</v>
      </c>
      <c r="BW56" s="56">
        <f t="shared" si="49"/>
        <v>-0.13300000000000001</v>
      </c>
      <c r="BX56" s="56">
        <f t="shared" si="50"/>
        <v>-0.18540000000000001</v>
      </c>
      <c r="BY56" s="56">
        <f t="shared" si="51"/>
        <v>0.34549999999999997</v>
      </c>
      <c r="BZ56" s="56">
        <f t="shared" si="52"/>
        <v>-0.12670000000000001</v>
      </c>
      <c r="CA56" s="56">
        <f t="shared" si="53"/>
        <v>8.14E-2</v>
      </c>
      <c r="CB56" s="56">
        <f t="shared" si="54"/>
        <v>0.21179999999999999</v>
      </c>
      <c r="CC56" s="56">
        <f t="shared" si="55"/>
        <v>0.14480000000000001</v>
      </c>
    </row>
    <row r="57" spans="1:81" x14ac:dyDescent="0.25">
      <c r="C57" s="7">
        <v>1</v>
      </c>
      <c r="D57" s="21">
        <v>1528.02</v>
      </c>
      <c r="E57" s="21">
        <v>1473.6</v>
      </c>
      <c r="F57" s="21">
        <v>1673.73</v>
      </c>
      <c r="G57" s="21">
        <v>1573.38</v>
      </c>
      <c r="H57" s="21">
        <v>474.08</v>
      </c>
      <c r="I57" s="21">
        <v>509.82</v>
      </c>
      <c r="J57" s="21">
        <v>444.47</v>
      </c>
      <c r="K57" s="21">
        <v>383.14</v>
      </c>
      <c r="L57" s="21">
        <v>418.04</v>
      </c>
      <c r="M57" s="21">
        <v>534.57000000000005</v>
      </c>
      <c r="N57" s="21">
        <v>507.6</v>
      </c>
      <c r="O57" s="21">
        <v>500.99</v>
      </c>
      <c r="P57" s="21">
        <v>481.47</v>
      </c>
      <c r="Q57" s="21">
        <v>547.91999999999996</v>
      </c>
      <c r="R57" s="21">
        <v>479.16</v>
      </c>
      <c r="S57" s="21">
        <v>563.61</v>
      </c>
      <c r="T57" s="21">
        <v>694.36</v>
      </c>
      <c r="U57" s="21">
        <v>496.01</v>
      </c>
      <c r="V57" s="21">
        <v>575.53</v>
      </c>
      <c r="W57" s="21">
        <v>532.23</v>
      </c>
      <c r="X57" s="21">
        <v>458.99</v>
      </c>
      <c r="Y57" s="20"/>
      <c r="Z57" s="6"/>
      <c r="AA57" s="6"/>
      <c r="AB57" s="6">
        <v>2009.49</v>
      </c>
      <c r="AC57" s="6">
        <v>2021.52</v>
      </c>
      <c r="AD57" s="6">
        <v>2152.89</v>
      </c>
      <c r="AE57" s="6">
        <v>2136.9900000000002</v>
      </c>
      <c r="AF57" s="6">
        <v>1168.44</v>
      </c>
      <c r="AG57" s="6">
        <v>1005.8299999999999</v>
      </c>
      <c r="AH57" s="6">
        <v>1020</v>
      </c>
      <c r="AI57" s="6">
        <v>915.37</v>
      </c>
      <c r="AJ57" s="6">
        <v>877.03</v>
      </c>
      <c r="AK57" s="6">
        <v>534.57000000000005</v>
      </c>
      <c r="AL57" s="6">
        <v>507.6</v>
      </c>
      <c r="AM57" s="6">
        <v>500.99</v>
      </c>
      <c r="AN57" s="6"/>
      <c r="AO57" s="21">
        <v>1528.02</v>
      </c>
      <c r="AP57" s="21">
        <v>1473.6</v>
      </c>
      <c r="AQ57" s="21">
        <v>1673.73</v>
      </c>
      <c r="AR57" s="21">
        <v>1573.38</v>
      </c>
      <c r="AS57" s="21">
        <v>474.08</v>
      </c>
      <c r="AT57" s="21">
        <v>509.82</v>
      </c>
      <c r="AU57" s="21">
        <v>444.47</v>
      </c>
      <c r="AV57" s="21">
        <v>383.14</v>
      </c>
      <c r="AW57" s="21">
        <v>418.04</v>
      </c>
      <c r="AX57" s="21">
        <v>534.57000000000005</v>
      </c>
      <c r="AY57" s="21">
        <v>507.6</v>
      </c>
      <c r="AZ57" s="21">
        <v>500.99</v>
      </c>
      <c r="BA57" s="21">
        <v>481.47</v>
      </c>
      <c r="BB57" s="21">
        <v>547.91999999999996</v>
      </c>
      <c r="BC57" s="21">
        <v>479.16</v>
      </c>
      <c r="BD57" s="21">
        <v>563.61</v>
      </c>
      <c r="BE57" s="21">
        <v>694.36</v>
      </c>
      <c r="BF57" s="21">
        <v>496.01</v>
      </c>
      <c r="BG57" s="21">
        <v>575.53</v>
      </c>
      <c r="BH57" s="21">
        <v>532.23</v>
      </c>
      <c r="BI57" s="21">
        <v>458.99</v>
      </c>
      <c r="BJ57" s="21"/>
      <c r="BK57" s="21">
        <f t="shared" si="38"/>
        <v>1046.55</v>
      </c>
      <c r="BL57" s="21">
        <f t="shared" si="39"/>
        <v>925.68</v>
      </c>
      <c r="BM57" s="21">
        <f t="shared" si="40"/>
        <v>1194.57</v>
      </c>
      <c r="BN57" s="21">
        <f t="shared" si="41"/>
        <v>1009.7700000000001</v>
      </c>
      <c r="BO57" s="21">
        <f t="shared" si="42"/>
        <v>-220.28000000000003</v>
      </c>
      <c r="BP57" s="21">
        <f t="shared" si="43"/>
        <v>13.810000000000002</v>
      </c>
      <c r="BQ57" s="21">
        <f t="shared" si="44"/>
        <v>-131.05999999999995</v>
      </c>
      <c r="BR57" s="21">
        <f t="shared" si="45"/>
        <v>-149.09000000000003</v>
      </c>
      <c r="BS57" s="21">
        <f t="shared" si="46"/>
        <v>-40.949999999999989</v>
      </c>
      <c r="BU57" s="56">
        <f t="shared" si="47"/>
        <v>0.68489999999999995</v>
      </c>
      <c r="BV57" s="56">
        <f t="shared" si="48"/>
        <v>0.62819999999999998</v>
      </c>
      <c r="BW57" s="56">
        <f t="shared" si="49"/>
        <v>0.7137</v>
      </c>
      <c r="BX57" s="56">
        <f t="shared" si="50"/>
        <v>0.64180000000000004</v>
      </c>
      <c r="BY57" s="56">
        <f t="shared" si="51"/>
        <v>-0.46460000000000001</v>
      </c>
      <c r="BZ57" s="56">
        <f t="shared" si="52"/>
        <v>2.7099999999999999E-2</v>
      </c>
      <c r="CA57" s="56">
        <f t="shared" si="53"/>
        <v>-0.2949</v>
      </c>
      <c r="CB57" s="56">
        <f t="shared" si="54"/>
        <v>-0.3891</v>
      </c>
      <c r="CC57" s="56">
        <f t="shared" si="55"/>
        <v>-9.8000000000000004E-2</v>
      </c>
    </row>
    <row r="58" spans="1:81" x14ac:dyDescent="0.25">
      <c r="C58" s="7">
        <v>1.5</v>
      </c>
      <c r="D58" s="21">
        <v>963.63</v>
      </c>
      <c r="E58" s="21">
        <v>908.1</v>
      </c>
      <c r="F58" s="21">
        <v>878.99</v>
      </c>
      <c r="G58" s="21">
        <v>975.96</v>
      </c>
      <c r="H58" s="21">
        <v>972.68</v>
      </c>
      <c r="I58" s="21">
        <v>1086.6199999999999</v>
      </c>
      <c r="J58" s="21">
        <v>1386.76</v>
      </c>
      <c r="K58" s="21">
        <v>1042.8</v>
      </c>
      <c r="L58" s="21">
        <v>1038.19</v>
      </c>
      <c r="M58" s="21">
        <v>1031.3900000000001</v>
      </c>
      <c r="N58" s="21">
        <v>998.09</v>
      </c>
      <c r="O58" s="21">
        <v>814.15</v>
      </c>
      <c r="P58" s="21">
        <v>826.21</v>
      </c>
      <c r="Q58" s="21">
        <v>811.59</v>
      </c>
      <c r="R58" s="21">
        <v>856.34</v>
      </c>
      <c r="S58" s="21">
        <v>898.15</v>
      </c>
      <c r="T58" s="21">
        <v>995.94</v>
      </c>
      <c r="U58" s="21">
        <v>1674.07</v>
      </c>
      <c r="V58" s="21">
        <v>1118.3599999999999</v>
      </c>
      <c r="W58" s="21">
        <v>971.73</v>
      </c>
      <c r="X58" s="21">
        <v>1017.38</v>
      </c>
      <c r="Y58" s="20"/>
      <c r="Z58" s="6"/>
      <c r="AA58" s="6"/>
      <c r="AB58" s="6">
        <v>1789.8400000000001</v>
      </c>
      <c r="AC58" s="6">
        <v>1719.69</v>
      </c>
      <c r="AD58" s="6">
        <v>1735.33</v>
      </c>
      <c r="AE58" s="6">
        <v>1874.1100000000001</v>
      </c>
      <c r="AF58" s="6">
        <v>1968.62</v>
      </c>
      <c r="AG58" s="6">
        <v>2760.6899999999996</v>
      </c>
      <c r="AH58" s="6">
        <v>2505.12</v>
      </c>
      <c r="AI58" s="6">
        <v>2014.53</v>
      </c>
      <c r="AJ58" s="6">
        <v>2055.5700000000002</v>
      </c>
      <c r="AK58" s="6">
        <v>1031.3900000000001</v>
      </c>
      <c r="AL58" s="6">
        <v>998.09</v>
      </c>
      <c r="AM58" s="6">
        <v>814.15</v>
      </c>
      <c r="AN58" s="6"/>
      <c r="AO58" s="21">
        <v>963.63</v>
      </c>
      <c r="AP58" s="21">
        <v>908.1</v>
      </c>
      <c r="AQ58" s="21">
        <v>878.99</v>
      </c>
      <c r="AR58" s="21">
        <v>975.96</v>
      </c>
      <c r="AS58" s="21">
        <v>972.68</v>
      </c>
      <c r="AT58" s="21">
        <v>1086.6199999999999</v>
      </c>
      <c r="AU58" s="21">
        <v>1386.76</v>
      </c>
      <c r="AV58" s="21">
        <v>1042.8</v>
      </c>
      <c r="AW58" s="21">
        <v>1038.19</v>
      </c>
      <c r="AX58" s="21">
        <v>1031.3900000000001</v>
      </c>
      <c r="AY58" s="21">
        <v>998.09</v>
      </c>
      <c r="AZ58" s="21">
        <v>814.15</v>
      </c>
      <c r="BA58" s="21">
        <v>826.21</v>
      </c>
      <c r="BB58" s="21">
        <v>811.59</v>
      </c>
      <c r="BC58" s="21">
        <v>856.34</v>
      </c>
      <c r="BD58" s="21">
        <v>898.15</v>
      </c>
      <c r="BE58" s="21">
        <v>995.94</v>
      </c>
      <c r="BF58" s="21">
        <v>1674.07</v>
      </c>
      <c r="BG58" s="21">
        <v>1118.3599999999999</v>
      </c>
      <c r="BH58" s="21">
        <v>971.73</v>
      </c>
      <c r="BI58" s="21">
        <v>1017.38</v>
      </c>
      <c r="BJ58" s="21"/>
      <c r="BK58" s="21">
        <f t="shared" si="38"/>
        <v>137.41999999999996</v>
      </c>
      <c r="BL58" s="21">
        <f t="shared" si="39"/>
        <v>96.509999999999991</v>
      </c>
      <c r="BM58" s="21">
        <f t="shared" si="40"/>
        <v>22.649999999999977</v>
      </c>
      <c r="BN58" s="21">
        <f t="shared" si="41"/>
        <v>77.810000000000059</v>
      </c>
      <c r="BO58" s="21">
        <f t="shared" si="42"/>
        <v>-23.260000000000105</v>
      </c>
      <c r="BP58" s="21">
        <f t="shared" si="43"/>
        <v>-587.45000000000005</v>
      </c>
      <c r="BQ58" s="21">
        <f t="shared" si="44"/>
        <v>268.40000000000009</v>
      </c>
      <c r="BR58" s="21">
        <f t="shared" si="45"/>
        <v>71.069999999999936</v>
      </c>
      <c r="BS58" s="21">
        <f t="shared" si="46"/>
        <v>20.810000000000059</v>
      </c>
      <c r="BU58" s="56">
        <f t="shared" si="47"/>
        <v>0.1426</v>
      </c>
      <c r="BV58" s="56">
        <f t="shared" si="48"/>
        <v>0.10630000000000001</v>
      </c>
      <c r="BW58" s="56">
        <f t="shared" si="49"/>
        <v>2.58E-2</v>
      </c>
      <c r="BX58" s="56">
        <f t="shared" si="50"/>
        <v>7.9699999999999993E-2</v>
      </c>
      <c r="BY58" s="56">
        <f t="shared" si="51"/>
        <v>-2.3900000000000001E-2</v>
      </c>
      <c r="BZ58" s="56">
        <f t="shared" si="52"/>
        <v>-0.54059999999999997</v>
      </c>
      <c r="CA58" s="56">
        <f t="shared" si="53"/>
        <v>0.19350000000000001</v>
      </c>
      <c r="CB58" s="56">
        <f t="shared" si="54"/>
        <v>6.8199999999999997E-2</v>
      </c>
      <c r="CC58" s="56">
        <f t="shared" si="55"/>
        <v>0.02</v>
      </c>
    </row>
    <row r="59" spans="1:81" x14ac:dyDescent="0.25">
      <c r="C59" s="7">
        <v>2</v>
      </c>
      <c r="D59" s="21">
        <v>4084.87</v>
      </c>
      <c r="E59" s="21">
        <v>3620.93</v>
      </c>
      <c r="F59" s="21">
        <v>3060.29</v>
      </c>
      <c r="G59" s="21">
        <v>4275.8</v>
      </c>
      <c r="H59" s="21">
        <v>3989.39</v>
      </c>
      <c r="I59" s="21">
        <v>5235.87</v>
      </c>
      <c r="J59" s="21">
        <v>9162.11</v>
      </c>
      <c r="K59" s="21">
        <v>6120.1</v>
      </c>
      <c r="L59" s="21">
        <v>5853.69</v>
      </c>
      <c r="M59" s="21">
        <v>5698.44</v>
      </c>
      <c r="N59" s="21">
        <v>5081.3900000000003</v>
      </c>
      <c r="O59" s="21">
        <v>4406.2299999999996</v>
      </c>
      <c r="P59" s="21">
        <v>4131.7299999999996</v>
      </c>
      <c r="Q59" s="21">
        <v>4322.33</v>
      </c>
      <c r="R59" s="21">
        <v>4668.6499999999996</v>
      </c>
      <c r="S59" s="21">
        <v>5410.87</v>
      </c>
      <c r="T59" s="21">
        <v>5388.12</v>
      </c>
      <c r="U59" s="21">
        <v>5857.46</v>
      </c>
      <c r="V59" s="21">
        <v>6903.98</v>
      </c>
      <c r="W59" s="21">
        <v>7131.63</v>
      </c>
      <c r="X59" s="21">
        <v>5295.8</v>
      </c>
      <c r="Y59" s="20"/>
      <c r="Z59" s="6"/>
      <c r="AA59" s="6"/>
      <c r="AB59" s="6">
        <v>8216.5999999999985</v>
      </c>
      <c r="AC59" s="6">
        <v>7943.26</v>
      </c>
      <c r="AD59" s="6">
        <v>7728.94</v>
      </c>
      <c r="AE59" s="6">
        <v>9686.67</v>
      </c>
      <c r="AF59" s="6">
        <v>9377.51</v>
      </c>
      <c r="AG59" s="6">
        <v>11093.33</v>
      </c>
      <c r="AH59" s="6">
        <v>16066.09</v>
      </c>
      <c r="AI59" s="6">
        <v>13251.73</v>
      </c>
      <c r="AJ59" s="6">
        <v>11149.49</v>
      </c>
      <c r="AK59" s="6">
        <v>5698.44</v>
      </c>
      <c r="AL59" s="6">
        <v>5081.3900000000003</v>
      </c>
      <c r="AM59" s="6">
        <v>4406.2299999999996</v>
      </c>
      <c r="AN59" s="6"/>
      <c r="AO59" s="21">
        <v>4084.87</v>
      </c>
      <c r="AP59" s="21">
        <v>3620.93</v>
      </c>
      <c r="AQ59" s="21">
        <v>3060.29</v>
      </c>
      <c r="AR59" s="21">
        <v>4275.8</v>
      </c>
      <c r="AS59" s="21">
        <v>3989.39</v>
      </c>
      <c r="AT59" s="21">
        <v>5235.87</v>
      </c>
      <c r="AU59" s="21">
        <v>9162.11</v>
      </c>
      <c r="AV59" s="21">
        <v>6120.1</v>
      </c>
      <c r="AW59" s="21">
        <v>5853.69</v>
      </c>
      <c r="AX59" s="21">
        <v>5698.44</v>
      </c>
      <c r="AY59" s="21">
        <v>5081.3900000000003</v>
      </c>
      <c r="AZ59" s="21">
        <v>4406.2299999999996</v>
      </c>
      <c r="BA59" s="21">
        <v>4131.7299999999996</v>
      </c>
      <c r="BB59" s="21">
        <v>4322.33</v>
      </c>
      <c r="BC59" s="21">
        <v>4668.6499999999996</v>
      </c>
      <c r="BD59" s="21">
        <v>5410.87</v>
      </c>
      <c r="BE59" s="21">
        <v>5388.12</v>
      </c>
      <c r="BF59" s="21">
        <v>5857.46</v>
      </c>
      <c r="BG59" s="21">
        <v>6903.98</v>
      </c>
      <c r="BH59" s="21">
        <v>7131.63</v>
      </c>
      <c r="BI59" s="21">
        <v>5295.8</v>
      </c>
      <c r="BJ59" s="21"/>
      <c r="BK59" s="21">
        <f t="shared" si="38"/>
        <v>-46.859999999999673</v>
      </c>
      <c r="BL59" s="21">
        <f t="shared" si="39"/>
        <v>-701.40000000000009</v>
      </c>
      <c r="BM59" s="21">
        <f t="shared" si="40"/>
        <v>-1608.3599999999997</v>
      </c>
      <c r="BN59" s="21">
        <f t="shared" si="41"/>
        <v>-1135.0699999999997</v>
      </c>
      <c r="BO59" s="21">
        <f t="shared" si="42"/>
        <v>-1398.73</v>
      </c>
      <c r="BP59" s="21">
        <f t="shared" si="43"/>
        <v>-621.59000000000015</v>
      </c>
      <c r="BQ59" s="21">
        <f t="shared" si="44"/>
        <v>2258.130000000001</v>
      </c>
      <c r="BR59" s="21">
        <f t="shared" si="45"/>
        <v>-1011.5299999999997</v>
      </c>
      <c r="BS59" s="21">
        <f t="shared" si="46"/>
        <v>557.88999999999942</v>
      </c>
      <c r="BU59" s="56">
        <f t="shared" si="47"/>
        <v>-1.15E-2</v>
      </c>
      <c r="BV59" s="56">
        <f t="shared" si="48"/>
        <v>-0.19370000000000001</v>
      </c>
      <c r="BW59" s="56">
        <f t="shared" si="49"/>
        <v>-0.52559999999999996</v>
      </c>
      <c r="BX59" s="56">
        <f t="shared" si="50"/>
        <v>-0.26550000000000001</v>
      </c>
      <c r="BY59" s="56">
        <f t="shared" si="51"/>
        <v>-0.35060000000000002</v>
      </c>
      <c r="BZ59" s="56">
        <f t="shared" si="52"/>
        <v>-0.1187</v>
      </c>
      <c r="CA59" s="56">
        <f t="shared" si="53"/>
        <v>0.2465</v>
      </c>
      <c r="CB59" s="56">
        <f t="shared" si="54"/>
        <v>-0.1653</v>
      </c>
      <c r="CC59" s="56">
        <f t="shared" si="55"/>
        <v>9.5299999999999996E-2</v>
      </c>
    </row>
    <row r="60" spans="1:81" x14ac:dyDescent="0.25">
      <c r="C60" s="7">
        <v>3</v>
      </c>
      <c r="D60" s="21">
        <v>2548.7199999999998</v>
      </c>
      <c r="E60" s="21">
        <v>2501.2199999999998</v>
      </c>
      <c r="F60" s="21">
        <v>2097.5</v>
      </c>
      <c r="G60" s="21">
        <v>2237.13</v>
      </c>
      <c r="H60" s="21">
        <v>2571.9699999999998</v>
      </c>
      <c r="I60" s="21">
        <v>3543.1</v>
      </c>
      <c r="J60" s="21">
        <v>2777.59</v>
      </c>
      <c r="K60" s="21">
        <v>2911.23</v>
      </c>
      <c r="L60" s="21">
        <v>3253.78</v>
      </c>
      <c r="M60" s="21">
        <v>2349.91</v>
      </c>
      <c r="N60" s="21">
        <v>1978.11</v>
      </c>
      <c r="O60" s="21">
        <v>1825.46</v>
      </c>
      <c r="P60" s="21">
        <v>1881.31</v>
      </c>
      <c r="Q60" s="21">
        <v>1803.89</v>
      </c>
      <c r="R60" s="21">
        <v>1891.23</v>
      </c>
      <c r="S60" s="21">
        <v>2427.98</v>
      </c>
      <c r="T60" s="21">
        <v>2073.16</v>
      </c>
      <c r="U60" s="21">
        <v>2608.4899999999998</v>
      </c>
      <c r="V60" s="21">
        <v>3343.77</v>
      </c>
      <c r="W60" s="21">
        <v>2506.92</v>
      </c>
      <c r="X60" s="21">
        <v>2685.43</v>
      </c>
      <c r="Y60" s="20"/>
      <c r="Z60" s="6"/>
      <c r="AA60" s="6"/>
      <c r="AB60" s="6">
        <v>4430.03</v>
      </c>
      <c r="AC60" s="6">
        <v>4305.1099999999997</v>
      </c>
      <c r="AD60" s="6">
        <v>3988.73</v>
      </c>
      <c r="AE60" s="6">
        <v>4665.1100000000006</v>
      </c>
      <c r="AF60" s="6">
        <v>4645.1299999999992</v>
      </c>
      <c r="AG60" s="6">
        <v>6151.59</v>
      </c>
      <c r="AH60" s="6">
        <v>6121.3600000000006</v>
      </c>
      <c r="AI60" s="6">
        <v>5418.15</v>
      </c>
      <c r="AJ60" s="6">
        <v>5939.21</v>
      </c>
      <c r="AK60" s="6">
        <v>2349.91</v>
      </c>
      <c r="AL60" s="6">
        <v>1978.11</v>
      </c>
      <c r="AM60" s="6">
        <v>1825.46</v>
      </c>
      <c r="AN60" s="6"/>
      <c r="AO60" s="21">
        <v>2548.7199999999998</v>
      </c>
      <c r="AP60" s="21">
        <v>2501.2199999999998</v>
      </c>
      <c r="AQ60" s="21">
        <v>2097.5</v>
      </c>
      <c r="AR60" s="21">
        <v>2237.13</v>
      </c>
      <c r="AS60" s="21">
        <v>2571.9699999999998</v>
      </c>
      <c r="AT60" s="21">
        <v>3543.1</v>
      </c>
      <c r="AU60" s="21">
        <v>2777.59</v>
      </c>
      <c r="AV60" s="21">
        <v>2911.23</v>
      </c>
      <c r="AW60" s="21">
        <v>3253.78</v>
      </c>
      <c r="AX60" s="21">
        <v>2349.91</v>
      </c>
      <c r="AY60" s="21">
        <v>1978.11</v>
      </c>
      <c r="AZ60" s="21">
        <v>1825.46</v>
      </c>
      <c r="BA60" s="21">
        <v>1881.31</v>
      </c>
      <c r="BB60" s="21">
        <v>1803.89</v>
      </c>
      <c r="BC60" s="21">
        <v>1891.23</v>
      </c>
      <c r="BD60" s="21">
        <v>2427.98</v>
      </c>
      <c r="BE60" s="21">
        <v>2073.16</v>
      </c>
      <c r="BF60" s="21">
        <v>2608.4899999999998</v>
      </c>
      <c r="BG60" s="21">
        <v>3343.77</v>
      </c>
      <c r="BH60" s="21">
        <v>2506.92</v>
      </c>
      <c r="BI60" s="21">
        <v>2685.43</v>
      </c>
      <c r="BJ60" s="21"/>
      <c r="BK60" s="21">
        <f t="shared" si="38"/>
        <v>667.40999999999985</v>
      </c>
      <c r="BL60" s="21">
        <f t="shared" si="39"/>
        <v>697.3299999999997</v>
      </c>
      <c r="BM60" s="21">
        <f t="shared" si="40"/>
        <v>206.26999999999998</v>
      </c>
      <c r="BN60" s="21">
        <f t="shared" si="41"/>
        <v>-190.84999999999991</v>
      </c>
      <c r="BO60" s="21">
        <f t="shared" si="42"/>
        <v>498.80999999999995</v>
      </c>
      <c r="BP60" s="21">
        <f t="shared" si="43"/>
        <v>934.61000000000013</v>
      </c>
      <c r="BQ60" s="21">
        <f t="shared" si="44"/>
        <v>-566.17999999999984</v>
      </c>
      <c r="BR60" s="21">
        <f t="shared" si="45"/>
        <v>404.30999999999995</v>
      </c>
      <c r="BS60" s="21">
        <f t="shared" si="46"/>
        <v>568.35000000000036</v>
      </c>
      <c r="BU60" s="56">
        <f t="shared" si="47"/>
        <v>0.26190000000000002</v>
      </c>
      <c r="BV60" s="56">
        <f t="shared" si="48"/>
        <v>0.27879999999999999</v>
      </c>
      <c r="BW60" s="56">
        <f t="shared" si="49"/>
        <v>9.8299999999999998E-2</v>
      </c>
      <c r="BX60" s="56">
        <f t="shared" si="50"/>
        <v>-8.5300000000000001E-2</v>
      </c>
      <c r="BY60" s="56">
        <f t="shared" si="51"/>
        <v>0.19389999999999999</v>
      </c>
      <c r="BZ60" s="56">
        <f t="shared" si="52"/>
        <v>0.26379999999999998</v>
      </c>
      <c r="CA60" s="56">
        <f t="shared" si="53"/>
        <v>-0.20380000000000001</v>
      </c>
      <c r="CB60" s="56">
        <f t="shared" si="54"/>
        <v>0.1389</v>
      </c>
      <c r="CC60" s="56">
        <f t="shared" si="55"/>
        <v>0.17469999999999999</v>
      </c>
    </row>
    <row r="61" spans="1:81" x14ac:dyDescent="0.25">
      <c r="C61" s="7">
        <v>4</v>
      </c>
      <c r="D61" s="21">
        <v>3626.88</v>
      </c>
      <c r="E61" s="21">
        <v>3454.9</v>
      </c>
      <c r="F61" s="21">
        <v>3293.99</v>
      </c>
      <c r="G61" s="21">
        <v>3140.21</v>
      </c>
      <c r="H61" s="21">
        <v>3203</v>
      </c>
      <c r="I61" s="21">
        <v>3903.49</v>
      </c>
      <c r="J61" s="21">
        <v>3695.94</v>
      </c>
      <c r="K61" s="21">
        <v>3862.13</v>
      </c>
      <c r="L61" s="21">
        <v>3731.28</v>
      </c>
      <c r="M61" s="21">
        <v>3571.49</v>
      </c>
      <c r="N61" s="21">
        <v>3558.7</v>
      </c>
      <c r="O61" s="21">
        <v>4388.53</v>
      </c>
      <c r="P61" s="21">
        <v>2975.9</v>
      </c>
      <c r="Q61" s="21">
        <v>3325.99</v>
      </c>
      <c r="R61" s="21">
        <v>3698.08</v>
      </c>
      <c r="S61" s="21">
        <v>3920.8</v>
      </c>
      <c r="T61" s="21">
        <v>3770.65</v>
      </c>
      <c r="U61" s="21">
        <v>3967.64</v>
      </c>
      <c r="V61" s="21">
        <v>4244.13</v>
      </c>
      <c r="W61" s="21">
        <v>5276.32</v>
      </c>
      <c r="X61" s="21">
        <v>3664.66</v>
      </c>
      <c r="Y61" s="20"/>
      <c r="Z61" s="6"/>
      <c r="AA61" s="6"/>
      <c r="AB61" s="6">
        <v>6602.7800000000007</v>
      </c>
      <c r="AC61" s="6">
        <v>6780.8899999999994</v>
      </c>
      <c r="AD61" s="6">
        <v>6992.07</v>
      </c>
      <c r="AE61" s="6">
        <v>7061.01</v>
      </c>
      <c r="AF61" s="6">
        <v>6973.65</v>
      </c>
      <c r="AG61" s="6">
        <v>7871.1299999999992</v>
      </c>
      <c r="AH61" s="6">
        <v>7940.07</v>
      </c>
      <c r="AI61" s="6">
        <v>9138.4500000000007</v>
      </c>
      <c r="AJ61" s="6">
        <v>7395.9400000000005</v>
      </c>
      <c r="AK61" s="6">
        <v>3571.49</v>
      </c>
      <c r="AL61" s="6">
        <v>3558.7</v>
      </c>
      <c r="AM61" s="6">
        <v>4388.53</v>
      </c>
      <c r="AN61" s="6"/>
      <c r="AO61" s="21">
        <v>3626.88</v>
      </c>
      <c r="AP61" s="21">
        <v>3454.9</v>
      </c>
      <c r="AQ61" s="21">
        <v>3293.99</v>
      </c>
      <c r="AR61" s="21">
        <v>3140.21</v>
      </c>
      <c r="AS61" s="21">
        <v>3203</v>
      </c>
      <c r="AT61" s="21">
        <v>3903.49</v>
      </c>
      <c r="AU61" s="21">
        <v>3695.94</v>
      </c>
      <c r="AV61" s="21">
        <v>3862.13</v>
      </c>
      <c r="AW61" s="21">
        <v>3731.28</v>
      </c>
      <c r="AX61" s="21">
        <v>3571.49</v>
      </c>
      <c r="AY61" s="21">
        <v>3558.7</v>
      </c>
      <c r="AZ61" s="21">
        <v>4388.53</v>
      </c>
      <c r="BA61" s="21">
        <v>2975.9</v>
      </c>
      <c r="BB61" s="21">
        <v>3325.99</v>
      </c>
      <c r="BC61" s="21">
        <v>3698.08</v>
      </c>
      <c r="BD61" s="21">
        <v>3920.8</v>
      </c>
      <c r="BE61" s="21">
        <v>3770.65</v>
      </c>
      <c r="BF61" s="21">
        <v>3967.64</v>
      </c>
      <c r="BG61" s="21">
        <v>4244.13</v>
      </c>
      <c r="BH61" s="21">
        <v>5276.32</v>
      </c>
      <c r="BI61" s="21">
        <v>3664.66</v>
      </c>
      <c r="BJ61" s="21"/>
      <c r="BK61" s="21">
        <f t="shared" si="38"/>
        <v>650.98</v>
      </c>
      <c r="BL61" s="21">
        <f t="shared" si="39"/>
        <v>128.91000000000031</v>
      </c>
      <c r="BM61" s="21">
        <f t="shared" si="40"/>
        <v>-404.09000000000015</v>
      </c>
      <c r="BN61" s="21">
        <f t="shared" si="41"/>
        <v>-780.59000000000015</v>
      </c>
      <c r="BO61" s="21">
        <f t="shared" si="42"/>
        <v>-567.65000000000009</v>
      </c>
      <c r="BP61" s="21">
        <f t="shared" si="43"/>
        <v>-64.150000000000091</v>
      </c>
      <c r="BQ61" s="21">
        <f t="shared" si="44"/>
        <v>-548.19000000000005</v>
      </c>
      <c r="BR61" s="21">
        <f t="shared" si="45"/>
        <v>-1414.1899999999996</v>
      </c>
      <c r="BS61" s="21">
        <f t="shared" si="46"/>
        <v>66.620000000000346</v>
      </c>
      <c r="BU61" s="56">
        <f t="shared" si="47"/>
        <v>0.17949999999999999</v>
      </c>
      <c r="BV61" s="56">
        <f t="shared" si="48"/>
        <v>3.73E-2</v>
      </c>
      <c r="BW61" s="56">
        <f t="shared" si="49"/>
        <v>-0.1227</v>
      </c>
      <c r="BX61" s="56">
        <f t="shared" si="50"/>
        <v>-0.24859999999999999</v>
      </c>
      <c r="BY61" s="56">
        <f t="shared" si="51"/>
        <v>-0.1772</v>
      </c>
      <c r="BZ61" s="56">
        <f t="shared" si="52"/>
        <v>-1.6400000000000001E-2</v>
      </c>
      <c r="CA61" s="56">
        <f t="shared" si="53"/>
        <v>-0.14829999999999999</v>
      </c>
      <c r="CB61" s="56">
        <f t="shared" si="54"/>
        <v>-0.36620000000000003</v>
      </c>
      <c r="CC61" s="56">
        <f t="shared" si="55"/>
        <v>1.7899999999999999E-2</v>
      </c>
    </row>
    <row r="62" spans="1:81" x14ac:dyDescent="0.25">
      <c r="C62" s="7">
        <v>6</v>
      </c>
      <c r="D62" s="21">
        <v>646.96</v>
      </c>
      <c r="E62" s="21">
        <v>646.15</v>
      </c>
      <c r="F62" s="21">
        <v>444.43</v>
      </c>
      <c r="G62" s="21">
        <v>624.91</v>
      </c>
      <c r="H62" s="21">
        <v>651.23</v>
      </c>
      <c r="I62" s="21">
        <v>662.51</v>
      </c>
      <c r="J62" s="21">
        <v>639.95000000000005</v>
      </c>
      <c r="K62" s="21">
        <v>718.91</v>
      </c>
      <c r="L62" s="21">
        <v>632.42999999999995</v>
      </c>
      <c r="M62" s="21">
        <v>670.03</v>
      </c>
      <c r="N62" s="21">
        <v>587.30999999999995</v>
      </c>
      <c r="O62" s="21">
        <v>519.63</v>
      </c>
      <c r="P62" s="21">
        <v>369.52</v>
      </c>
      <c r="Q62" s="21">
        <v>523.61</v>
      </c>
      <c r="R62" s="21">
        <v>459.55</v>
      </c>
      <c r="S62" s="21">
        <v>551.71</v>
      </c>
      <c r="T62" s="21">
        <v>547.87</v>
      </c>
      <c r="U62" s="21">
        <v>601.63</v>
      </c>
      <c r="V62" s="21">
        <v>559.39</v>
      </c>
      <c r="W62" s="21">
        <v>601.63</v>
      </c>
      <c r="X62" s="21">
        <v>555.54999999999995</v>
      </c>
      <c r="Y62" s="20"/>
      <c r="Z62" s="6"/>
      <c r="AA62" s="6"/>
      <c r="AB62" s="6">
        <v>1016.48</v>
      </c>
      <c r="AC62" s="6">
        <v>1169.76</v>
      </c>
      <c r="AD62" s="6">
        <v>903.98</v>
      </c>
      <c r="AE62" s="6">
        <v>1176.6199999999999</v>
      </c>
      <c r="AF62" s="6">
        <v>1199.0999999999999</v>
      </c>
      <c r="AG62" s="6">
        <v>1264.1399999999999</v>
      </c>
      <c r="AH62" s="6">
        <v>1199.3400000000001</v>
      </c>
      <c r="AI62" s="6">
        <v>1320.54</v>
      </c>
      <c r="AJ62" s="6">
        <v>1187.98</v>
      </c>
      <c r="AK62" s="6">
        <v>670.03</v>
      </c>
      <c r="AL62" s="6">
        <v>587.30999999999995</v>
      </c>
      <c r="AM62" s="6">
        <v>519.63</v>
      </c>
      <c r="AN62" s="6"/>
      <c r="AO62" s="21">
        <v>646.96</v>
      </c>
      <c r="AP62" s="21">
        <v>646.15</v>
      </c>
      <c r="AQ62" s="21">
        <v>444.43</v>
      </c>
      <c r="AR62" s="21">
        <v>624.91</v>
      </c>
      <c r="AS62" s="21">
        <v>651.23</v>
      </c>
      <c r="AT62" s="21">
        <v>662.51</v>
      </c>
      <c r="AU62" s="21">
        <v>639.95000000000005</v>
      </c>
      <c r="AV62" s="21">
        <v>718.91</v>
      </c>
      <c r="AW62" s="21">
        <v>632.42999999999995</v>
      </c>
      <c r="AX62" s="21">
        <v>670.03</v>
      </c>
      <c r="AY62" s="21">
        <v>587.30999999999995</v>
      </c>
      <c r="AZ62" s="21">
        <v>519.63</v>
      </c>
      <c r="BA62" s="21">
        <v>369.52</v>
      </c>
      <c r="BB62" s="21">
        <v>523.61</v>
      </c>
      <c r="BC62" s="21">
        <v>459.55</v>
      </c>
      <c r="BD62" s="21">
        <v>551.71</v>
      </c>
      <c r="BE62" s="21">
        <v>547.87</v>
      </c>
      <c r="BF62" s="21">
        <v>601.63</v>
      </c>
      <c r="BG62" s="21">
        <v>559.39</v>
      </c>
      <c r="BH62" s="21">
        <v>601.63</v>
      </c>
      <c r="BI62" s="21">
        <v>555.54999999999995</v>
      </c>
      <c r="BJ62" s="21"/>
      <c r="BK62" s="21">
        <f t="shared" si="38"/>
        <v>277.44000000000005</v>
      </c>
      <c r="BL62" s="21">
        <f t="shared" si="39"/>
        <v>122.53999999999996</v>
      </c>
      <c r="BM62" s="21">
        <f t="shared" si="40"/>
        <v>-15.120000000000005</v>
      </c>
      <c r="BN62" s="21">
        <f t="shared" si="41"/>
        <v>73.199999999999932</v>
      </c>
      <c r="BO62" s="21">
        <f t="shared" si="42"/>
        <v>103.36000000000001</v>
      </c>
      <c r="BP62" s="21">
        <f t="shared" si="43"/>
        <v>60.879999999999995</v>
      </c>
      <c r="BQ62" s="21">
        <f t="shared" si="44"/>
        <v>80.560000000000059</v>
      </c>
      <c r="BR62" s="21">
        <f t="shared" si="45"/>
        <v>117.27999999999997</v>
      </c>
      <c r="BS62" s="21">
        <f t="shared" si="46"/>
        <v>76.88</v>
      </c>
      <c r="BU62" s="56">
        <f t="shared" si="47"/>
        <v>0.42880000000000001</v>
      </c>
      <c r="BV62" s="56">
        <f t="shared" si="48"/>
        <v>0.18959999999999999</v>
      </c>
      <c r="BW62" s="56">
        <f t="shared" si="49"/>
        <v>-3.4000000000000002E-2</v>
      </c>
      <c r="BX62" s="56">
        <f t="shared" si="50"/>
        <v>0.1171</v>
      </c>
      <c r="BY62" s="56">
        <f t="shared" si="51"/>
        <v>0.15870000000000001</v>
      </c>
      <c r="BZ62" s="56">
        <f t="shared" si="52"/>
        <v>9.1899999999999996E-2</v>
      </c>
      <c r="CA62" s="56">
        <f t="shared" si="53"/>
        <v>0.12590000000000001</v>
      </c>
      <c r="CB62" s="56">
        <f t="shared" si="54"/>
        <v>0.16309999999999999</v>
      </c>
      <c r="CC62" s="56">
        <f t="shared" si="55"/>
        <v>0.1216</v>
      </c>
    </row>
    <row r="63" spans="1:81" x14ac:dyDescent="0.25">
      <c r="A63" s="7" t="s">
        <v>128</v>
      </c>
      <c r="D63" s="21">
        <v>13739.8</v>
      </c>
      <c r="E63" s="21">
        <v>12840.019999999999</v>
      </c>
      <c r="F63" s="21">
        <v>11698.59</v>
      </c>
      <c r="G63" s="21">
        <v>13111.32</v>
      </c>
      <c r="H63" s="21">
        <v>12319.499999999998</v>
      </c>
      <c r="I63" s="21">
        <v>15218.09</v>
      </c>
      <c r="J63" s="21">
        <v>18454.68</v>
      </c>
      <c r="K63" s="21">
        <v>15390.77</v>
      </c>
      <c r="L63" s="21">
        <v>15263.400000000001</v>
      </c>
      <c r="M63" s="21">
        <v>14150.44</v>
      </c>
      <c r="N63" s="21">
        <v>13008.300000000001</v>
      </c>
      <c r="O63" s="21">
        <v>12716.46</v>
      </c>
      <c r="P63" s="21">
        <v>10942.84</v>
      </c>
      <c r="Q63" s="21">
        <v>11604.75</v>
      </c>
      <c r="R63" s="21">
        <v>12335.869999999999</v>
      </c>
      <c r="S63" s="21">
        <v>14109.68</v>
      </c>
      <c r="T63" s="21">
        <v>13769.310000000001</v>
      </c>
      <c r="U63" s="21">
        <v>15517.039999999997</v>
      </c>
      <c r="V63" s="21">
        <v>17064.72</v>
      </c>
      <c r="W63" s="21">
        <v>17298.259999999998</v>
      </c>
      <c r="X63" s="21">
        <v>13965.16</v>
      </c>
      <c r="Y63" s="20"/>
      <c r="Z63" s="6"/>
      <c r="AA63" s="6"/>
      <c r="AB63" s="6">
        <v>24682.639999999996</v>
      </c>
      <c r="AC63" s="6">
        <v>24444.769999999997</v>
      </c>
      <c r="AD63" s="6">
        <v>24034.46</v>
      </c>
      <c r="AE63" s="6">
        <v>27221.000000000004</v>
      </c>
      <c r="AF63" s="6">
        <v>26088.809999999998</v>
      </c>
      <c r="AG63" s="6">
        <v>30735.129999999997</v>
      </c>
      <c r="AH63" s="6">
        <v>35519.399999999994</v>
      </c>
      <c r="AI63" s="6">
        <v>32689.030000000002</v>
      </c>
      <c r="AJ63" s="6">
        <v>29228.560000000001</v>
      </c>
      <c r="AK63" s="6">
        <v>14150.44</v>
      </c>
      <c r="AL63" s="6">
        <v>13008.300000000001</v>
      </c>
      <c r="AM63" s="6">
        <v>12716.46</v>
      </c>
      <c r="AN63" s="6"/>
      <c r="AO63" s="21">
        <v>13739.8</v>
      </c>
      <c r="AP63" s="21">
        <v>12840.019999999999</v>
      </c>
      <c r="AQ63" s="21">
        <v>11698.59</v>
      </c>
      <c r="AR63" s="21">
        <v>13111.32</v>
      </c>
      <c r="AS63" s="21">
        <v>12319.499999999998</v>
      </c>
      <c r="AT63" s="21">
        <v>15218.09</v>
      </c>
      <c r="AU63" s="21">
        <v>18454.68</v>
      </c>
      <c r="AV63" s="21">
        <v>15390.77</v>
      </c>
      <c r="AW63" s="21">
        <v>15263.400000000001</v>
      </c>
      <c r="AX63" s="21">
        <v>14150.44</v>
      </c>
      <c r="AY63" s="21">
        <v>13008.300000000001</v>
      </c>
      <c r="AZ63" s="21">
        <v>12716.46</v>
      </c>
      <c r="BA63" s="21">
        <v>10942.84</v>
      </c>
      <c r="BB63" s="21">
        <v>11604.75</v>
      </c>
      <c r="BC63" s="21">
        <v>12335.869999999999</v>
      </c>
      <c r="BD63" s="21">
        <v>14109.68</v>
      </c>
      <c r="BE63" s="21">
        <v>13769.310000000001</v>
      </c>
      <c r="BF63" s="21">
        <v>15517.039999999997</v>
      </c>
      <c r="BG63" s="21">
        <v>17064.72</v>
      </c>
      <c r="BH63" s="21">
        <v>17298.259999999998</v>
      </c>
      <c r="BI63" s="21">
        <v>13965.16</v>
      </c>
      <c r="BJ63" s="21"/>
      <c r="BK63" s="21">
        <f t="shared" si="38"/>
        <v>2796.9599999999991</v>
      </c>
      <c r="BL63" s="21">
        <f t="shared" si="39"/>
        <v>1235.2699999999986</v>
      </c>
      <c r="BM63" s="21">
        <f t="shared" si="40"/>
        <v>-637.27999999999884</v>
      </c>
      <c r="BN63" s="21">
        <f t="shared" si="41"/>
        <v>-998.36000000000058</v>
      </c>
      <c r="BO63" s="21">
        <f t="shared" si="42"/>
        <v>-1449.8100000000031</v>
      </c>
      <c r="BP63" s="21">
        <f t="shared" si="43"/>
        <v>-298.94999999999709</v>
      </c>
      <c r="BQ63" s="21">
        <f t="shared" si="44"/>
        <v>1389.9599999999991</v>
      </c>
      <c r="BR63" s="21">
        <f t="shared" si="45"/>
        <v>-1907.489999999998</v>
      </c>
      <c r="BS63" s="21">
        <f t="shared" si="46"/>
        <v>1298.2400000000016</v>
      </c>
      <c r="BU63" s="56">
        <f t="shared" si="47"/>
        <v>0.2036</v>
      </c>
      <c r="BV63" s="56">
        <f t="shared" si="48"/>
        <v>9.6199999999999994E-2</v>
      </c>
      <c r="BW63" s="56">
        <f t="shared" si="49"/>
        <v>-5.45E-2</v>
      </c>
      <c r="BX63" s="56">
        <f t="shared" si="50"/>
        <v>-7.6100000000000001E-2</v>
      </c>
      <c r="BY63" s="56">
        <f t="shared" si="51"/>
        <v>-0.1177</v>
      </c>
      <c r="BZ63" s="56">
        <f t="shared" si="52"/>
        <v>-1.9599999999999999E-2</v>
      </c>
      <c r="CA63" s="56">
        <f t="shared" si="53"/>
        <v>7.5300000000000006E-2</v>
      </c>
      <c r="CB63" s="56">
        <f t="shared" si="54"/>
        <v>-0.1239</v>
      </c>
      <c r="CC63" s="56">
        <f t="shared" si="55"/>
        <v>8.5099999999999995E-2</v>
      </c>
    </row>
    <row r="64" spans="1:81" x14ac:dyDescent="0.25">
      <c r="A64" s="7" t="s">
        <v>24</v>
      </c>
      <c r="B64" s="7" t="s">
        <v>78</v>
      </c>
      <c r="C64" s="7">
        <v>0.75</v>
      </c>
      <c r="D64" s="21">
        <v>2375.06</v>
      </c>
      <c r="E64" s="21">
        <v>2172.7199999999998</v>
      </c>
      <c r="F64" s="21">
        <v>1802.73</v>
      </c>
      <c r="G64" s="21">
        <v>2279.63</v>
      </c>
      <c r="H64" s="21">
        <v>2298.75</v>
      </c>
      <c r="I64" s="21">
        <v>2861.5</v>
      </c>
      <c r="J64" s="21">
        <v>2963.7</v>
      </c>
      <c r="K64" s="21">
        <v>2484.89</v>
      </c>
      <c r="L64" s="21">
        <v>2287.14</v>
      </c>
      <c r="M64" s="21">
        <v>2237.3000000000002</v>
      </c>
      <c r="N64" s="21">
        <v>2216.96</v>
      </c>
      <c r="O64" s="21">
        <v>1811.19</v>
      </c>
      <c r="P64" s="21">
        <v>1902.31</v>
      </c>
      <c r="Q64" s="21">
        <v>2321.2800000000002</v>
      </c>
      <c r="R64" s="21">
        <v>2480.14</v>
      </c>
      <c r="S64" s="21">
        <v>2291.39</v>
      </c>
      <c r="T64" s="21">
        <v>2504.75</v>
      </c>
      <c r="U64" s="21">
        <v>2749.82</v>
      </c>
      <c r="V64" s="21">
        <v>2550.34</v>
      </c>
      <c r="W64" s="21">
        <v>2554.94</v>
      </c>
      <c r="X64" s="21">
        <v>2767.99</v>
      </c>
      <c r="Y64" s="20"/>
      <c r="Z64" s="6"/>
      <c r="AA64" s="6"/>
      <c r="AB64" s="6">
        <v>4277.37</v>
      </c>
      <c r="AC64" s="6">
        <v>4494</v>
      </c>
      <c r="AD64" s="6">
        <v>4282.87</v>
      </c>
      <c r="AE64" s="6">
        <v>4571.0200000000004</v>
      </c>
      <c r="AF64" s="6">
        <v>4803.5</v>
      </c>
      <c r="AG64" s="6">
        <v>5611.32</v>
      </c>
      <c r="AH64" s="6">
        <v>5514.04</v>
      </c>
      <c r="AI64" s="6">
        <v>5039.83</v>
      </c>
      <c r="AJ64" s="6">
        <v>5055.1299999999992</v>
      </c>
      <c r="AK64" s="6">
        <v>2237.3000000000002</v>
      </c>
      <c r="AL64" s="6">
        <v>2216.96</v>
      </c>
      <c r="AM64" s="6">
        <v>1811.19</v>
      </c>
      <c r="AN64" s="6"/>
      <c r="AO64" s="21">
        <v>2375.06</v>
      </c>
      <c r="AP64" s="21">
        <v>2172.7199999999998</v>
      </c>
      <c r="AQ64" s="21">
        <v>1802.73</v>
      </c>
      <c r="AR64" s="21">
        <v>2279.63</v>
      </c>
      <c r="AS64" s="21">
        <v>2298.75</v>
      </c>
      <c r="AT64" s="21">
        <v>2861.5</v>
      </c>
      <c r="AU64" s="21">
        <v>2963.7</v>
      </c>
      <c r="AV64" s="21">
        <v>2484.89</v>
      </c>
      <c r="AW64" s="21">
        <v>2287.14</v>
      </c>
      <c r="AX64" s="21">
        <v>2237.3000000000002</v>
      </c>
      <c r="AY64" s="21">
        <v>2216.96</v>
      </c>
      <c r="AZ64" s="21">
        <v>1811.19</v>
      </c>
      <c r="BA64" s="21">
        <v>1902.31</v>
      </c>
      <c r="BB64" s="21">
        <v>2321.2800000000002</v>
      </c>
      <c r="BC64" s="21">
        <v>2480.14</v>
      </c>
      <c r="BD64" s="21">
        <v>2291.39</v>
      </c>
      <c r="BE64" s="21">
        <v>2504.75</v>
      </c>
      <c r="BF64" s="21">
        <v>2749.82</v>
      </c>
      <c r="BG64" s="21">
        <v>2550.34</v>
      </c>
      <c r="BH64" s="21">
        <v>2554.94</v>
      </c>
      <c r="BI64" s="21">
        <v>2767.99</v>
      </c>
      <c r="BJ64" s="21"/>
      <c r="BK64" s="21">
        <f t="shared" si="38"/>
        <v>472.75</v>
      </c>
      <c r="BL64" s="21">
        <f t="shared" si="39"/>
        <v>-148.5600000000004</v>
      </c>
      <c r="BM64" s="21">
        <f t="shared" si="40"/>
        <v>-677.40999999999985</v>
      </c>
      <c r="BN64" s="21">
        <f t="shared" si="41"/>
        <v>-11.759999999999764</v>
      </c>
      <c r="BO64" s="21">
        <f t="shared" si="42"/>
        <v>-206</v>
      </c>
      <c r="BP64" s="21">
        <f t="shared" si="43"/>
        <v>111.67999999999984</v>
      </c>
      <c r="BQ64" s="21">
        <f t="shared" si="44"/>
        <v>413.35999999999967</v>
      </c>
      <c r="BR64" s="21">
        <f t="shared" si="45"/>
        <v>-70.050000000000182</v>
      </c>
      <c r="BS64" s="21">
        <f t="shared" si="46"/>
        <v>-480.84999999999991</v>
      </c>
      <c r="BU64" s="56">
        <f t="shared" si="47"/>
        <v>0.19900000000000001</v>
      </c>
      <c r="BV64" s="56">
        <f t="shared" si="48"/>
        <v>-6.8400000000000002E-2</v>
      </c>
      <c r="BW64" s="56">
        <f t="shared" si="49"/>
        <v>-0.37580000000000002</v>
      </c>
      <c r="BX64" s="56">
        <f t="shared" si="50"/>
        <v>-5.1999999999999998E-3</v>
      </c>
      <c r="BY64" s="56">
        <f t="shared" si="51"/>
        <v>-8.9599999999999999E-2</v>
      </c>
      <c r="BZ64" s="56">
        <f t="shared" si="52"/>
        <v>3.9E-2</v>
      </c>
      <c r="CA64" s="56">
        <f t="shared" si="53"/>
        <v>0.13950000000000001</v>
      </c>
      <c r="CB64" s="56">
        <f t="shared" si="54"/>
        <v>-2.8199999999999999E-2</v>
      </c>
      <c r="CC64" s="56">
        <f t="shared" si="55"/>
        <v>-0.2102</v>
      </c>
    </row>
    <row r="65" spans="1:81" x14ac:dyDescent="0.25">
      <c r="C65" s="7">
        <v>1</v>
      </c>
      <c r="D65" s="21">
        <v>7294.68</v>
      </c>
      <c r="E65" s="21">
        <v>7520.34</v>
      </c>
      <c r="F65" s="21">
        <v>3942.51</v>
      </c>
      <c r="G65" s="21">
        <v>7602.22</v>
      </c>
      <c r="H65" s="21">
        <v>8522.9699999999993</v>
      </c>
      <c r="I65" s="21">
        <v>8706.41</v>
      </c>
      <c r="J65" s="21">
        <v>8782.24</v>
      </c>
      <c r="K65" s="21">
        <v>6860.59</v>
      </c>
      <c r="L65" s="21">
        <v>5645.92</v>
      </c>
      <c r="M65" s="21">
        <v>5142.18</v>
      </c>
      <c r="N65" s="21">
        <v>5353.86</v>
      </c>
      <c r="O65" s="21">
        <v>3375.24</v>
      </c>
      <c r="P65" s="21">
        <v>4086.1</v>
      </c>
      <c r="Q65" s="21">
        <v>4476.53</v>
      </c>
      <c r="R65" s="21">
        <v>4450.43</v>
      </c>
      <c r="S65" s="21">
        <v>5265.43</v>
      </c>
      <c r="T65" s="21">
        <v>5219.76</v>
      </c>
      <c r="U65" s="21">
        <v>5867.89</v>
      </c>
      <c r="V65" s="21">
        <v>6111.77</v>
      </c>
      <c r="W65" s="21">
        <v>5127.26</v>
      </c>
      <c r="X65" s="21">
        <v>5300.9</v>
      </c>
      <c r="Y65" s="20"/>
      <c r="Z65" s="6"/>
      <c r="AA65" s="6"/>
      <c r="AB65" s="6">
        <v>11380.78</v>
      </c>
      <c r="AC65" s="6">
        <v>11996.869999999999</v>
      </c>
      <c r="AD65" s="6">
        <v>8392.94</v>
      </c>
      <c r="AE65" s="6">
        <v>12867.650000000001</v>
      </c>
      <c r="AF65" s="6">
        <v>13742.73</v>
      </c>
      <c r="AG65" s="6">
        <v>14574.3</v>
      </c>
      <c r="AH65" s="6">
        <v>14894.01</v>
      </c>
      <c r="AI65" s="6">
        <v>11987.85</v>
      </c>
      <c r="AJ65" s="6">
        <v>10946.82</v>
      </c>
      <c r="AK65" s="6">
        <v>5142.18</v>
      </c>
      <c r="AL65" s="6">
        <v>5353.86</v>
      </c>
      <c r="AM65" s="6">
        <v>3375.24</v>
      </c>
      <c r="AN65" s="6"/>
      <c r="AO65" s="21">
        <v>7294.68</v>
      </c>
      <c r="AP65" s="21">
        <v>7520.34</v>
      </c>
      <c r="AQ65" s="21">
        <v>3942.51</v>
      </c>
      <c r="AR65" s="21">
        <v>7602.22</v>
      </c>
      <c r="AS65" s="21">
        <v>8522.9699999999993</v>
      </c>
      <c r="AT65" s="21">
        <v>8706.41</v>
      </c>
      <c r="AU65" s="21">
        <v>8782.24</v>
      </c>
      <c r="AV65" s="21">
        <v>6860.59</v>
      </c>
      <c r="AW65" s="21">
        <v>5645.92</v>
      </c>
      <c r="AX65" s="21">
        <v>5142.18</v>
      </c>
      <c r="AY65" s="21">
        <v>5353.86</v>
      </c>
      <c r="AZ65" s="21">
        <v>3375.24</v>
      </c>
      <c r="BA65" s="21">
        <v>4086.1</v>
      </c>
      <c r="BB65" s="21">
        <v>4476.53</v>
      </c>
      <c r="BC65" s="21">
        <v>4450.43</v>
      </c>
      <c r="BD65" s="21">
        <v>5265.43</v>
      </c>
      <c r="BE65" s="21">
        <v>5219.76</v>
      </c>
      <c r="BF65" s="21">
        <v>5867.89</v>
      </c>
      <c r="BG65" s="21">
        <v>6111.77</v>
      </c>
      <c r="BH65" s="21">
        <v>5127.26</v>
      </c>
      <c r="BI65" s="21">
        <v>5300.9</v>
      </c>
      <c r="BJ65" s="21"/>
      <c r="BK65" s="21">
        <f t="shared" si="38"/>
        <v>3208.5800000000004</v>
      </c>
      <c r="BL65" s="21">
        <f t="shared" si="39"/>
        <v>3043.8100000000004</v>
      </c>
      <c r="BM65" s="21">
        <f t="shared" si="40"/>
        <v>-507.92000000000007</v>
      </c>
      <c r="BN65" s="21">
        <f t="shared" si="41"/>
        <v>2336.79</v>
      </c>
      <c r="BO65" s="21">
        <f t="shared" si="42"/>
        <v>3303.2099999999991</v>
      </c>
      <c r="BP65" s="21">
        <f t="shared" si="43"/>
        <v>2838.5199999999995</v>
      </c>
      <c r="BQ65" s="21">
        <f t="shared" si="44"/>
        <v>2670.4699999999993</v>
      </c>
      <c r="BR65" s="21">
        <f t="shared" si="45"/>
        <v>1733.33</v>
      </c>
      <c r="BS65" s="21">
        <f t="shared" si="46"/>
        <v>345.02000000000044</v>
      </c>
      <c r="BU65" s="56">
        <f t="shared" si="47"/>
        <v>0.43990000000000001</v>
      </c>
      <c r="BV65" s="56">
        <f t="shared" si="48"/>
        <v>0.4047</v>
      </c>
      <c r="BW65" s="56">
        <f t="shared" si="49"/>
        <v>-0.1288</v>
      </c>
      <c r="BX65" s="56">
        <f t="shared" si="50"/>
        <v>0.30740000000000001</v>
      </c>
      <c r="BY65" s="56">
        <f t="shared" si="51"/>
        <v>0.3876</v>
      </c>
      <c r="BZ65" s="56">
        <f t="shared" si="52"/>
        <v>0.32600000000000001</v>
      </c>
      <c r="CA65" s="56">
        <f t="shared" si="53"/>
        <v>0.30409999999999998</v>
      </c>
      <c r="CB65" s="56">
        <f t="shared" si="54"/>
        <v>0.25269999999999998</v>
      </c>
      <c r="CC65" s="56">
        <f t="shared" si="55"/>
        <v>6.1100000000000002E-2</v>
      </c>
    </row>
    <row r="66" spans="1:81" x14ac:dyDescent="0.25">
      <c r="C66" s="7">
        <v>1.5</v>
      </c>
      <c r="D66" s="21">
        <v>14273.02</v>
      </c>
      <c r="E66" s="21">
        <v>11267.67</v>
      </c>
      <c r="F66" s="21">
        <v>6810.89</v>
      </c>
      <c r="G66" s="21">
        <v>12976.09</v>
      </c>
      <c r="H66" s="21">
        <v>14126.04</v>
      </c>
      <c r="I66" s="21">
        <v>19396.509999999998</v>
      </c>
      <c r="J66" s="21">
        <v>21616.46</v>
      </c>
      <c r="K66" s="21">
        <v>13768.35</v>
      </c>
      <c r="L66" s="21">
        <v>9634.56</v>
      </c>
      <c r="M66" s="21">
        <v>9639.7199999999993</v>
      </c>
      <c r="N66" s="21">
        <v>9146.81</v>
      </c>
      <c r="O66" s="21">
        <v>4717.1099999999997</v>
      </c>
      <c r="P66" s="21">
        <v>4732.51</v>
      </c>
      <c r="Q66" s="21">
        <v>7571.99</v>
      </c>
      <c r="R66" s="21">
        <v>6853.4</v>
      </c>
      <c r="S66" s="21">
        <v>10107.51</v>
      </c>
      <c r="T66" s="21">
        <v>10426.77</v>
      </c>
      <c r="U66" s="21">
        <v>11207.44</v>
      </c>
      <c r="V66" s="21">
        <v>9907.76</v>
      </c>
      <c r="W66" s="21">
        <v>8857.9</v>
      </c>
      <c r="X66" s="21">
        <v>8207.27</v>
      </c>
      <c r="Y66" s="20"/>
      <c r="Z66" s="6"/>
      <c r="AA66" s="6"/>
      <c r="AB66" s="6">
        <v>19005.53</v>
      </c>
      <c r="AC66" s="6">
        <v>18839.66</v>
      </c>
      <c r="AD66" s="6">
        <v>13664.29</v>
      </c>
      <c r="AE66" s="6">
        <v>23083.599999999999</v>
      </c>
      <c r="AF66" s="6">
        <v>24552.81</v>
      </c>
      <c r="AG66" s="6">
        <v>30603.949999999997</v>
      </c>
      <c r="AH66" s="6">
        <v>31524.22</v>
      </c>
      <c r="AI66" s="6">
        <v>22626.25</v>
      </c>
      <c r="AJ66" s="6">
        <v>17841.830000000002</v>
      </c>
      <c r="AK66" s="6">
        <v>9639.7199999999993</v>
      </c>
      <c r="AL66" s="6">
        <v>9146.81</v>
      </c>
      <c r="AM66" s="6">
        <v>4717.1099999999997</v>
      </c>
      <c r="AN66" s="6"/>
      <c r="AO66" s="21">
        <v>14273.02</v>
      </c>
      <c r="AP66" s="21">
        <v>11267.67</v>
      </c>
      <c r="AQ66" s="21">
        <v>6810.89</v>
      </c>
      <c r="AR66" s="21">
        <v>12976.09</v>
      </c>
      <c r="AS66" s="21">
        <v>14126.04</v>
      </c>
      <c r="AT66" s="21">
        <v>19396.509999999998</v>
      </c>
      <c r="AU66" s="21">
        <v>21616.46</v>
      </c>
      <c r="AV66" s="21">
        <v>13768.35</v>
      </c>
      <c r="AW66" s="21">
        <v>9634.56</v>
      </c>
      <c r="AX66" s="21">
        <v>9639.7199999999993</v>
      </c>
      <c r="AY66" s="21">
        <v>9146.81</v>
      </c>
      <c r="AZ66" s="21">
        <v>4717.1099999999997</v>
      </c>
      <c r="BA66" s="21">
        <v>4732.51</v>
      </c>
      <c r="BB66" s="21">
        <v>7571.99</v>
      </c>
      <c r="BC66" s="21">
        <v>6853.4</v>
      </c>
      <c r="BD66" s="21">
        <v>10107.51</v>
      </c>
      <c r="BE66" s="21">
        <v>10426.77</v>
      </c>
      <c r="BF66" s="21">
        <v>11207.44</v>
      </c>
      <c r="BG66" s="21">
        <v>9907.76</v>
      </c>
      <c r="BH66" s="21">
        <v>8857.9</v>
      </c>
      <c r="BI66" s="21">
        <v>8207.27</v>
      </c>
      <c r="BJ66" s="21"/>
      <c r="BK66" s="21">
        <f t="shared" si="38"/>
        <v>9540.51</v>
      </c>
      <c r="BL66" s="21">
        <f t="shared" si="39"/>
        <v>3695.6800000000003</v>
      </c>
      <c r="BM66" s="21">
        <f t="shared" si="40"/>
        <v>-42.509999999999309</v>
      </c>
      <c r="BN66" s="21">
        <f t="shared" si="41"/>
        <v>2868.58</v>
      </c>
      <c r="BO66" s="21">
        <f t="shared" si="42"/>
        <v>3699.2700000000004</v>
      </c>
      <c r="BP66" s="21">
        <f t="shared" si="43"/>
        <v>8189.0699999999979</v>
      </c>
      <c r="BQ66" s="21">
        <f t="shared" si="44"/>
        <v>11708.699999999999</v>
      </c>
      <c r="BR66" s="21">
        <f t="shared" si="45"/>
        <v>4910.4500000000007</v>
      </c>
      <c r="BS66" s="21">
        <f t="shared" si="46"/>
        <v>1427.2899999999991</v>
      </c>
      <c r="BU66" s="56">
        <f t="shared" si="47"/>
        <v>0.66839999999999999</v>
      </c>
      <c r="BV66" s="56">
        <f t="shared" si="48"/>
        <v>0.32800000000000001</v>
      </c>
      <c r="BW66" s="56">
        <f t="shared" si="49"/>
        <v>-6.1999999999999998E-3</v>
      </c>
      <c r="BX66" s="56">
        <f t="shared" si="50"/>
        <v>0.22109999999999999</v>
      </c>
      <c r="BY66" s="56">
        <f t="shared" si="51"/>
        <v>0.26190000000000002</v>
      </c>
      <c r="BZ66" s="56">
        <f t="shared" si="52"/>
        <v>0.42220000000000002</v>
      </c>
      <c r="CA66" s="56">
        <f t="shared" si="53"/>
        <v>0.54169999999999996</v>
      </c>
      <c r="CB66" s="56">
        <f t="shared" si="54"/>
        <v>0.35659999999999997</v>
      </c>
      <c r="CC66" s="56">
        <f t="shared" si="55"/>
        <v>0.14810000000000001</v>
      </c>
    </row>
    <row r="67" spans="1:81" x14ac:dyDescent="0.25">
      <c r="C67" s="7">
        <v>2</v>
      </c>
      <c r="D67" s="21">
        <v>74010.179999999993</v>
      </c>
      <c r="E67" s="21">
        <v>51971.93</v>
      </c>
      <c r="F67" s="21">
        <v>29092.47</v>
      </c>
      <c r="G67" s="21">
        <v>60796.41</v>
      </c>
      <c r="H67" s="21">
        <v>78963.72</v>
      </c>
      <c r="I67" s="21">
        <v>97026.05</v>
      </c>
      <c r="J67" s="21">
        <v>99555.87</v>
      </c>
      <c r="K67" s="21">
        <v>72718.240000000005</v>
      </c>
      <c r="L67" s="21">
        <v>52648.14</v>
      </c>
      <c r="M67" s="21">
        <v>56266.46</v>
      </c>
      <c r="N67" s="21">
        <v>37635.85</v>
      </c>
      <c r="O67" s="21">
        <v>23896.06</v>
      </c>
      <c r="P67" s="21">
        <v>19215.38</v>
      </c>
      <c r="Q67" s="21">
        <v>33683.49</v>
      </c>
      <c r="R67" s="21">
        <v>36413.74</v>
      </c>
      <c r="S67" s="21">
        <v>52005.760000000002</v>
      </c>
      <c r="T67" s="21">
        <v>55182.400000000001</v>
      </c>
      <c r="U67" s="21">
        <v>63092.6</v>
      </c>
      <c r="V67" s="21">
        <v>59869.95</v>
      </c>
      <c r="W67" s="21">
        <v>52210.74</v>
      </c>
      <c r="X67" s="21">
        <v>47391.3</v>
      </c>
      <c r="Y67" s="20"/>
      <c r="Z67" s="6"/>
      <c r="AA67" s="6"/>
      <c r="AB67" s="6">
        <v>93225.56</v>
      </c>
      <c r="AC67" s="6">
        <v>85655.42</v>
      </c>
      <c r="AD67" s="6">
        <v>65506.21</v>
      </c>
      <c r="AE67" s="6">
        <v>112802.17000000001</v>
      </c>
      <c r="AF67" s="6">
        <v>134146.12</v>
      </c>
      <c r="AG67" s="6">
        <v>160118.65</v>
      </c>
      <c r="AH67" s="6">
        <v>159425.82</v>
      </c>
      <c r="AI67" s="6">
        <v>124928.98000000001</v>
      </c>
      <c r="AJ67" s="6">
        <v>100039.44</v>
      </c>
      <c r="AK67" s="6">
        <v>56266.46</v>
      </c>
      <c r="AL67" s="6">
        <v>37635.85</v>
      </c>
      <c r="AM67" s="6">
        <v>23896.06</v>
      </c>
      <c r="AN67" s="6"/>
      <c r="AO67" s="21">
        <v>74010.179999999993</v>
      </c>
      <c r="AP67" s="21">
        <v>51971.93</v>
      </c>
      <c r="AQ67" s="21">
        <v>29092.47</v>
      </c>
      <c r="AR67" s="21">
        <v>60796.41</v>
      </c>
      <c r="AS67" s="21">
        <v>78963.72</v>
      </c>
      <c r="AT67" s="21">
        <v>97026.05</v>
      </c>
      <c r="AU67" s="21">
        <v>99555.87</v>
      </c>
      <c r="AV67" s="21">
        <v>72718.240000000005</v>
      </c>
      <c r="AW67" s="21">
        <v>52648.14</v>
      </c>
      <c r="AX67" s="21">
        <v>56266.46</v>
      </c>
      <c r="AY67" s="21">
        <v>37635.85</v>
      </c>
      <c r="AZ67" s="21">
        <v>23896.06</v>
      </c>
      <c r="BA67" s="21">
        <v>19215.38</v>
      </c>
      <c r="BB67" s="21">
        <v>33683.49</v>
      </c>
      <c r="BC67" s="21">
        <v>36413.74</v>
      </c>
      <c r="BD67" s="21">
        <v>52005.760000000002</v>
      </c>
      <c r="BE67" s="21">
        <v>55182.400000000001</v>
      </c>
      <c r="BF67" s="21">
        <v>63092.6</v>
      </c>
      <c r="BG67" s="21">
        <v>59869.95</v>
      </c>
      <c r="BH67" s="21">
        <v>52210.74</v>
      </c>
      <c r="BI67" s="21">
        <v>47391.3</v>
      </c>
      <c r="BJ67" s="21"/>
      <c r="BK67" s="21">
        <f t="shared" si="38"/>
        <v>54794.799999999988</v>
      </c>
      <c r="BL67" s="21">
        <f t="shared" si="39"/>
        <v>18288.440000000002</v>
      </c>
      <c r="BM67" s="21">
        <f t="shared" si="40"/>
        <v>-7321.2699999999968</v>
      </c>
      <c r="BN67" s="21">
        <f t="shared" si="41"/>
        <v>8790.6500000000015</v>
      </c>
      <c r="BO67" s="21">
        <f t="shared" si="42"/>
        <v>23781.32</v>
      </c>
      <c r="BP67" s="21">
        <f t="shared" si="43"/>
        <v>33933.450000000004</v>
      </c>
      <c r="BQ67" s="21">
        <f t="shared" si="44"/>
        <v>39685.919999999998</v>
      </c>
      <c r="BR67" s="21">
        <f t="shared" si="45"/>
        <v>20507.500000000007</v>
      </c>
      <c r="BS67" s="21">
        <f t="shared" si="46"/>
        <v>5256.8399999999965</v>
      </c>
      <c r="BU67" s="56">
        <f t="shared" si="47"/>
        <v>0.74039999999999995</v>
      </c>
      <c r="BV67" s="56">
        <f t="shared" si="48"/>
        <v>0.35189999999999999</v>
      </c>
      <c r="BW67" s="56">
        <f t="shared" si="49"/>
        <v>-0.25169999999999998</v>
      </c>
      <c r="BX67" s="56">
        <f t="shared" si="50"/>
        <v>0.14460000000000001</v>
      </c>
      <c r="BY67" s="56">
        <f t="shared" si="51"/>
        <v>0.30120000000000002</v>
      </c>
      <c r="BZ67" s="56">
        <f t="shared" si="52"/>
        <v>0.34970000000000001</v>
      </c>
      <c r="CA67" s="56">
        <f t="shared" si="53"/>
        <v>0.39860000000000001</v>
      </c>
      <c r="CB67" s="56">
        <f t="shared" si="54"/>
        <v>0.28199999999999997</v>
      </c>
      <c r="CC67" s="56">
        <f t="shared" si="55"/>
        <v>9.98E-2</v>
      </c>
    </row>
    <row r="68" spans="1:81" x14ac:dyDescent="0.25">
      <c r="C68" s="7">
        <v>3</v>
      </c>
      <c r="D68" s="21">
        <v>48735.02</v>
      </c>
      <c r="E68" s="21">
        <v>39229.51</v>
      </c>
      <c r="F68" s="21">
        <v>19851.77</v>
      </c>
      <c r="G68" s="21">
        <v>34670.21</v>
      </c>
      <c r="H68" s="21">
        <v>77501.100000000006</v>
      </c>
      <c r="I68" s="21">
        <v>103954.4</v>
      </c>
      <c r="J68" s="21">
        <v>94253.19</v>
      </c>
      <c r="K68" s="21">
        <v>75376.5</v>
      </c>
      <c r="L68" s="21">
        <v>54661.49</v>
      </c>
      <c r="M68" s="21">
        <v>66049.119999999995</v>
      </c>
      <c r="N68" s="21">
        <v>63825.67</v>
      </c>
      <c r="O68" s="21">
        <v>28649.56</v>
      </c>
      <c r="P68" s="21">
        <v>7286.99</v>
      </c>
      <c r="Q68" s="21">
        <v>9582.25</v>
      </c>
      <c r="R68" s="21">
        <v>20112.759999999998</v>
      </c>
      <c r="S68" s="21">
        <v>34703.26</v>
      </c>
      <c r="T68" s="21">
        <v>54279.19</v>
      </c>
      <c r="U68" s="21">
        <v>51831.4</v>
      </c>
      <c r="V68" s="21">
        <v>52015.28</v>
      </c>
      <c r="W68" s="21">
        <v>43655.13</v>
      </c>
      <c r="X68" s="21">
        <v>48490</v>
      </c>
      <c r="Y68" s="20"/>
      <c r="Z68" s="6"/>
      <c r="AA68" s="6"/>
      <c r="AB68" s="6">
        <v>56022.009999999995</v>
      </c>
      <c r="AC68" s="6">
        <v>48811.76</v>
      </c>
      <c r="AD68" s="6">
        <v>39964.53</v>
      </c>
      <c r="AE68" s="6">
        <v>69373.47</v>
      </c>
      <c r="AF68" s="6">
        <v>131780.29</v>
      </c>
      <c r="AG68" s="6">
        <v>155785.79999999999</v>
      </c>
      <c r="AH68" s="6">
        <v>146268.47</v>
      </c>
      <c r="AI68" s="6">
        <v>119031.63</v>
      </c>
      <c r="AJ68" s="6">
        <v>103151.48999999999</v>
      </c>
      <c r="AK68" s="6">
        <v>66049.119999999995</v>
      </c>
      <c r="AL68" s="6">
        <v>63825.67</v>
      </c>
      <c r="AM68" s="6">
        <v>28649.56</v>
      </c>
      <c r="AN68" s="6"/>
      <c r="AO68" s="21">
        <v>48735.02</v>
      </c>
      <c r="AP68" s="21">
        <v>39229.51</v>
      </c>
      <c r="AQ68" s="21">
        <v>19851.77</v>
      </c>
      <c r="AR68" s="21">
        <v>34670.21</v>
      </c>
      <c r="AS68" s="21">
        <v>77501.100000000006</v>
      </c>
      <c r="AT68" s="21">
        <v>103954.4</v>
      </c>
      <c r="AU68" s="21">
        <v>94253.19</v>
      </c>
      <c r="AV68" s="21">
        <v>75376.5</v>
      </c>
      <c r="AW68" s="21">
        <v>54661.49</v>
      </c>
      <c r="AX68" s="21">
        <v>66049.119999999995</v>
      </c>
      <c r="AY68" s="21">
        <v>63825.67</v>
      </c>
      <c r="AZ68" s="21">
        <v>28649.56</v>
      </c>
      <c r="BA68" s="21">
        <v>7286.99</v>
      </c>
      <c r="BB68" s="21">
        <v>9582.25</v>
      </c>
      <c r="BC68" s="21">
        <v>20112.759999999998</v>
      </c>
      <c r="BD68" s="21">
        <v>34703.26</v>
      </c>
      <c r="BE68" s="21">
        <v>54279.19</v>
      </c>
      <c r="BF68" s="21">
        <v>51831.4</v>
      </c>
      <c r="BG68" s="21">
        <v>52015.28</v>
      </c>
      <c r="BH68" s="21">
        <v>43655.13</v>
      </c>
      <c r="BI68" s="21">
        <v>48490</v>
      </c>
      <c r="BJ68" s="21"/>
      <c r="BK68" s="21">
        <f t="shared" si="38"/>
        <v>41448.03</v>
      </c>
      <c r="BL68" s="21">
        <f t="shared" si="39"/>
        <v>29647.260000000002</v>
      </c>
      <c r="BM68" s="21">
        <f t="shared" si="40"/>
        <v>-260.98999999999796</v>
      </c>
      <c r="BN68" s="21">
        <f t="shared" si="41"/>
        <v>-33.05000000000291</v>
      </c>
      <c r="BO68" s="21">
        <f t="shared" si="42"/>
        <v>23221.910000000003</v>
      </c>
      <c r="BP68" s="21">
        <f t="shared" si="43"/>
        <v>52122.999999999993</v>
      </c>
      <c r="BQ68" s="21">
        <f t="shared" si="44"/>
        <v>42237.91</v>
      </c>
      <c r="BR68" s="21">
        <f t="shared" si="45"/>
        <v>31721.370000000003</v>
      </c>
      <c r="BS68" s="21">
        <f t="shared" si="46"/>
        <v>6171.489999999998</v>
      </c>
      <c r="BU68" s="56">
        <f t="shared" si="47"/>
        <v>0.85050000000000003</v>
      </c>
      <c r="BV68" s="56">
        <f t="shared" si="48"/>
        <v>0.75570000000000004</v>
      </c>
      <c r="BW68" s="56">
        <f t="shared" si="49"/>
        <v>-1.3100000000000001E-2</v>
      </c>
      <c r="BX68" s="56">
        <f t="shared" si="50"/>
        <v>-1E-3</v>
      </c>
      <c r="BY68" s="56">
        <f t="shared" si="51"/>
        <v>0.29959999999999998</v>
      </c>
      <c r="BZ68" s="56">
        <f t="shared" si="52"/>
        <v>0.50139999999999996</v>
      </c>
      <c r="CA68" s="56">
        <f t="shared" si="53"/>
        <v>0.4481</v>
      </c>
      <c r="CB68" s="56">
        <f t="shared" si="54"/>
        <v>0.42080000000000001</v>
      </c>
      <c r="CC68" s="56">
        <f t="shared" si="55"/>
        <v>0.1129</v>
      </c>
    </row>
    <row r="69" spans="1:81" x14ac:dyDescent="0.25">
      <c r="C69" s="7">
        <v>4</v>
      </c>
      <c r="D69" s="21">
        <v>13965.72</v>
      </c>
      <c r="E69" s="21">
        <v>11062.29</v>
      </c>
      <c r="F69" s="21">
        <v>7366.68</v>
      </c>
      <c r="G69" s="21">
        <v>16227.86</v>
      </c>
      <c r="H69" s="21">
        <v>26062.85</v>
      </c>
      <c r="I69" s="21">
        <v>29358.93</v>
      </c>
      <c r="J69" s="21">
        <v>30232.97</v>
      </c>
      <c r="K69" s="21">
        <v>21791.93</v>
      </c>
      <c r="L69" s="21">
        <v>20394.349999999999</v>
      </c>
      <c r="M69" s="21">
        <v>18617.38</v>
      </c>
      <c r="N69" s="21">
        <v>10768.75</v>
      </c>
      <c r="O69" s="21">
        <v>4897.0200000000004</v>
      </c>
      <c r="P69" s="21">
        <v>4397.7299999999996</v>
      </c>
      <c r="Q69" s="21">
        <v>4827.18</v>
      </c>
      <c r="R69" s="21">
        <v>7250.34</v>
      </c>
      <c r="S69" s="21">
        <v>12889.71</v>
      </c>
      <c r="T69" s="21">
        <v>14044.55</v>
      </c>
      <c r="U69" s="21">
        <v>19774.64</v>
      </c>
      <c r="V69" s="21">
        <v>12051.55</v>
      </c>
      <c r="W69" s="21">
        <v>18085.57</v>
      </c>
      <c r="X69" s="21">
        <v>16395.02</v>
      </c>
      <c r="Y69" s="20"/>
      <c r="Z69" s="6"/>
      <c r="AA69" s="6"/>
      <c r="AB69" s="6">
        <v>18363.449999999997</v>
      </c>
      <c r="AC69" s="6">
        <v>15889.470000000001</v>
      </c>
      <c r="AD69" s="6">
        <v>14617.02</v>
      </c>
      <c r="AE69" s="6">
        <v>29117.57</v>
      </c>
      <c r="AF69" s="6">
        <v>40107.399999999994</v>
      </c>
      <c r="AG69" s="6">
        <v>49133.57</v>
      </c>
      <c r="AH69" s="6">
        <v>42284.520000000004</v>
      </c>
      <c r="AI69" s="6">
        <v>39877.5</v>
      </c>
      <c r="AJ69" s="6">
        <v>36789.369999999995</v>
      </c>
      <c r="AK69" s="6">
        <v>18617.38</v>
      </c>
      <c r="AL69" s="6">
        <v>10768.75</v>
      </c>
      <c r="AM69" s="6">
        <v>4897.0200000000004</v>
      </c>
      <c r="AN69" s="6"/>
      <c r="AO69" s="21">
        <v>13965.72</v>
      </c>
      <c r="AP69" s="21">
        <v>11062.29</v>
      </c>
      <c r="AQ69" s="21">
        <v>7366.68</v>
      </c>
      <c r="AR69" s="21">
        <v>16227.86</v>
      </c>
      <c r="AS69" s="21">
        <v>26062.85</v>
      </c>
      <c r="AT69" s="21">
        <v>29358.93</v>
      </c>
      <c r="AU69" s="21">
        <v>30232.97</v>
      </c>
      <c r="AV69" s="21">
        <v>21791.93</v>
      </c>
      <c r="AW69" s="21">
        <v>20394.349999999999</v>
      </c>
      <c r="AX69" s="21">
        <v>18617.38</v>
      </c>
      <c r="AY69" s="21">
        <v>10768.75</v>
      </c>
      <c r="AZ69" s="21">
        <v>4897.0200000000004</v>
      </c>
      <c r="BA69" s="21">
        <v>4397.7299999999996</v>
      </c>
      <c r="BB69" s="21">
        <v>4827.18</v>
      </c>
      <c r="BC69" s="21">
        <v>7250.34</v>
      </c>
      <c r="BD69" s="21">
        <v>12889.71</v>
      </c>
      <c r="BE69" s="21">
        <v>14044.55</v>
      </c>
      <c r="BF69" s="21">
        <v>19774.64</v>
      </c>
      <c r="BG69" s="21">
        <v>12051.55</v>
      </c>
      <c r="BH69" s="21">
        <v>18085.57</v>
      </c>
      <c r="BI69" s="21">
        <v>16395.02</v>
      </c>
      <c r="BJ69" s="21"/>
      <c r="BK69" s="21">
        <f t="shared" si="38"/>
        <v>9567.99</v>
      </c>
      <c r="BL69" s="21">
        <f t="shared" si="39"/>
        <v>6235.1100000000006</v>
      </c>
      <c r="BM69" s="21">
        <f t="shared" si="40"/>
        <v>116.34000000000015</v>
      </c>
      <c r="BN69" s="21">
        <f t="shared" si="41"/>
        <v>3338.1500000000015</v>
      </c>
      <c r="BO69" s="21">
        <f t="shared" si="42"/>
        <v>12018.3</v>
      </c>
      <c r="BP69" s="21">
        <f t="shared" si="43"/>
        <v>9584.2900000000009</v>
      </c>
      <c r="BQ69" s="21">
        <f t="shared" si="44"/>
        <v>18181.420000000002</v>
      </c>
      <c r="BR69" s="21">
        <f t="shared" si="45"/>
        <v>3706.3600000000006</v>
      </c>
      <c r="BS69" s="21">
        <f t="shared" si="46"/>
        <v>3999.3299999999981</v>
      </c>
      <c r="BU69" s="56">
        <f t="shared" si="47"/>
        <v>0.68510000000000004</v>
      </c>
      <c r="BV69" s="56">
        <f t="shared" si="48"/>
        <v>0.56359999999999999</v>
      </c>
      <c r="BW69" s="56">
        <f t="shared" si="49"/>
        <v>1.5800000000000002E-2</v>
      </c>
      <c r="BX69" s="56">
        <f t="shared" si="50"/>
        <v>0.20569999999999999</v>
      </c>
      <c r="BY69" s="56">
        <f t="shared" si="51"/>
        <v>0.46110000000000001</v>
      </c>
      <c r="BZ69" s="56">
        <f t="shared" si="52"/>
        <v>0.32650000000000001</v>
      </c>
      <c r="CA69" s="56">
        <f t="shared" si="53"/>
        <v>0.60140000000000005</v>
      </c>
      <c r="CB69" s="56">
        <f t="shared" si="54"/>
        <v>0.1701</v>
      </c>
      <c r="CC69" s="56">
        <f t="shared" si="55"/>
        <v>0.1961</v>
      </c>
    </row>
    <row r="70" spans="1:81" x14ac:dyDescent="0.25">
      <c r="C70" s="7"/>
      <c r="D70" s="21"/>
      <c r="E70" s="21"/>
      <c r="F70" s="21"/>
      <c r="G70" s="21"/>
      <c r="H70" s="21"/>
      <c r="I70" s="21"/>
      <c r="J70" s="21"/>
      <c r="K70" s="21"/>
      <c r="L70" s="21"/>
      <c r="M70" s="21">
        <v>65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0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>
        <v>65</v>
      </c>
      <c r="AL70" s="6"/>
      <c r="AM70" s="6"/>
      <c r="AN70" s="6"/>
      <c r="AO70" s="21"/>
      <c r="AP70" s="21"/>
      <c r="AQ70" s="21"/>
      <c r="AR70" s="21"/>
      <c r="AS70" s="21"/>
      <c r="AT70" s="21"/>
      <c r="AU70" s="21"/>
      <c r="AV70" s="21"/>
      <c r="AW70" s="21"/>
      <c r="AX70" s="21">
        <v>65</v>
      </c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>
        <f t="shared" si="38"/>
        <v>0</v>
      </c>
      <c r="BL70" s="21">
        <f t="shared" si="39"/>
        <v>0</v>
      </c>
      <c r="BM70" s="21">
        <f t="shared" si="40"/>
        <v>0</v>
      </c>
      <c r="BN70" s="21">
        <f t="shared" si="41"/>
        <v>0</v>
      </c>
      <c r="BO70" s="21">
        <f t="shared" si="42"/>
        <v>0</v>
      </c>
      <c r="BP70" s="21">
        <f t="shared" si="43"/>
        <v>0</v>
      </c>
      <c r="BQ70" s="21">
        <f t="shared" si="44"/>
        <v>0</v>
      </c>
      <c r="BR70" s="21">
        <f t="shared" si="45"/>
        <v>0</v>
      </c>
      <c r="BS70" s="21">
        <f t="shared" si="46"/>
        <v>0</v>
      </c>
      <c r="BU70" s="56" t="s">
        <v>256</v>
      </c>
      <c r="BV70" s="56" t="s">
        <v>256</v>
      </c>
      <c r="BW70" s="56" t="s">
        <v>256</v>
      </c>
      <c r="BX70" s="56" t="s">
        <v>256</v>
      </c>
      <c r="BY70" s="56" t="s">
        <v>256</v>
      </c>
      <c r="BZ70" s="56" t="s">
        <v>256</v>
      </c>
      <c r="CA70" s="56" t="s">
        <v>256</v>
      </c>
      <c r="CB70" s="56" t="s">
        <v>256</v>
      </c>
      <c r="CC70" s="56" t="s">
        <v>256</v>
      </c>
    </row>
    <row r="71" spans="1:81" s="74" customFormat="1" ht="15.75" x14ac:dyDescent="0.25">
      <c r="A71" s="73" t="s">
        <v>129</v>
      </c>
      <c r="D71" s="75">
        <v>160653.68</v>
      </c>
      <c r="E71" s="75">
        <v>123224.46000000002</v>
      </c>
      <c r="F71" s="75">
        <v>68867.050000000017</v>
      </c>
      <c r="G71" s="75">
        <v>134552.41999999998</v>
      </c>
      <c r="H71" s="75">
        <v>207475.43000000002</v>
      </c>
      <c r="I71" s="75">
        <v>261303.8</v>
      </c>
      <c r="J71" s="75">
        <v>257404.43</v>
      </c>
      <c r="K71" s="75">
        <v>193000.5</v>
      </c>
      <c r="L71" s="75">
        <v>145271.6</v>
      </c>
      <c r="M71" s="75">
        <v>158017.16</v>
      </c>
      <c r="N71" s="75">
        <v>128947.9</v>
      </c>
      <c r="O71" s="75">
        <v>67346.180000000008</v>
      </c>
      <c r="P71" s="75">
        <v>41621.020000000004</v>
      </c>
      <c r="Q71" s="75">
        <v>62462.719999999994</v>
      </c>
      <c r="R71" s="75">
        <v>77560.81</v>
      </c>
      <c r="S71" s="75">
        <v>117263.06</v>
      </c>
      <c r="T71" s="75">
        <v>141657.41999999998</v>
      </c>
      <c r="U71" s="75">
        <v>154523.78999999998</v>
      </c>
      <c r="V71" s="75">
        <v>142506.65</v>
      </c>
      <c r="W71" s="75">
        <v>130491.54000000001</v>
      </c>
      <c r="X71" s="75">
        <v>128552.48000000001</v>
      </c>
      <c r="Y71" s="76"/>
      <c r="Z71" s="77"/>
      <c r="AA71" s="77"/>
      <c r="AB71" s="77">
        <v>202274.7</v>
      </c>
      <c r="AC71" s="77">
        <v>185687.18</v>
      </c>
      <c r="AD71" s="77">
        <v>146427.85999999999</v>
      </c>
      <c r="AE71" s="77">
        <v>251815.48</v>
      </c>
      <c r="AF71" s="77">
        <v>349132.85</v>
      </c>
      <c r="AG71" s="77">
        <v>415827.58999999997</v>
      </c>
      <c r="AH71" s="77">
        <v>399911.08000000007</v>
      </c>
      <c r="AI71" s="77">
        <v>323492.04000000004</v>
      </c>
      <c r="AJ71" s="77">
        <v>273824.07999999996</v>
      </c>
      <c r="AK71" s="77">
        <v>158017.16</v>
      </c>
      <c r="AL71" s="77">
        <v>128947.9</v>
      </c>
      <c r="AM71" s="77">
        <v>67346.180000000008</v>
      </c>
      <c r="AN71" s="77"/>
      <c r="AO71" s="75">
        <v>160653.68</v>
      </c>
      <c r="AP71" s="75">
        <v>123224.46000000002</v>
      </c>
      <c r="AQ71" s="75">
        <v>68867.050000000017</v>
      </c>
      <c r="AR71" s="75">
        <v>134552.41999999998</v>
      </c>
      <c r="AS71" s="75">
        <v>207475.43000000002</v>
      </c>
      <c r="AT71" s="75">
        <v>261303.8</v>
      </c>
      <c r="AU71" s="75">
        <v>257404.43</v>
      </c>
      <c r="AV71" s="75">
        <v>193000.5</v>
      </c>
      <c r="AW71" s="75">
        <v>145271.6</v>
      </c>
      <c r="AX71" s="75">
        <v>158017.16</v>
      </c>
      <c r="AY71" s="75">
        <v>128947.9</v>
      </c>
      <c r="AZ71" s="75">
        <v>67346.180000000008</v>
      </c>
      <c r="BA71" s="75">
        <v>41621.020000000004</v>
      </c>
      <c r="BB71" s="75">
        <v>62462.719999999994</v>
      </c>
      <c r="BC71" s="75">
        <v>77560.81</v>
      </c>
      <c r="BD71" s="75">
        <v>117263.06</v>
      </c>
      <c r="BE71" s="75">
        <v>141657.41999999998</v>
      </c>
      <c r="BF71" s="75">
        <v>154523.78999999998</v>
      </c>
      <c r="BG71" s="75">
        <v>142506.65</v>
      </c>
      <c r="BH71" s="75">
        <v>130491.54000000001</v>
      </c>
      <c r="BI71" s="75">
        <v>128552.48000000001</v>
      </c>
      <c r="BJ71" s="75"/>
      <c r="BK71" s="75">
        <f t="shared" ref="BK71:BK132" si="56">AO71-BA71</f>
        <v>119032.65999999999</v>
      </c>
      <c r="BL71" s="75">
        <f t="shared" ref="BL71:BL132" si="57">AP71-BB71</f>
        <v>60761.740000000027</v>
      </c>
      <c r="BM71" s="75">
        <f t="shared" ref="BM71:BM132" si="58">AQ71-BC71</f>
        <v>-8693.7599999999802</v>
      </c>
      <c r="BN71" s="75">
        <f t="shared" ref="BN71:BN132" si="59">AR71-BD71</f>
        <v>17289.359999999986</v>
      </c>
      <c r="BO71" s="75">
        <f t="shared" ref="BO71:BO132" si="60">AS71-BE71</f>
        <v>65818.010000000038</v>
      </c>
      <c r="BP71" s="75">
        <f t="shared" ref="BP71:BP132" si="61">AT71-BF71</f>
        <v>106780.01000000001</v>
      </c>
      <c r="BQ71" s="75">
        <f t="shared" ref="BQ71:BQ132" si="62">AU71-BG71</f>
        <v>114897.78</v>
      </c>
      <c r="BR71" s="75">
        <f t="shared" ref="BR71:BR132" si="63">AV71-BH71</f>
        <v>62508.959999999992</v>
      </c>
      <c r="BS71" s="75">
        <f t="shared" ref="BS71:BS132" si="64">AW71-BI71</f>
        <v>16719.119999999995</v>
      </c>
      <c r="BU71" s="78">
        <f t="shared" ref="BU71:BU132" si="65">ROUND(BK71/AO71,4)</f>
        <v>0.7409</v>
      </c>
      <c r="BV71" s="78">
        <f t="shared" ref="BV71:BV79" si="66">ROUND(BL71/AP71,4)</f>
        <v>0.49309999999999998</v>
      </c>
      <c r="BW71" s="78">
        <f t="shared" ref="BW71:BW79" si="67">ROUND(BM71/AQ71,4)</f>
        <v>-0.12620000000000001</v>
      </c>
      <c r="BX71" s="78">
        <f t="shared" ref="BX71:BX79" si="68">ROUND(BN71/AR71,4)</f>
        <v>0.1285</v>
      </c>
      <c r="BY71" s="78">
        <f t="shared" ref="BY71:BY79" si="69">ROUND(BO71/AS71,4)</f>
        <v>0.31719999999999998</v>
      </c>
      <c r="BZ71" s="78">
        <f t="shared" ref="BZ71:BZ79" si="70">ROUND(BP71/AT71,4)</f>
        <v>0.40860000000000002</v>
      </c>
      <c r="CA71" s="78">
        <f t="shared" ref="CA71:CA79" si="71">ROUND(BQ71/AU71,4)</f>
        <v>0.44640000000000002</v>
      </c>
      <c r="CB71" s="78">
        <f t="shared" ref="CB71:CB79" si="72">ROUND(BR71/AV71,4)</f>
        <v>0.32390000000000002</v>
      </c>
      <c r="CC71" s="78">
        <f t="shared" ref="CC71:CC79" si="73">ROUND(BS71/AW71,4)</f>
        <v>0.11509999999999999</v>
      </c>
    </row>
    <row r="72" spans="1:81" x14ac:dyDescent="0.25">
      <c r="A72" s="7" t="s">
        <v>25</v>
      </c>
      <c r="B72" s="7" t="s">
        <v>85</v>
      </c>
      <c r="C72" s="7">
        <v>0.75</v>
      </c>
      <c r="D72" s="21">
        <v>2581.9699999999998</v>
      </c>
      <c r="E72" s="21">
        <v>2336.79</v>
      </c>
      <c r="F72" s="21">
        <v>2235.9699999999998</v>
      </c>
      <c r="G72" s="21">
        <v>2600.2199999999998</v>
      </c>
      <c r="H72" s="21">
        <v>2432.1999999999998</v>
      </c>
      <c r="I72" s="21">
        <v>2441.41</v>
      </c>
      <c r="J72" s="21">
        <v>2583.65</v>
      </c>
      <c r="K72" s="21">
        <v>2140.4899999999998</v>
      </c>
      <c r="L72" s="21">
        <v>2335.34</v>
      </c>
      <c r="M72" s="21">
        <v>2492.02</v>
      </c>
      <c r="N72" s="21">
        <v>2154.5</v>
      </c>
      <c r="O72" s="21">
        <v>2039.98</v>
      </c>
      <c r="P72" s="21">
        <v>1796.22</v>
      </c>
      <c r="Q72" s="21">
        <v>1970.18</v>
      </c>
      <c r="R72" s="21">
        <v>2028.01</v>
      </c>
      <c r="S72" s="21">
        <v>2171.86</v>
      </c>
      <c r="T72" s="21">
        <v>2075.1999999999998</v>
      </c>
      <c r="U72" s="21">
        <v>1763.32</v>
      </c>
      <c r="V72" s="21">
        <v>1798.24</v>
      </c>
      <c r="W72" s="21">
        <v>1709.77</v>
      </c>
      <c r="X72" s="21">
        <v>1674.89</v>
      </c>
      <c r="Y72" s="20"/>
      <c r="Z72" s="6"/>
      <c r="AA72" s="6"/>
      <c r="AB72" s="6">
        <v>4378.1899999999996</v>
      </c>
      <c r="AC72" s="6">
        <v>4306.97</v>
      </c>
      <c r="AD72" s="6">
        <v>4263.9799999999996</v>
      </c>
      <c r="AE72" s="6">
        <v>4772.08</v>
      </c>
      <c r="AF72" s="6">
        <v>4507.3999999999996</v>
      </c>
      <c r="AG72" s="6">
        <v>4204.7299999999996</v>
      </c>
      <c r="AH72" s="6">
        <v>4381.8900000000003</v>
      </c>
      <c r="AI72" s="6">
        <v>3850.2599999999998</v>
      </c>
      <c r="AJ72" s="6">
        <v>4010.2300000000005</v>
      </c>
      <c r="AK72" s="6">
        <v>2492.02</v>
      </c>
      <c r="AL72" s="6">
        <v>2154.5</v>
      </c>
      <c r="AM72" s="6">
        <v>2039.98</v>
      </c>
      <c r="AN72" s="6"/>
      <c r="AO72" s="21">
        <v>2581.9699999999998</v>
      </c>
      <c r="AP72" s="21">
        <v>2336.79</v>
      </c>
      <c r="AQ72" s="21">
        <v>2235.9699999999998</v>
      </c>
      <c r="AR72" s="21">
        <v>2600.2199999999998</v>
      </c>
      <c r="AS72" s="21">
        <v>2432.1999999999998</v>
      </c>
      <c r="AT72" s="21">
        <v>2441.41</v>
      </c>
      <c r="AU72" s="21">
        <v>2583.65</v>
      </c>
      <c r="AV72" s="21">
        <v>2140.4899999999998</v>
      </c>
      <c r="AW72" s="21">
        <v>2335.34</v>
      </c>
      <c r="AX72" s="21">
        <v>2492.02</v>
      </c>
      <c r="AY72" s="21">
        <v>2154.5</v>
      </c>
      <c r="AZ72" s="21">
        <v>2039.98</v>
      </c>
      <c r="BA72" s="21">
        <v>1796.22</v>
      </c>
      <c r="BB72" s="21">
        <v>1970.18</v>
      </c>
      <c r="BC72" s="21">
        <v>2028.01</v>
      </c>
      <c r="BD72" s="21">
        <v>2171.86</v>
      </c>
      <c r="BE72" s="21">
        <v>2075.1999999999998</v>
      </c>
      <c r="BF72" s="21">
        <v>1763.32</v>
      </c>
      <c r="BG72" s="21">
        <v>1798.24</v>
      </c>
      <c r="BH72" s="21">
        <v>1709.77</v>
      </c>
      <c r="BI72" s="21">
        <v>1674.89</v>
      </c>
      <c r="BJ72" s="21"/>
      <c r="BK72" s="21">
        <f t="shared" si="56"/>
        <v>785.74999999999977</v>
      </c>
      <c r="BL72" s="21">
        <f t="shared" si="57"/>
        <v>366.6099999999999</v>
      </c>
      <c r="BM72" s="21">
        <f t="shared" si="58"/>
        <v>207.95999999999981</v>
      </c>
      <c r="BN72" s="21">
        <f t="shared" si="59"/>
        <v>428.35999999999967</v>
      </c>
      <c r="BO72" s="21">
        <f t="shared" si="60"/>
        <v>357</v>
      </c>
      <c r="BP72" s="21">
        <f t="shared" si="61"/>
        <v>678.08999999999992</v>
      </c>
      <c r="BQ72" s="21">
        <f t="shared" si="62"/>
        <v>785.41000000000008</v>
      </c>
      <c r="BR72" s="21">
        <f t="shared" si="63"/>
        <v>430.7199999999998</v>
      </c>
      <c r="BS72" s="21">
        <f t="shared" si="64"/>
        <v>660.45</v>
      </c>
      <c r="BU72" s="56">
        <f t="shared" si="65"/>
        <v>0.30430000000000001</v>
      </c>
      <c r="BV72" s="56">
        <f t="shared" si="66"/>
        <v>0.15690000000000001</v>
      </c>
      <c r="BW72" s="56">
        <f t="shared" si="67"/>
        <v>9.2999999999999999E-2</v>
      </c>
      <c r="BX72" s="56">
        <f t="shared" si="68"/>
        <v>0.16470000000000001</v>
      </c>
      <c r="BY72" s="56">
        <f t="shared" si="69"/>
        <v>0.14680000000000001</v>
      </c>
      <c r="BZ72" s="56">
        <f t="shared" si="70"/>
        <v>0.2777</v>
      </c>
      <c r="CA72" s="56">
        <f t="shared" si="71"/>
        <v>0.30399999999999999</v>
      </c>
      <c r="CB72" s="56">
        <f t="shared" si="72"/>
        <v>0.20119999999999999</v>
      </c>
      <c r="CC72" s="56">
        <f t="shared" si="73"/>
        <v>0.2828</v>
      </c>
    </row>
    <row r="73" spans="1:81" x14ac:dyDescent="0.25">
      <c r="C73" s="7">
        <v>1</v>
      </c>
      <c r="D73" s="21">
        <v>2079.84</v>
      </c>
      <c r="E73" s="21">
        <v>1901.73</v>
      </c>
      <c r="F73" s="21">
        <v>1807.64</v>
      </c>
      <c r="G73" s="21">
        <v>2292.36</v>
      </c>
      <c r="H73" s="21">
        <v>2277.27</v>
      </c>
      <c r="I73" s="21">
        <v>2180.89</v>
      </c>
      <c r="J73" s="21">
        <v>2068.6799999999998</v>
      </c>
      <c r="K73" s="21">
        <v>2771.93</v>
      </c>
      <c r="L73" s="21">
        <v>2950.65</v>
      </c>
      <c r="M73" s="21">
        <v>2255.58</v>
      </c>
      <c r="N73" s="21">
        <v>2212.84</v>
      </c>
      <c r="O73" s="21">
        <v>2123.23</v>
      </c>
      <c r="P73" s="21">
        <v>1851.76</v>
      </c>
      <c r="Q73" s="21">
        <v>2120.52</v>
      </c>
      <c r="R73" s="21">
        <v>2270.64</v>
      </c>
      <c r="S73" s="21">
        <v>2510.2199999999998</v>
      </c>
      <c r="T73" s="21">
        <v>2374.5300000000002</v>
      </c>
      <c r="U73" s="21">
        <v>2108.58</v>
      </c>
      <c r="V73" s="21">
        <v>2002.77</v>
      </c>
      <c r="W73" s="21">
        <v>2143.91</v>
      </c>
      <c r="X73" s="21">
        <v>2143.4499999999998</v>
      </c>
      <c r="Y73" s="20"/>
      <c r="Z73" s="6"/>
      <c r="AA73" s="6"/>
      <c r="AB73" s="6">
        <v>3931.6000000000004</v>
      </c>
      <c r="AC73" s="6">
        <v>4022.25</v>
      </c>
      <c r="AD73" s="6">
        <v>4078.2799999999997</v>
      </c>
      <c r="AE73" s="6">
        <v>4802.58</v>
      </c>
      <c r="AF73" s="6">
        <v>4651.8</v>
      </c>
      <c r="AG73" s="6">
        <v>4289.4699999999993</v>
      </c>
      <c r="AH73" s="6">
        <v>4071.45</v>
      </c>
      <c r="AI73" s="6">
        <v>4915.84</v>
      </c>
      <c r="AJ73" s="6">
        <v>5094.1000000000004</v>
      </c>
      <c r="AK73" s="6">
        <v>2255.58</v>
      </c>
      <c r="AL73" s="6">
        <v>2212.84</v>
      </c>
      <c r="AM73" s="6">
        <v>2123.23</v>
      </c>
      <c r="AN73" s="6"/>
      <c r="AO73" s="21">
        <v>2079.84</v>
      </c>
      <c r="AP73" s="21">
        <v>1901.73</v>
      </c>
      <c r="AQ73" s="21">
        <v>1807.64</v>
      </c>
      <c r="AR73" s="21">
        <v>2292.36</v>
      </c>
      <c r="AS73" s="21">
        <v>2277.27</v>
      </c>
      <c r="AT73" s="21">
        <v>2180.89</v>
      </c>
      <c r="AU73" s="21">
        <v>2068.6799999999998</v>
      </c>
      <c r="AV73" s="21">
        <v>2771.93</v>
      </c>
      <c r="AW73" s="21">
        <v>2950.65</v>
      </c>
      <c r="AX73" s="21">
        <v>2255.58</v>
      </c>
      <c r="AY73" s="21">
        <v>2212.84</v>
      </c>
      <c r="AZ73" s="21">
        <v>2123.23</v>
      </c>
      <c r="BA73" s="21">
        <v>1851.76</v>
      </c>
      <c r="BB73" s="21">
        <v>2120.52</v>
      </c>
      <c r="BC73" s="21">
        <v>2270.64</v>
      </c>
      <c r="BD73" s="21">
        <v>2510.2199999999998</v>
      </c>
      <c r="BE73" s="21">
        <v>2374.5300000000002</v>
      </c>
      <c r="BF73" s="21">
        <v>2108.58</v>
      </c>
      <c r="BG73" s="21">
        <v>2002.77</v>
      </c>
      <c r="BH73" s="21">
        <v>2143.91</v>
      </c>
      <c r="BI73" s="21">
        <v>2143.4499999999998</v>
      </c>
      <c r="BJ73" s="21"/>
      <c r="BK73" s="21">
        <f t="shared" si="56"/>
        <v>228.08000000000015</v>
      </c>
      <c r="BL73" s="21">
        <f t="shared" si="57"/>
        <v>-218.78999999999996</v>
      </c>
      <c r="BM73" s="21">
        <f t="shared" si="58"/>
        <v>-462.99999999999977</v>
      </c>
      <c r="BN73" s="21">
        <f t="shared" si="59"/>
        <v>-217.85999999999967</v>
      </c>
      <c r="BO73" s="21">
        <f t="shared" si="60"/>
        <v>-97.260000000000218</v>
      </c>
      <c r="BP73" s="21">
        <f t="shared" si="61"/>
        <v>72.309999999999945</v>
      </c>
      <c r="BQ73" s="21">
        <f t="shared" si="62"/>
        <v>65.909999999999854</v>
      </c>
      <c r="BR73" s="21">
        <f t="shared" si="63"/>
        <v>628.02</v>
      </c>
      <c r="BS73" s="21">
        <f t="shared" si="64"/>
        <v>807.20000000000027</v>
      </c>
      <c r="BU73" s="56">
        <f t="shared" si="65"/>
        <v>0.10970000000000001</v>
      </c>
      <c r="BV73" s="56">
        <f t="shared" si="66"/>
        <v>-0.115</v>
      </c>
      <c r="BW73" s="56">
        <f t="shared" si="67"/>
        <v>-0.25609999999999999</v>
      </c>
      <c r="BX73" s="56">
        <f t="shared" si="68"/>
        <v>-9.5000000000000001E-2</v>
      </c>
      <c r="BY73" s="56">
        <f t="shared" si="69"/>
        <v>-4.2700000000000002E-2</v>
      </c>
      <c r="BZ73" s="56">
        <f t="shared" si="70"/>
        <v>3.32E-2</v>
      </c>
      <c r="CA73" s="56">
        <f t="shared" si="71"/>
        <v>3.1899999999999998E-2</v>
      </c>
      <c r="CB73" s="56">
        <f t="shared" si="72"/>
        <v>0.2266</v>
      </c>
      <c r="CC73" s="56">
        <f t="shared" si="73"/>
        <v>0.27360000000000001</v>
      </c>
    </row>
    <row r="74" spans="1:81" x14ac:dyDescent="0.25">
      <c r="C74" s="7">
        <v>1.5</v>
      </c>
      <c r="D74" s="21">
        <v>9171.89</v>
      </c>
      <c r="E74" s="21">
        <v>7667.7</v>
      </c>
      <c r="F74" s="21">
        <v>8192.18</v>
      </c>
      <c r="G74" s="21">
        <v>10402.040000000001</v>
      </c>
      <c r="H74" s="21">
        <v>10370.56</v>
      </c>
      <c r="I74" s="21">
        <v>11096.05</v>
      </c>
      <c r="J74" s="21">
        <v>9155.15</v>
      </c>
      <c r="K74" s="21">
        <v>7780.33</v>
      </c>
      <c r="L74" s="21">
        <v>8610.8700000000008</v>
      </c>
      <c r="M74" s="21">
        <v>7665.72</v>
      </c>
      <c r="N74" s="21">
        <v>7801.33</v>
      </c>
      <c r="O74" s="21">
        <v>9359.85</v>
      </c>
      <c r="P74" s="21">
        <v>8551.49</v>
      </c>
      <c r="Q74" s="21">
        <v>8526.09</v>
      </c>
      <c r="R74" s="21">
        <v>6120.08</v>
      </c>
      <c r="S74" s="21">
        <v>10357.4</v>
      </c>
      <c r="T74" s="21">
        <v>9674.83</v>
      </c>
      <c r="U74" s="21">
        <v>9598.92</v>
      </c>
      <c r="V74" s="21">
        <v>7026.4</v>
      </c>
      <c r="W74" s="21">
        <v>6642.02</v>
      </c>
      <c r="X74" s="21">
        <v>7080.81</v>
      </c>
      <c r="Y74" s="20"/>
      <c r="Z74" s="6"/>
      <c r="AA74" s="6"/>
      <c r="AB74" s="6">
        <v>17723.379999999997</v>
      </c>
      <c r="AC74" s="6">
        <v>16193.79</v>
      </c>
      <c r="AD74" s="6">
        <v>14312.26</v>
      </c>
      <c r="AE74" s="6">
        <v>20759.440000000002</v>
      </c>
      <c r="AF74" s="6">
        <v>20045.39</v>
      </c>
      <c r="AG74" s="6">
        <v>20694.97</v>
      </c>
      <c r="AH74" s="6">
        <v>16181.55</v>
      </c>
      <c r="AI74" s="6">
        <v>14422.35</v>
      </c>
      <c r="AJ74" s="6">
        <v>15691.68</v>
      </c>
      <c r="AK74" s="6">
        <v>7665.72</v>
      </c>
      <c r="AL74" s="6">
        <v>7801.33</v>
      </c>
      <c r="AM74" s="6">
        <v>9359.85</v>
      </c>
      <c r="AN74" s="6"/>
      <c r="AO74" s="21">
        <v>9171.89</v>
      </c>
      <c r="AP74" s="21">
        <v>7667.7</v>
      </c>
      <c r="AQ74" s="21">
        <v>8192.18</v>
      </c>
      <c r="AR74" s="21">
        <v>10402.040000000001</v>
      </c>
      <c r="AS74" s="21">
        <v>10370.56</v>
      </c>
      <c r="AT74" s="21">
        <v>11096.05</v>
      </c>
      <c r="AU74" s="21">
        <v>9155.15</v>
      </c>
      <c r="AV74" s="21">
        <v>7780.33</v>
      </c>
      <c r="AW74" s="21">
        <v>8610.8700000000008</v>
      </c>
      <c r="AX74" s="21">
        <v>7665.72</v>
      </c>
      <c r="AY74" s="21">
        <v>7801.33</v>
      </c>
      <c r="AZ74" s="21">
        <v>9359.85</v>
      </c>
      <c r="BA74" s="21">
        <v>8551.49</v>
      </c>
      <c r="BB74" s="21">
        <v>8526.09</v>
      </c>
      <c r="BC74" s="21">
        <v>6120.08</v>
      </c>
      <c r="BD74" s="21">
        <v>10357.4</v>
      </c>
      <c r="BE74" s="21">
        <v>9674.83</v>
      </c>
      <c r="BF74" s="21">
        <v>9598.92</v>
      </c>
      <c r="BG74" s="21">
        <v>7026.4</v>
      </c>
      <c r="BH74" s="21">
        <v>6642.02</v>
      </c>
      <c r="BI74" s="21">
        <v>7080.81</v>
      </c>
      <c r="BJ74" s="21"/>
      <c r="BK74" s="21">
        <f t="shared" si="56"/>
        <v>620.39999999999964</v>
      </c>
      <c r="BL74" s="21">
        <f t="shared" si="57"/>
        <v>-858.39000000000033</v>
      </c>
      <c r="BM74" s="21">
        <f t="shared" si="58"/>
        <v>2072.1000000000004</v>
      </c>
      <c r="BN74" s="21">
        <f t="shared" si="59"/>
        <v>44.640000000001237</v>
      </c>
      <c r="BO74" s="21">
        <f t="shared" si="60"/>
        <v>695.72999999999956</v>
      </c>
      <c r="BP74" s="21">
        <f t="shared" si="61"/>
        <v>1497.1299999999992</v>
      </c>
      <c r="BQ74" s="21">
        <f t="shared" si="62"/>
        <v>2128.75</v>
      </c>
      <c r="BR74" s="21">
        <f t="shared" si="63"/>
        <v>1138.3099999999995</v>
      </c>
      <c r="BS74" s="21">
        <f t="shared" si="64"/>
        <v>1530.0600000000004</v>
      </c>
      <c r="BU74" s="56">
        <f t="shared" si="65"/>
        <v>6.7599999999999993E-2</v>
      </c>
      <c r="BV74" s="56">
        <f t="shared" si="66"/>
        <v>-0.1119</v>
      </c>
      <c r="BW74" s="56">
        <f t="shared" si="67"/>
        <v>0.25290000000000001</v>
      </c>
      <c r="BX74" s="56">
        <f t="shared" si="68"/>
        <v>4.3E-3</v>
      </c>
      <c r="BY74" s="56">
        <f t="shared" si="69"/>
        <v>6.7100000000000007E-2</v>
      </c>
      <c r="BZ74" s="56">
        <f t="shared" si="70"/>
        <v>0.13489999999999999</v>
      </c>
      <c r="CA74" s="56">
        <f t="shared" si="71"/>
        <v>0.23250000000000001</v>
      </c>
      <c r="CB74" s="56">
        <f t="shared" si="72"/>
        <v>0.14630000000000001</v>
      </c>
      <c r="CC74" s="56">
        <f t="shared" si="73"/>
        <v>0.1777</v>
      </c>
    </row>
    <row r="75" spans="1:81" x14ac:dyDescent="0.25">
      <c r="C75" s="7">
        <v>2</v>
      </c>
      <c r="D75" s="21">
        <v>6591.67</v>
      </c>
      <c r="E75" s="21">
        <v>6313.02</v>
      </c>
      <c r="F75" s="21">
        <v>6399.99</v>
      </c>
      <c r="G75" s="21">
        <v>8902.08</v>
      </c>
      <c r="H75" s="21">
        <v>8790.7000000000007</v>
      </c>
      <c r="I75" s="21">
        <v>33483.480000000003</v>
      </c>
      <c r="J75" s="21">
        <v>9031.4699999999993</v>
      </c>
      <c r="K75" s="21">
        <v>7175.18</v>
      </c>
      <c r="L75" s="21">
        <v>7117.2</v>
      </c>
      <c r="M75" s="21">
        <v>7932.21</v>
      </c>
      <c r="N75" s="21">
        <v>8974.3799999999992</v>
      </c>
      <c r="O75" s="21">
        <v>6001.84</v>
      </c>
      <c r="P75" s="21">
        <v>5559.41</v>
      </c>
      <c r="Q75" s="21">
        <v>6463.23</v>
      </c>
      <c r="R75" s="21">
        <v>3248.12</v>
      </c>
      <c r="S75" s="21">
        <v>21829.23</v>
      </c>
      <c r="T75" s="21">
        <v>13865.5</v>
      </c>
      <c r="U75" s="21">
        <v>32251.040000000001</v>
      </c>
      <c r="V75" s="21">
        <v>14277.15</v>
      </c>
      <c r="W75" s="21">
        <v>12183.34</v>
      </c>
      <c r="X75" s="21">
        <v>11547.53</v>
      </c>
      <c r="Y75" s="20"/>
      <c r="Z75" s="6"/>
      <c r="AA75" s="6"/>
      <c r="AB75" s="6">
        <v>12151.08</v>
      </c>
      <c r="AC75" s="6">
        <v>12776.25</v>
      </c>
      <c r="AD75" s="6">
        <v>9648.11</v>
      </c>
      <c r="AE75" s="6">
        <v>30731.309999999998</v>
      </c>
      <c r="AF75" s="6">
        <v>22656.2</v>
      </c>
      <c r="AG75" s="6">
        <v>65734.52</v>
      </c>
      <c r="AH75" s="6">
        <v>23308.62</v>
      </c>
      <c r="AI75" s="6">
        <v>19358.52</v>
      </c>
      <c r="AJ75" s="6">
        <v>18664.73</v>
      </c>
      <c r="AK75" s="6">
        <v>7932.21</v>
      </c>
      <c r="AL75" s="6">
        <v>8974.3799999999992</v>
      </c>
      <c r="AM75" s="6">
        <v>6001.84</v>
      </c>
      <c r="AN75" s="6"/>
      <c r="AO75" s="21">
        <v>6591.67</v>
      </c>
      <c r="AP75" s="21">
        <v>6313.02</v>
      </c>
      <c r="AQ75" s="21">
        <v>6399.99</v>
      </c>
      <c r="AR75" s="21">
        <v>8902.08</v>
      </c>
      <c r="AS75" s="21">
        <v>8790.7000000000007</v>
      </c>
      <c r="AT75" s="21">
        <v>33483.480000000003</v>
      </c>
      <c r="AU75" s="21">
        <v>9031.4699999999993</v>
      </c>
      <c r="AV75" s="21">
        <v>7175.18</v>
      </c>
      <c r="AW75" s="21">
        <v>7117.2</v>
      </c>
      <c r="AX75" s="21">
        <v>7932.21</v>
      </c>
      <c r="AY75" s="21">
        <v>8974.3799999999992</v>
      </c>
      <c r="AZ75" s="21">
        <v>6001.84</v>
      </c>
      <c r="BA75" s="21">
        <v>5559.41</v>
      </c>
      <c r="BB75" s="21">
        <v>6463.23</v>
      </c>
      <c r="BC75" s="21">
        <v>3248.12</v>
      </c>
      <c r="BD75" s="21">
        <v>21829.23</v>
      </c>
      <c r="BE75" s="21">
        <v>13865.5</v>
      </c>
      <c r="BF75" s="21">
        <v>32251.040000000001</v>
      </c>
      <c r="BG75" s="21">
        <v>14277.15</v>
      </c>
      <c r="BH75" s="21">
        <v>12183.34</v>
      </c>
      <c r="BI75" s="21">
        <v>11547.53</v>
      </c>
      <c r="BJ75" s="21"/>
      <c r="BK75" s="21">
        <f t="shared" si="56"/>
        <v>1032.2600000000002</v>
      </c>
      <c r="BL75" s="21">
        <f t="shared" si="57"/>
        <v>-150.20999999999913</v>
      </c>
      <c r="BM75" s="21">
        <f t="shared" si="58"/>
        <v>3151.87</v>
      </c>
      <c r="BN75" s="21">
        <f t="shared" si="59"/>
        <v>-12927.15</v>
      </c>
      <c r="BO75" s="21">
        <f t="shared" si="60"/>
        <v>-5074.7999999999993</v>
      </c>
      <c r="BP75" s="21">
        <f t="shared" si="61"/>
        <v>1232.4400000000023</v>
      </c>
      <c r="BQ75" s="21">
        <f t="shared" si="62"/>
        <v>-5245.68</v>
      </c>
      <c r="BR75" s="21">
        <f t="shared" si="63"/>
        <v>-5008.16</v>
      </c>
      <c r="BS75" s="21">
        <f t="shared" si="64"/>
        <v>-4430.3300000000008</v>
      </c>
      <c r="BU75" s="56">
        <f t="shared" si="65"/>
        <v>0.15659999999999999</v>
      </c>
      <c r="BV75" s="56">
        <f t="shared" si="66"/>
        <v>-2.3800000000000002E-2</v>
      </c>
      <c r="BW75" s="56">
        <f t="shared" si="67"/>
        <v>0.49249999999999999</v>
      </c>
      <c r="BX75" s="56">
        <f t="shared" si="68"/>
        <v>-1.4520999999999999</v>
      </c>
      <c r="BY75" s="56">
        <f t="shared" si="69"/>
        <v>-0.57730000000000004</v>
      </c>
      <c r="BZ75" s="56">
        <f t="shared" si="70"/>
        <v>3.6799999999999999E-2</v>
      </c>
      <c r="CA75" s="56">
        <f t="shared" si="71"/>
        <v>-0.58079999999999998</v>
      </c>
      <c r="CB75" s="56">
        <f t="shared" si="72"/>
        <v>-0.69799999999999995</v>
      </c>
      <c r="CC75" s="56">
        <f t="shared" si="73"/>
        <v>-0.62250000000000005</v>
      </c>
    </row>
    <row r="76" spans="1:81" x14ac:dyDescent="0.25">
      <c r="C76" s="7">
        <v>3</v>
      </c>
      <c r="D76" s="21">
        <v>16818.27</v>
      </c>
      <c r="E76" s="21">
        <v>18754.77</v>
      </c>
      <c r="F76" s="21">
        <v>24656.17</v>
      </c>
      <c r="G76" s="21">
        <v>49305.59</v>
      </c>
      <c r="H76" s="21">
        <v>48005.02</v>
      </c>
      <c r="I76" s="21">
        <v>83706.59</v>
      </c>
      <c r="J76" s="21">
        <v>52371.51</v>
      </c>
      <c r="K76" s="21">
        <v>42463.9</v>
      </c>
      <c r="L76" s="21">
        <v>21099.58</v>
      </c>
      <c r="M76" s="21">
        <v>21881.66</v>
      </c>
      <c r="N76" s="21">
        <v>20628.830000000002</v>
      </c>
      <c r="O76" s="21">
        <v>20083.990000000002</v>
      </c>
      <c r="P76" s="21">
        <v>19170.689999999999</v>
      </c>
      <c r="Q76" s="21">
        <v>31045.25</v>
      </c>
      <c r="R76" s="21">
        <v>3458.36</v>
      </c>
      <c r="S76" s="21">
        <v>63901.7</v>
      </c>
      <c r="T76" s="21">
        <v>59627.79</v>
      </c>
      <c r="U76" s="21">
        <v>89211.9</v>
      </c>
      <c r="V76" s="21">
        <v>47450.75</v>
      </c>
      <c r="W76" s="21">
        <v>22893.57</v>
      </c>
      <c r="X76" s="21">
        <v>22474.63</v>
      </c>
      <c r="Y76" s="20"/>
      <c r="Z76" s="6"/>
      <c r="AA76" s="6"/>
      <c r="AB76" s="6">
        <v>35988.959999999999</v>
      </c>
      <c r="AC76" s="6">
        <v>49800.020000000004</v>
      </c>
      <c r="AD76" s="6">
        <v>28114.53</v>
      </c>
      <c r="AE76" s="6">
        <v>113207.29</v>
      </c>
      <c r="AF76" s="6">
        <v>107632.81</v>
      </c>
      <c r="AG76" s="6">
        <v>172918.49</v>
      </c>
      <c r="AH76" s="6">
        <v>99822.260000000009</v>
      </c>
      <c r="AI76" s="6">
        <v>65357.47</v>
      </c>
      <c r="AJ76" s="6">
        <v>43574.210000000006</v>
      </c>
      <c r="AK76" s="6">
        <v>21881.66</v>
      </c>
      <c r="AL76" s="6">
        <v>20628.830000000002</v>
      </c>
      <c r="AM76" s="6">
        <v>20083.990000000002</v>
      </c>
      <c r="AN76" s="6"/>
      <c r="AO76" s="21">
        <v>16818.27</v>
      </c>
      <c r="AP76" s="21">
        <v>18754.77</v>
      </c>
      <c r="AQ76" s="21">
        <v>24656.17</v>
      </c>
      <c r="AR76" s="21">
        <v>49305.59</v>
      </c>
      <c r="AS76" s="21">
        <v>48005.02</v>
      </c>
      <c r="AT76" s="21">
        <v>83706.59</v>
      </c>
      <c r="AU76" s="21">
        <v>52371.51</v>
      </c>
      <c r="AV76" s="21">
        <v>42463.9</v>
      </c>
      <c r="AW76" s="21">
        <v>21099.58</v>
      </c>
      <c r="AX76" s="21">
        <v>21881.66</v>
      </c>
      <c r="AY76" s="21">
        <v>20628.830000000002</v>
      </c>
      <c r="AZ76" s="21">
        <v>20083.990000000002</v>
      </c>
      <c r="BA76" s="21">
        <v>19170.689999999999</v>
      </c>
      <c r="BB76" s="21">
        <v>31045.25</v>
      </c>
      <c r="BC76" s="21">
        <v>3458.36</v>
      </c>
      <c r="BD76" s="21">
        <v>63901.7</v>
      </c>
      <c r="BE76" s="21">
        <v>59627.79</v>
      </c>
      <c r="BF76" s="21">
        <v>89211.9</v>
      </c>
      <c r="BG76" s="21">
        <v>47450.75</v>
      </c>
      <c r="BH76" s="21">
        <v>22893.57</v>
      </c>
      <c r="BI76" s="21">
        <v>22474.63</v>
      </c>
      <c r="BJ76" s="21"/>
      <c r="BK76" s="21">
        <f t="shared" si="56"/>
        <v>-2352.4199999999983</v>
      </c>
      <c r="BL76" s="21">
        <f t="shared" si="57"/>
        <v>-12290.48</v>
      </c>
      <c r="BM76" s="21">
        <f t="shared" si="58"/>
        <v>21197.809999999998</v>
      </c>
      <c r="BN76" s="21">
        <f t="shared" si="59"/>
        <v>-14596.11</v>
      </c>
      <c r="BO76" s="21">
        <f t="shared" si="60"/>
        <v>-11622.770000000004</v>
      </c>
      <c r="BP76" s="21">
        <f t="shared" si="61"/>
        <v>-5505.3099999999977</v>
      </c>
      <c r="BQ76" s="21">
        <f t="shared" si="62"/>
        <v>4920.760000000002</v>
      </c>
      <c r="BR76" s="21">
        <f t="shared" si="63"/>
        <v>19570.330000000002</v>
      </c>
      <c r="BS76" s="21">
        <f t="shared" si="64"/>
        <v>-1375.0499999999993</v>
      </c>
      <c r="BU76" s="56">
        <f t="shared" si="65"/>
        <v>-0.1399</v>
      </c>
      <c r="BV76" s="56">
        <f t="shared" si="66"/>
        <v>-0.65529999999999999</v>
      </c>
      <c r="BW76" s="56">
        <f t="shared" si="67"/>
        <v>0.85970000000000002</v>
      </c>
      <c r="BX76" s="56">
        <f t="shared" si="68"/>
        <v>-0.29599999999999999</v>
      </c>
      <c r="BY76" s="56">
        <f t="shared" si="69"/>
        <v>-0.24210000000000001</v>
      </c>
      <c r="BZ76" s="56">
        <f t="shared" si="70"/>
        <v>-6.5799999999999997E-2</v>
      </c>
      <c r="CA76" s="56">
        <f t="shared" si="71"/>
        <v>9.4E-2</v>
      </c>
      <c r="CB76" s="56">
        <f t="shared" si="72"/>
        <v>0.46089999999999998</v>
      </c>
      <c r="CC76" s="56">
        <f t="shared" si="73"/>
        <v>-6.5199999999999994E-2</v>
      </c>
    </row>
    <row r="77" spans="1:81" x14ac:dyDescent="0.25">
      <c r="C77" s="7">
        <v>4</v>
      </c>
      <c r="D77" s="21">
        <v>26339.83</v>
      </c>
      <c r="E77" s="21">
        <v>35450.5</v>
      </c>
      <c r="F77" s="21">
        <v>18339.97</v>
      </c>
      <c r="G77" s="21">
        <v>35464.03</v>
      </c>
      <c r="H77" s="21">
        <v>32022.69</v>
      </c>
      <c r="I77" s="21">
        <v>51608.23</v>
      </c>
      <c r="J77" s="21">
        <v>26023.61</v>
      </c>
      <c r="K77" s="21">
        <v>27676.58</v>
      </c>
      <c r="L77" s="21">
        <v>27955.02</v>
      </c>
      <c r="M77" s="21">
        <v>35880.050000000003</v>
      </c>
      <c r="N77" s="21">
        <v>28364.959999999999</v>
      </c>
      <c r="O77" s="21">
        <v>44654.06</v>
      </c>
      <c r="P77" s="21">
        <v>21444.66</v>
      </c>
      <c r="Q77" s="21">
        <v>45743.74</v>
      </c>
      <c r="R77" s="21">
        <v>2797.28</v>
      </c>
      <c r="S77" s="21">
        <v>23952.02</v>
      </c>
      <c r="T77" s="21">
        <v>18827.400000000001</v>
      </c>
      <c r="U77" s="21">
        <v>39698.47</v>
      </c>
      <c r="V77" s="21">
        <v>28301.47</v>
      </c>
      <c r="W77" s="21">
        <v>34567.629999999997</v>
      </c>
      <c r="X77" s="21">
        <v>28204.84</v>
      </c>
      <c r="Y77" s="20"/>
      <c r="Z77" s="6"/>
      <c r="AA77" s="6"/>
      <c r="AB77" s="6">
        <v>47784.490000000005</v>
      </c>
      <c r="AC77" s="6">
        <v>81194.239999999991</v>
      </c>
      <c r="AD77" s="6">
        <v>21137.25</v>
      </c>
      <c r="AE77" s="6">
        <v>59416.05</v>
      </c>
      <c r="AF77" s="6">
        <v>50850.09</v>
      </c>
      <c r="AG77" s="6">
        <v>91306.700000000012</v>
      </c>
      <c r="AH77" s="6">
        <v>54325.08</v>
      </c>
      <c r="AI77" s="6">
        <v>62244.21</v>
      </c>
      <c r="AJ77" s="6">
        <v>56159.86</v>
      </c>
      <c r="AK77" s="6">
        <v>35880.050000000003</v>
      </c>
      <c r="AL77" s="6">
        <v>28364.959999999999</v>
      </c>
      <c r="AM77" s="6">
        <v>44654.06</v>
      </c>
      <c r="AN77" s="6"/>
      <c r="AO77" s="21">
        <v>26339.83</v>
      </c>
      <c r="AP77" s="21">
        <v>35450.5</v>
      </c>
      <c r="AQ77" s="21">
        <v>18339.97</v>
      </c>
      <c r="AR77" s="21">
        <v>35464.03</v>
      </c>
      <c r="AS77" s="21">
        <v>32022.69</v>
      </c>
      <c r="AT77" s="21">
        <v>51608.23</v>
      </c>
      <c r="AU77" s="21">
        <v>26023.61</v>
      </c>
      <c r="AV77" s="21">
        <v>27676.58</v>
      </c>
      <c r="AW77" s="21">
        <v>27955.02</v>
      </c>
      <c r="AX77" s="21">
        <v>35880.050000000003</v>
      </c>
      <c r="AY77" s="21">
        <v>28364.959999999999</v>
      </c>
      <c r="AZ77" s="21">
        <v>44654.06</v>
      </c>
      <c r="BA77" s="21">
        <v>21444.66</v>
      </c>
      <c r="BB77" s="21">
        <v>45743.74</v>
      </c>
      <c r="BC77" s="21">
        <v>2797.28</v>
      </c>
      <c r="BD77" s="21">
        <v>23952.02</v>
      </c>
      <c r="BE77" s="21">
        <v>18827.400000000001</v>
      </c>
      <c r="BF77" s="21">
        <v>39698.47</v>
      </c>
      <c r="BG77" s="21">
        <v>28301.47</v>
      </c>
      <c r="BH77" s="21">
        <v>34567.629999999997</v>
      </c>
      <c r="BI77" s="21">
        <v>28204.84</v>
      </c>
      <c r="BJ77" s="21"/>
      <c r="BK77" s="21">
        <f t="shared" si="56"/>
        <v>4895.1700000000019</v>
      </c>
      <c r="BL77" s="21">
        <f t="shared" si="57"/>
        <v>-10293.239999999998</v>
      </c>
      <c r="BM77" s="21">
        <f t="shared" si="58"/>
        <v>15542.69</v>
      </c>
      <c r="BN77" s="21">
        <f t="shared" si="59"/>
        <v>11512.009999999998</v>
      </c>
      <c r="BO77" s="21">
        <f t="shared" si="60"/>
        <v>13195.289999999997</v>
      </c>
      <c r="BP77" s="21">
        <f t="shared" si="61"/>
        <v>11909.760000000002</v>
      </c>
      <c r="BQ77" s="21">
        <f t="shared" si="62"/>
        <v>-2277.8600000000006</v>
      </c>
      <c r="BR77" s="21">
        <f t="shared" si="63"/>
        <v>-6891.0499999999956</v>
      </c>
      <c r="BS77" s="21">
        <f t="shared" si="64"/>
        <v>-249.81999999999971</v>
      </c>
      <c r="BU77" s="56">
        <f t="shared" si="65"/>
        <v>0.18579999999999999</v>
      </c>
      <c r="BV77" s="56">
        <f t="shared" si="66"/>
        <v>-0.29039999999999999</v>
      </c>
      <c r="BW77" s="56">
        <f t="shared" si="67"/>
        <v>0.84750000000000003</v>
      </c>
      <c r="BX77" s="56">
        <f t="shared" si="68"/>
        <v>0.3246</v>
      </c>
      <c r="BY77" s="56">
        <f t="shared" si="69"/>
        <v>0.41210000000000002</v>
      </c>
      <c r="BZ77" s="56">
        <f t="shared" si="70"/>
        <v>0.23080000000000001</v>
      </c>
      <c r="CA77" s="56">
        <f t="shared" si="71"/>
        <v>-8.7499999999999994E-2</v>
      </c>
      <c r="CB77" s="56">
        <f t="shared" si="72"/>
        <v>-0.249</v>
      </c>
      <c r="CC77" s="56">
        <f t="shared" si="73"/>
        <v>-8.8999999999999999E-3</v>
      </c>
    </row>
    <row r="78" spans="1:81" x14ac:dyDescent="0.25">
      <c r="C78" s="7">
        <v>6</v>
      </c>
      <c r="D78" s="21">
        <v>457.07</v>
      </c>
      <c r="E78" s="21">
        <v>466.57</v>
      </c>
      <c r="F78" s="21">
        <v>396.03</v>
      </c>
      <c r="G78" s="21">
        <v>395.78</v>
      </c>
      <c r="H78" s="21">
        <v>395.02</v>
      </c>
      <c r="I78" s="21">
        <v>554.22</v>
      </c>
      <c r="J78" s="21">
        <v>546.70000000000005</v>
      </c>
      <c r="K78" s="21">
        <v>436.53</v>
      </c>
      <c r="L78" s="21">
        <v>437.29</v>
      </c>
      <c r="M78" s="21">
        <v>411.21</v>
      </c>
      <c r="N78" s="21">
        <v>438.04</v>
      </c>
      <c r="O78" s="21">
        <v>482.78</v>
      </c>
      <c r="P78" s="21">
        <v>380.19</v>
      </c>
      <c r="Q78" s="21">
        <v>367.02</v>
      </c>
      <c r="R78" s="21">
        <v>391.16</v>
      </c>
      <c r="S78" s="21">
        <v>447.97</v>
      </c>
      <c r="T78" s="21">
        <v>420.88</v>
      </c>
      <c r="U78" s="21">
        <v>622.75</v>
      </c>
      <c r="V78" s="21">
        <v>754.46</v>
      </c>
      <c r="W78" s="21">
        <v>756</v>
      </c>
      <c r="X78" s="21">
        <v>780.57</v>
      </c>
      <c r="Y78" s="20"/>
      <c r="Z78" s="6"/>
      <c r="AA78" s="6"/>
      <c r="AB78" s="6">
        <v>837.26</v>
      </c>
      <c r="AC78" s="6">
        <v>833.58999999999992</v>
      </c>
      <c r="AD78" s="6">
        <v>787.19</v>
      </c>
      <c r="AE78" s="6">
        <v>843.75</v>
      </c>
      <c r="AF78" s="6">
        <v>815.9</v>
      </c>
      <c r="AG78" s="6">
        <v>1176.97</v>
      </c>
      <c r="AH78" s="6">
        <v>1301.1600000000001</v>
      </c>
      <c r="AI78" s="6">
        <v>1192.53</v>
      </c>
      <c r="AJ78" s="6">
        <v>1217.8600000000001</v>
      </c>
      <c r="AK78" s="6">
        <v>411.21</v>
      </c>
      <c r="AL78" s="6">
        <v>438.04</v>
      </c>
      <c r="AM78" s="6">
        <v>482.78</v>
      </c>
      <c r="AN78" s="6"/>
      <c r="AO78" s="21">
        <v>457.07</v>
      </c>
      <c r="AP78" s="21">
        <v>466.57</v>
      </c>
      <c r="AQ78" s="21">
        <v>396.03</v>
      </c>
      <c r="AR78" s="21">
        <v>395.78</v>
      </c>
      <c r="AS78" s="21">
        <v>395.02</v>
      </c>
      <c r="AT78" s="21">
        <v>554.22</v>
      </c>
      <c r="AU78" s="21">
        <v>546.70000000000005</v>
      </c>
      <c r="AV78" s="21">
        <v>436.53</v>
      </c>
      <c r="AW78" s="21">
        <v>437.29</v>
      </c>
      <c r="AX78" s="21">
        <v>411.21</v>
      </c>
      <c r="AY78" s="21">
        <v>438.04</v>
      </c>
      <c r="AZ78" s="21">
        <v>482.78</v>
      </c>
      <c r="BA78" s="21">
        <v>380.19</v>
      </c>
      <c r="BB78" s="21">
        <v>367.02</v>
      </c>
      <c r="BC78" s="21">
        <v>391.16</v>
      </c>
      <c r="BD78" s="21">
        <v>447.97</v>
      </c>
      <c r="BE78" s="21">
        <v>420.88</v>
      </c>
      <c r="BF78" s="21">
        <v>622.75</v>
      </c>
      <c r="BG78" s="21">
        <v>754.46</v>
      </c>
      <c r="BH78" s="21">
        <v>756</v>
      </c>
      <c r="BI78" s="21">
        <v>780.57</v>
      </c>
      <c r="BJ78" s="21"/>
      <c r="BK78" s="21">
        <f t="shared" si="56"/>
        <v>76.88</v>
      </c>
      <c r="BL78" s="21">
        <f t="shared" si="57"/>
        <v>99.550000000000011</v>
      </c>
      <c r="BM78" s="21">
        <f t="shared" si="58"/>
        <v>4.8699999999999477</v>
      </c>
      <c r="BN78" s="21">
        <f t="shared" si="59"/>
        <v>-52.190000000000055</v>
      </c>
      <c r="BO78" s="21">
        <f t="shared" si="60"/>
        <v>-25.860000000000014</v>
      </c>
      <c r="BP78" s="21">
        <f t="shared" si="61"/>
        <v>-68.529999999999973</v>
      </c>
      <c r="BQ78" s="21">
        <f t="shared" si="62"/>
        <v>-207.76</v>
      </c>
      <c r="BR78" s="21">
        <f t="shared" si="63"/>
        <v>-319.47000000000003</v>
      </c>
      <c r="BS78" s="21">
        <f t="shared" si="64"/>
        <v>-343.28000000000003</v>
      </c>
      <c r="BU78" s="56">
        <f t="shared" si="65"/>
        <v>0.16819999999999999</v>
      </c>
      <c r="BV78" s="56">
        <f t="shared" si="66"/>
        <v>0.21340000000000001</v>
      </c>
      <c r="BW78" s="56">
        <f t="shared" si="67"/>
        <v>1.23E-2</v>
      </c>
      <c r="BX78" s="56">
        <f t="shared" si="68"/>
        <v>-0.13189999999999999</v>
      </c>
      <c r="BY78" s="56">
        <f t="shared" si="69"/>
        <v>-6.5500000000000003E-2</v>
      </c>
      <c r="BZ78" s="56">
        <f t="shared" si="70"/>
        <v>-0.1237</v>
      </c>
      <c r="CA78" s="56">
        <f t="shared" si="71"/>
        <v>-0.38</v>
      </c>
      <c r="CB78" s="56">
        <f t="shared" si="72"/>
        <v>-0.73180000000000001</v>
      </c>
      <c r="CC78" s="56">
        <f t="shared" si="73"/>
        <v>-0.78500000000000003</v>
      </c>
    </row>
    <row r="79" spans="1:81" x14ac:dyDescent="0.25">
      <c r="C79" s="7">
        <v>8</v>
      </c>
      <c r="D79" s="21">
        <v>1070.94</v>
      </c>
      <c r="E79" s="21">
        <v>1589.03</v>
      </c>
      <c r="F79" s="21">
        <v>1336.99</v>
      </c>
      <c r="G79" s="21">
        <v>1694.19</v>
      </c>
      <c r="H79" s="21">
        <v>1795.71</v>
      </c>
      <c r="I79" s="21">
        <v>1810.75</v>
      </c>
      <c r="J79" s="21">
        <v>1788.19</v>
      </c>
      <c r="K79" s="21">
        <v>2551.4699999999998</v>
      </c>
      <c r="L79" s="21">
        <v>1882.19</v>
      </c>
      <c r="M79" s="21">
        <v>1562.59</v>
      </c>
      <c r="N79" s="21">
        <v>1464.83</v>
      </c>
      <c r="O79" s="21">
        <v>1333.23</v>
      </c>
      <c r="P79" s="21">
        <v>972.27</v>
      </c>
      <c r="Q79" s="21">
        <v>1487.89</v>
      </c>
      <c r="R79" s="21">
        <v>1465.26</v>
      </c>
      <c r="S79" s="21">
        <v>2160.3000000000002</v>
      </c>
      <c r="T79" s="21">
        <v>2014.38</v>
      </c>
      <c r="U79" s="21">
        <v>2014.38</v>
      </c>
      <c r="V79" s="21">
        <v>3986.52</v>
      </c>
      <c r="W79" s="21">
        <v>1419.18</v>
      </c>
      <c r="X79" s="21">
        <v>1853.1</v>
      </c>
      <c r="Y79" s="20"/>
      <c r="Z79" s="6"/>
      <c r="AA79" s="6"/>
      <c r="AB79" s="6">
        <v>2043.21</v>
      </c>
      <c r="AC79" s="6">
        <v>3076.92</v>
      </c>
      <c r="AD79" s="6">
        <v>2802.25</v>
      </c>
      <c r="AE79" s="6">
        <v>3854.4900000000002</v>
      </c>
      <c r="AF79" s="6">
        <v>3810.09</v>
      </c>
      <c r="AG79" s="6">
        <v>3825.13</v>
      </c>
      <c r="AH79" s="6">
        <v>5774.71</v>
      </c>
      <c r="AI79" s="6">
        <v>3970.6499999999996</v>
      </c>
      <c r="AJ79" s="6">
        <v>3735.29</v>
      </c>
      <c r="AK79" s="6">
        <v>1562.59</v>
      </c>
      <c r="AL79" s="6">
        <v>1464.83</v>
      </c>
      <c r="AM79" s="6">
        <v>1333.23</v>
      </c>
      <c r="AN79" s="6"/>
      <c r="AO79" s="21">
        <v>1070.94</v>
      </c>
      <c r="AP79" s="21">
        <v>1589.03</v>
      </c>
      <c r="AQ79" s="21">
        <v>1336.99</v>
      </c>
      <c r="AR79" s="21">
        <v>1694.19</v>
      </c>
      <c r="AS79" s="21">
        <v>1795.71</v>
      </c>
      <c r="AT79" s="21">
        <v>1810.75</v>
      </c>
      <c r="AU79" s="21">
        <v>1788.19</v>
      </c>
      <c r="AV79" s="21">
        <v>2551.4699999999998</v>
      </c>
      <c r="AW79" s="21">
        <v>1882.19</v>
      </c>
      <c r="AX79" s="21">
        <v>1562.59</v>
      </c>
      <c r="AY79" s="21">
        <v>1464.83</v>
      </c>
      <c r="AZ79" s="21">
        <v>1333.23</v>
      </c>
      <c r="BA79" s="21">
        <v>972.27</v>
      </c>
      <c r="BB79" s="21">
        <v>1487.89</v>
      </c>
      <c r="BC79" s="21">
        <v>1465.26</v>
      </c>
      <c r="BD79" s="21">
        <v>2160.3000000000002</v>
      </c>
      <c r="BE79" s="21">
        <v>2014.38</v>
      </c>
      <c r="BF79" s="21">
        <v>2014.38</v>
      </c>
      <c r="BG79" s="21">
        <v>3986.52</v>
      </c>
      <c r="BH79" s="21">
        <v>1419.18</v>
      </c>
      <c r="BI79" s="21">
        <v>1853.1</v>
      </c>
      <c r="BJ79" s="21"/>
      <c r="BK79" s="21">
        <f t="shared" si="56"/>
        <v>98.670000000000073</v>
      </c>
      <c r="BL79" s="21">
        <f t="shared" si="57"/>
        <v>101.13999999999987</v>
      </c>
      <c r="BM79" s="21">
        <f t="shared" si="58"/>
        <v>-128.26999999999998</v>
      </c>
      <c r="BN79" s="21">
        <f t="shared" si="59"/>
        <v>-466.11000000000013</v>
      </c>
      <c r="BO79" s="21">
        <f t="shared" si="60"/>
        <v>-218.67000000000007</v>
      </c>
      <c r="BP79" s="21">
        <f t="shared" si="61"/>
        <v>-203.63000000000011</v>
      </c>
      <c r="BQ79" s="21">
        <f t="shared" si="62"/>
        <v>-2198.33</v>
      </c>
      <c r="BR79" s="21">
        <f t="shared" si="63"/>
        <v>1132.2899999999997</v>
      </c>
      <c r="BS79" s="21">
        <f t="shared" si="64"/>
        <v>29.090000000000146</v>
      </c>
      <c r="BU79" s="56">
        <f t="shared" si="65"/>
        <v>9.2100000000000001E-2</v>
      </c>
      <c r="BV79" s="56">
        <f t="shared" si="66"/>
        <v>6.3600000000000004E-2</v>
      </c>
      <c r="BW79" s="56">
        <f t="shared" si="67"/>
        <v>-9.5899999999999999E-2</v>
      </c>
      <c r="BX79" s="56">
        <f t="shared" si="68"/>
        <v>-0.27510000000000001</v>
      </c>
      <c r="BY79" s="56">
        <f t="shared" si="69"/>
        <v>-0.12180000000000001</v>
      </c>
      <c r="BZ79" s="56">
        <f t="shared" si="70"/>
        <v>-0.1125</v>
      </c>
      <c r="CA79" s="56">
        <f t="shared" si="71"/>
        <v>-1.2294</v>
      </c>
      <c r="CB79" s="56">
        <f t="shared" si="72"/>
        <v>0.44379999999999997</v>
      </c>
      <c r="CC79" s="56">
        <f t="shared" si="73"/>
        <v>1.55E-2</v>
      </c>
    </row>
    <row r="80" spans="1:81" x14ac:dyDescent="0.25">
      <c r="C80" s="7"/>
      <c r="D80" s="21"/>
      <c r="E80" s="21">
        <v>65</v>
      </c>
      <c r="F80" s="21">
        <v>44</v>
      </c>
      <c r="G80" s="21">
        <v>164</v>
      </c>
      <c r="H80" s="21">
        <v>185</v>
      </c>
      <c r="I80" s="21">
        <v>65</v>
      </c>
      <c r="J80" s="21"/>
      <c r="K80" s="21"/>
      <c r="L80" s="21"/>
      <c r="M80" s="21"/>
      <c r="N80" s="21">
        <v>74.680000000000007</v>
      </c>
      <c r="O80" s="21">
        <v>120</v>
      </c>
      <c r="P80" s="21"/>
      <c r="Q80" s="21"/>
      <c r="R80" s="21">
        <v>120</v>
      </c>
      <c r="S80" s="21"/>
      <c r="T80" s="21">
        <v>120</v>
      </c>
      <c r="U80" s="21"/>
      <c r="V80" s="21">
        <v>120</v>
      </c>
      <c r="W80" s="21"/>
      <c r="X80" s="21">
        <v>88</v>
      </c>
      <c r="Y80" s="20"/>
      <c r="Z80" s="6"/>
      <c r="AA80" s="6"/>
      <c r="AB80" s="6"/>
      <c r="AC80" s="6">
        <v>65</v>
      </c>
      <c r="AD80" s="6">
        <v>164</v>
      </c>
      <c r="AE80" s="6">
        <v>164</v>
      </c>
      <c r="AF80" s="6">
        <v>305</v>
      </c>
      <c r="AG80" s="6">
        <v>65</v>
      </c>
      <c r="AH80" s="6">
        <v>120</v>
      </c>
      <c r="AI80" s="6"/>
      <c r="AJ80" s="6">
        <v>88</v>
      </c>
      <c r="AK80" s="6"/>
      <c r="AL80" s="6">
        <v>74.680000000000007</v>
      </c>
      <c r="AM80" s="6">
        <v>120</v>
      </c>
      <c r="AN80" s="6"/>
      <c r="AO80" s="21"/>
      <c r="AP80" s="21">
        <v>65</v>
      </c>
      <c r="AQ80" s="21">
        <v>44</v>
      </c>
      <c r="AR80" s="21">
        <v>164</v>
      </c>
      <c r="AS80" s="21">
        <v>185</v>
      </c>
      <c r="AT80" s="21">
        <v>65</v>
      </c>
      <c r="AU80" s="21"/>
      <c r="AV80" s="21"/>
      <c r="AW80" s="21"/>
      <c r="AX80" s="21"/>
      <c r="AY80" s="21">
        <v>74.680000000000007</v>
      </c>
      <c r="AZ80" s="21">
        <v>120</v>
      </c>
      <c r="BA80" s="21"/>
      <c r="BB80" s="21"/>
      <c r="BC80" s="21">
        <v>120</v>
      </c>
      <c r="BD80" s="21"/>
      <c r="BE80" s="21">
        <v>120</v>
      </c>
      <c r="BF80" s="21"/>
      <c r="BG80" s="21">
        <v>120</v>
      </c>
      <c r="BH80" s="21"/>
      <c r="BI80" s="21">
        <v>88</v>
      </c>
      <c r="BJ80" s="21"/>
      <c r="BK80" s="21">
        <f t="shared" si="56"/>
        <v>0</v>
      </c>
      <c r="BL80" s="21">
        <f t="shared" si="57"/>
        <v>65</v>
      </c>
      <c r="BM80" s="21">
        <f t="shared" si="58"/>
        <v>-76</v>
      </c>
      <c r="BN80" s="21">
        <f t="shared" si="59"/>
        <v>164</v>
      </c>
      <c r="BO80" s="21">
        <f t="shared" si="60"/>
        <v>65</v>
      </c>
      <c r="BP80" s="21">
        <f t="shared" si="61"/>
        <v>65</v>
      </c>
      <c r="BQ80" s="21">
        <f t="shared" si="62"/>
        <v>-120</v>
      </c>
      <c r="BR80" s="21">
        <f t="shared" si="63"/>
        <v>0</v>
      </c>
      <c r="BS80" s="21">
        <f t="shared" si="64"/>
        <v>-88</v>
      </c>
      <c r="BU80" s="56" t="s">
        <v>256</v>
      </c>
      <c r="BV80" s="56" t="s">
        <v>256</v>
      </c>
      <c r="BW80" s="56" t="s">
        <v>256</v>
      </c>
      <c r="BX80" s="56" t="s">
        <v>256</v>
      </c>
      <c r="BY80" s="56" t="s">
        <v>256</v>
      </c>
      <c r="BZ80" s="56" t="s">
        <v>256</v>
      </c>
      <c r="CA80" s="56" t="s">
        <v>256</v>
      </c>
      <c r="CB80" s="56" t="s">
        <v>256</v>
      </c>
      <c r="CC80" s="56" t="s">
        <v>256</v>
      </c>
    </row>
    <row r="81" spans="1:81" s="74" customFormat="1" ht="15.75" x14ac:dyDescent="0.25">
      <c r="A81" s="73" t="s">
        <v>130</v>
      </c>
      <c r="D81" s="75">
        <v>65111.48</v>
      </c>
      <c r="E81" s="75">
        <v>74545.110000000015</v>
      </c>
      <c r="F81" s="75">
        <v>63408.939999999995</v>
      </c>
      <c r="G81" s="75">
        <v>111220.29</v>
      </c>
      <c r="H81" s="75">
        <v>106274.17000000001</v>
      </c>
      <c r="I81" s="75">
        <v>186946.62</v>
      </c>
      <c r="J81" s="75">
        <v>103568.95999999999</v>
      </c>
      <c r="K81" s="75">
        <v>92996.41</v>
      </c>
      <c r="L81" s="75">
        <v>72388.14</v>
      </c>
      <c r="M81" s="75">
        <v>80081.040000000008</v>
      </c>
      <c r="N81" s="75">
        <v>72114.389999999985</v>
      </c>
      <c r="O81" s="75">
        <v>86198.959999999992</v>
      </c>
      <c r="P81" s="75">
        <v>59726.689999999995</v>
      </c>
      <c r="Q81" s="75">
        <v>97723.920000000013</v>
      </c>
      <c r="R81" s="75">
        <v>21898.909999999996</v>
      </c>
      <c r="S81" s="75">
        <v>127330.70000000001</v>
      </c>
      <c r="T81" s="75">
        <v>109000.51000000001</v>
      </c>
      <c r="U81" s="75">
        <v>177269.36000000002</v>
      </c>
      <c r="V81" s="75">
        <v>105717.76000000001</v>
      </c>
      <c r="W81" s="75">
        <v>82315.419999999984</v>
      </c>
      <c r="X81" s="75">
        <v>75847.820000000007</v>
      </c>
      <c r="Y81" s="76"/>
      <c r="Z81" s="77"/>
      <c r="AA81" s="77"/>
      <c r="AB81" s="77">
        <v>124838.17</v>
      </c>
      <c r="AC81" s="77">
        <v>172269.03</v>
      </c>
      <c r="AD81" s="77">
        <v>85307.85</v>
      </c>
      <c r="AE81" s="77">
        <v>238550.99</v>
      </c>
      <c r="AF81" s="77">
        <v>215274.68</v>
      </c>
      <c r="AG81" s="77">
        <v>364215.98</v>
      </c>
      <c r="AH81" s="77">
        <v>209286.72000000003</v>
      </c>
      <c r="AI81" s="77">
        <v>175311.83</v>
      </c>
      <c r="AJ81" s="77">
        <v>148235.96</v>
      </c>
      <c r="AK81" s="77">
        <v>80081.040000000008</v>
      </c>
      <c r="AL81" s="77">
        <v>72114.389999999985</v>
      </c>
      <c r="AM81" s="77">
        <v>86198.959999999992</v>
      </c>
      <c r="AN81" s="77"/>
      <c r="AO81" s="75">
        <v>65111.48</v>
      </c>
      <c r="AP81" s="75">
        <v>74545.110000000015</v>
      </c>
      <c r="AQ81" s="75">
        <v>63408.939999999995</v>
      </c>
      <c r="AR81" s="75">
        <v>111220.29</v>
      </c>
      <c r="AS81" s="75">
        <v>106274.17000000001</v>
      </c>
      <c r="AT81" s="75">
        <v>186946.62</v>
      </c>
      <c r="AU81" s="75">
        <v>103568.95999999999</v>
      </c>
      <c r="AV81" s="75">
        <v>92996.41</v>
      </c>
      <c r="AW81" s="75">
        <v>72388.14</v>
      </c>
      <c r="AX81" s="75">
        <v>80081.040000000008</v>
      </c>
      <c r="AY81" s="75">
        <v>72114.389999999985</v>
      </c>
      <c r="AZ81" s="75">
        <v>86198.959999999992</v>
      </c>
      <c r="BA81" s="75">
        <v>59726.689999999995</v>
      </c>
      <c r="BB81" s="75">
        <v>97723.920000000013</v>
      </c>
      <c r="BC81" s="75">
        <v>21898.909999999996</v>
      </c>
      <c r="BD81" s="75">
        <v>127330.70000000001</v>
      </c>
      <c r="BE81" s="75">
        <v>109000.51000000001</v>
      </c>
      <c r="BF81" s="75">
        <v>177269.36000000002</v>
      </c>
      <c r="BG81" s="75">
        <v>105717.76000000001</v>
      </c>
      <c r="BH81" s="75">
        <v>82315.419999999984</v>
      </c>
      <c r="BI81" s="75">
        <v>75847.820000000007</v>
      </c>
      <c r="BJ81" s="75"/>
      <c r="BK81" s="75">
        <f t="shared" si="56"/>
        <v>5384.7900000000081</v>
      </c>
      <c r="BL81" s="75">
        <f t="shared" si="57"/>
        <v>-23178.809999999998</v>
      </c>
      <c r="BM81" s="75">
        <f t="shared" si="58"/>
        <v>41510.03</v>
      </c>
      <c r="BN81" s="75">
        <f t="shared" si="59"/>
        <v>-16110.410000000018</v>
      </c>
      <c r="BO81" s="75">
        <f t="shared" si="60"/>
        <v>-2726.3399999999965</v>
      </c>
      <c r="BP81" s="75">
        <f t="shared" si="61"/>
        <v>9677.2599999999802</v>
      </c>
      <c r="BQ81" s="75">
        <f t="shared" si="62"/>
        <v>-2148.8000000000175</v>
      </c>
      <c r="BR81" s="75">
        <f t="shared" si="63"/>
        <v>10680.99000000002</v>
      </c>
      <c r="BS81" s="75">
        <f t="shared" si="64"/>
        <v>-3459.6800000000076</v>
      </c>
      <c r="BU81" s="78">
        <f t="shared" si="65"/>
        <v>8.2699999999999996E-2</v>
      </c>
      <c r="BV81" s="78">
        <f t="shared" ref="BV81:BV112" si="74">ROUND(BL81/AP81,4)</f>
        <v>-0.31090000000000001</v>
      </c>
      <c r="BW81" s="78">
        <f t="shared" ref="BW81:BW112" si="75">ROUND(BM81/AQ81,4)</f>
        <v>0.65459999999999996</v>
      </c>
      <c r="BX81" s="78">
        <f t="shared" ref="BX81:BX112" si="76">ROUND(BN81/AR81,4)</f>
        <v>-0.1449</v>
      </c>
      <c r="BY81" s="78">
        <f t="shared" ref="BY81:BY112" si="77">ROUND(BO81/AS81,4)</f>
        <v>-2.5700000000000001E-2</v>
      </c>
      <c r="BZ81" s="78">
        <f t="shared" ref="BZ81:BZ112" si="78">ROUND(BP81/AT81,4)</f>
        <v>5.1799999999999999E-2</v>
      </c>
      <c r="CA81" s="78">
        <f t="shared" ref="CA81:CA112" si="79">ROUND(BQ81/AU81,4)</f>
        <v>-2.07E-2</v>
      </c>
      <c r="CB81" s="78">
        <f t="shared" ref="CB81:CB112" si="80">ROUND(BR81/AV81,4)</f>
        <v>0.1149</v>
      </c>
      <c r="CC81" s="78">
        <f t="shared" ref="CC81:CC112" si="81">ROUND(BS81/AW81,4)</f>
        <v>-4.7800000000000002E-2</v>
      </c>
    </row>
    <row r="82" spans="1:81" x14ac:dyDescent="0.25">
      <c r="A82" s="7" t="s">
        <v>26</v>
      </c>
      <c r="B82" s="7" t="s">
        <v>89</v>
      </c>
      <c r="C82" s="7">
        <v>4</v>
      </c>
      <c r="D82" s="21">
        <v>94472.92</v>
      </c>
      <c r="E82" s="21">
        <v>94410.25</v>
      </c>
      <c r="F82" s="21">
        <v>82491.09</v>
      </c>
      <c r="G82" s="21">
        <v>116167.91</v>
      </c>
      <c r="H82" s="21">
        <v>110770.8</v>
      </c>
      <c r="I82" s="21">
        <v>111152.43</v>
      </c>
      <c r="J82" s="21">
        <v>95718.77</v>
      </c>
      <c r="K82" s="21">
        <v>95351.039999999994</v>
      </c>
      <c r="L82" s="21">
        <v>102968.8</v>
      </c>
      <c r="M82" s="21">
        <v>169785.7</v>
      </c>
      <c r="N82" s="21">
        <v>94224.93</v>
      </c>
      <c r="O82" s="21">
        <v>110160.93</v>
      </c>
      <c r="P82" s="21">
        <v>89365.87</v>
      </c>
      <c r="Q82" s="21">
        <v>115198.7</v>
      </c>
      <c r="R82" s="21">
        <v>11999.1</v>
      </c>
      <c r="S82" s="21">
        <v>99570.78</v>
      </c>
      <c r="T82" s="21">
        <v>102387.8</v>
      </c>
      <c r="U82" s="21">
        <v>100782.29</v>
      </c>
      <c r="V82" s="21">
        <v>88332.63</v>
      </c>
      <c r="W82" s="21">
        <v>98226.4</v>
      </c>
      <c r="X82" s="21">
        <v>97871.58</v>
      </c>
      <c r="Y82" s="20"/>
      <c r="Z82" s="6"/>
      <c r="AA82" s="6"/>
      <c r="AB82" s="6">
        <v>183838.78999999998</v>
      </c>
      <c r="AC82" s="6">
        <v>209608.95</v>
      </c>
      <c r="AD82" s="6">
        <v>94490.19</v>
      </c>
      <c r="AE82" s="6">
        <v>215738.69</v>
      </c>
      <c r="AF82" s="6">
        <v>213158.6</v>
      </c>
      <c r="AG82" s="6">
        <v>211934.71999999997</v>
      </c>
      <c r="AH82" s="6">
        <v>184051.40000000002</v>
      </c>
      <c r="AI82" s="6">
        <v>193577.44</v>
      </c>
      <c r="AJ82" s="6">
        <v>200840.38</v>
      </c>
      <c r="AK82" s="6">
        <v>169785.7</v>
      </c>
      <c r="AL82" s="6">
        <v>94224.93</v>
      </c>
      <c r="AM82" s="6">
        <v>110160.93</v>
      </c>
      <c r="AN82" s="6"/>
      <c r="AO82" s="21">
        <v>94472.92</v>
      </c>
      <c r="AP82" s="21">
        <v>94410.25</v>
      </c>
      <c r="AQ82" s="21">
        <v>82491.09</v>
      </c>
      <c r="AR82" s="21">
        <v>116167.91</v>
      </c>
      <c r="AS82" s="21">
        <v>110770.8</v>
      </c>
      <c r="AT82" s="21">
        <v>111152.43</v>
      </c>
      <c r="AU82" s="21">
        <v>95718.77</v>
      </c>
      <c r="AV82" s="21">
        <v>95351.039999999994</v>
      </c>
      <c r="AW82" s="21">
        <v>102968.8</v>
      </c>
      <c r="AX82" s="21">
        <v>169785.7</v>
      </c>
      <c r="AY82" s="21">
        <v>94224.93</v>
      </c>
      <c r="AZ82" s="21">
        <v>110160.93</v>
      </c>
      <c r="BA82" s="21">
        <v>89365.87</v>
      </c>
      <c r="BB82" s="21">
        <v>115198.7</v>
      </c>
      <c r="BC82" s="21">
        <v>11999.1</v>
      </c>
      <c r="BD82" s="21">
        <v>99570.78</v>
      </c>
      <c r="BE82" s="21">
        <v>102387.8</v>
      </c>
      <c r="BF82" s="21">
        <v>100782.29</v>
      </c>
      <c r="BG82" s="21">
        <v>88332.63</v>
      </c>
      <c r="BH82" s="21">
        <v>98226.4</v>
      </c>
      <c r="BI82" s="21">
        <v>97871.58</v>
      </c>
      <c r="BJ82" s="21"/>
      <c r="BK82" s="21">
        <f t="shared" si="56"/>
        <v>5107.0500000000029</v>
      </c>
      <c r="BL82" s="21">
        <f t="shared" si="57"/>
        <v>-20788.449999999997</v>
      </c>
      <c r="BM82" s="21">
        <f t="shared" si="58"/>
        <v>70491.989999999991</v>
      </c>
      <c r="BN82" s="21">
        <f t="shared" si="59"/>
        <v>16597.130000000005</v>
      </c>
      <c r="BO82" s="21">
        <f t="shared" si="60"/>
        <v>8383</v>
      </c>
      <c r="BP82" s="21">
        <f t="shared" si="61"/>
        <v>10370.14</v>
      </c>
      <c r="BQ82" s="21">
        <f t="shared" si="62"/>
        <v>7386.1399999999994</v>
      </c>
      <c r="BR82" s="21">
        <f t="shared" si="63"/>
        <v>-2875.3600000000006</v>
      </c>
      <c r="BS82" s="21">
        <f t="shared" si="64"/>
        <v>5097.2200000000012</v>
      </c>
      <c r="BU82" s="56">
        <f t="shared" si="65"/>
        <v>5.4100000000000002E-2</v>
      </c>
      <c r="BV82" s="56">
        <f t="shared" si="74"/>
        <v>-0.22020000000000001</v>
      </c>
      <c r="BW82" s="56">
        <f t="shared" si="75"/>
        <v>0.85450000000000004</v>
      </c>
      <c r="BX82" s="56">
        <f t="shared" si="76"/>
        <v>0.1429</v>
      </c>
      <c r="BY82" s="56">
        <f t="shared" si="77"/>
        <v>7.5700000000000003E-2</v>
      </c>
      <c r="BZ82" s="56">
        <f t="shared" si="78"/>
        <v>9.3299999999999994E-2</v>
      </c>
      <c r="CA82" s="56">
        <f t="shared" si="79"/>
        <v>7.7200000000000005E-2</v>
      </c>
      <c r="CB82" s="56">
        <f t="shared" si="80"/>
        <v>-3.0200000000000001E-2</v>
      </c>
      <c r="CC82" s="56">
        <f t="shared" si="81"/>
        <v>4.9500000000000002E-2</v>
      </c>
    </row>
    <row r="83" spans="1:81" x14ac:dyDescent="0.25">
      <c r="C83" s="7">
        <v>6</v>
      </c>
      <c r="D83" s="21">
        <v>340.33</v>
      </c>
      <c r="E83" s="21">
        <v>348.47</v>
      </c>
      <c r="F83" s="21">
        <v>349.09</v>
      </c>
      <c r="G83" s="21">
        <v>349.09</v>
      </c>
      <c r="H83" s="21">
        <v>349.09</v>
      </c>
      <c r="I83" s="21">
        <v>441.42</v>
      </c>
      <c r="J83" s="21">
        <v>573.77</v>
      </c>
      <c r="K83" s="21">
        <v>803.89</v>
      </c>
      <c r="L83" s="21">
        <v>607.99</v>
      </c>
      <c r="M83" s="21">
        <v>393.5</v>
      </c>
      <c r="N83" s="21">
        <v>427.51</v>
      </c>
      <c r="O83" s="21">
        <v>518.5</v>
      </c>
      <c r="P83" s="21">
        <v>359.08</v>
      </c>
      <c r="Q83" s="21">
        <v>383.96</v>
      </c>
      <c r="R83" s="21"/>
      <c r="S83" s="21">
        <v>770.21</v>
      </c>
      <c r="T83" s="21">
        <v>620.83000000000004</v>
      </c>
      <c r="U83" s="21">
        <v>666.14</v>
      </c>
      <c r="V83" s="21">
        <v>819.36</v>
      </c>
      <c r="W83" s="21">
        <v>737.95</v>
      </c>
      <c r="X83" s="21">
        <v>765.6</v>
      </c>
      <c r="Y83" s="20"/>
      <c r="Z83" s="6"/>
      <c r="AA83" s="6"/>
      <c r="AB83" s="6">
        <v>699.41</v>
      </c>
      <c r="AC83" s="6">
        <v>732.43000000000006</v>
      </c>
      <c r="AD83" s="6">
        <v>349.09</v>
      </c>
      <c r="AE83" s="6">
        <v>1119.3</v>
      </c>
      <c r="AF83" s="6">
        <v>969.92000000000007</v>
      </c>
      <c r="AG83" s="6">
        <v>1107.56</v>
      </c>
      <c r="AH83" s="6">
        <v>1393.13</v>
      </c>
      <c r="AI83" s="6">
        <v>1541.8400000000001</v>
      </c>
      <c r="AJ83" s="6">
        <v>1373.5900000000001</v>
      </c>
      <c r="AK83" s="6">
        <v>393.5</v>
      </c>
      <c r="AL83" s="6">
        <v>427.51</v>
      </c>
      <c r="AM83" s="6">
        <v>518.5</v>
      </c>
      <c r="AN83" s="6"/>
      <c r="AO83" s="21">
        <v>340.33</v>
      </c>
      <c r="AP83" s="21">
        <v>348.47</v>
      </c>
      <c r="AQ83" s="21">
        <v>349.09</v>
      </c>
      <c r="AR83" s="21">
        <v>349.09</v>
      </c>
      <c r="AS83" s="21">
        <v>349.09</v>
      </c>
      <c r="AT83" s="21">
        <v>441.42</v>
      </c>
      <c r="AU83" s="21">
        <v>573.77</v>
      </c>
      <c r="AV83" s="21">
        <v>803.89</v>
      </c>
      <c r="AW83" s="21">
        <v>607.99</v>
      </c>
      <c r="AX83" s="21">
        <v>393.5</v>
      </c>
      <c r="AY83" s="21">
        <v>427.51</v>
      </c>
      <c r="AZ83" s="21">
        <v>518.5</v>
      </c>
      <c r="BA83" s="21">
        <v>359.08</v>
      </c>
      <c r="BB83" s="21">
        <v>383.96</v>
      </c>
      <c r="BC83" s="21"/>
      <c r="BD83" s="21">
        <v>770.21</v>
      </c>
      <c r="BE83" s="21">
        <v>620.83000000000004</v>
      </c>
      <c r="BF83" s="21">
        <v>666.14</v>
      </c>
      <c r="BG83" s="21">
        <v>819.36</v>
      </c>
      <c r="BH83" s="21">
        <v>737.95</v>
      </c>
      <c r="BI83" s="21">
        <v>765.6</v>
      </c>
      <c r="BJ83" s="21"/>
      <c r="BK83" s="21">
        <f t="shared" si="56"/>
        <v>-18.75</v>
      </c>
      <c r="BL83" s="21">
        <f t="shared" si="57"/>
        <v>-35.489999999999952</v>
      </c>
      <c r="BM83" s="21">
        <f t="shared" si="58"/>
        <v>349.09</v>
      </c>
      <c r="BN83" s="21">
        <f t="shared" si="59"/>
        <v>-421.12000000000006</v>
      </c>
      <c r="BO83" s="21">
        <f t="shared" si="60"/>
        <v>-271.74000000000007</v>
      </c>
      <c r="BP83" s="21">
        <f t="shared" si="61"/>
        <v>-224.71999999999997</v>
      </c>
      <c r="BQ83" s="21">
        <f t="shared" si="62"/>
        <v>-245.59000000000003</v>
      </c>
      <c r="BR83" s="21">
        <f t="shared" si="63"/>
        <v>65.939999999999941</v>
      </c>
      <c r="BS83" s="21">
        <f t="shared" si="64"/>
        <v>-157.61000000000001</v>
      </c>
      <c r="BU83" s="56">
        <f t="shared" si="65"/>
        <v>-5.5100000000000003E-2</v>
      </c>
      <c r="BV83" s="56">
        <f t="shared" si="74"/>
        <v>-0.1018</v>
      </c>
      <c r="BW83" s="56">
        <f t="shared" si="75"/>
        <v>1</v>
      </c>
      <c r="BX83" s="56">
        <f t="shared" si="76"/>
        <v>-1.2062999999999999</v>
      </c>
      <c r="BY83" s="56">
        <f t="shared" si="77"/>
        <v>-0.77839999999999998</v>
      </c>
      <c r="BZ83" s="56">
        <f t="shared" si="78"/>
        <v>-0.5091</v>
      </c>
      <c r="CA83" s="56">
        <f t="shared" si="79"/>
        <v>-0.42799999999999999</v>
      </c>
      <c r="CB83" s="56">
        <f t="shared" si="80"/>
        <v>8.2000000000000003E-2</v>
      </c>
      <c r="CC83" s="56">
        <f t="shared" si="81"/>
        <v>-0.25919999999999999</v>
      </c>
    </row>
    <row r="84" spans="1:81" s="74" customFormat="1" ht="15.75" x14ac:dyDescent="0.25">
      <c r="A84" s="73" t="s">
        <v>131</v>
      </c>
      <c r="D84" s="75">
        <v>94813.25</v>
      </c>
      <c r="E84" s="75">
        <v>94758.720000000001</v>
      </c>
      <c r="F84" s="75">
        <v>82840.179999999993</v>
      </c>
      <c r="G84" s="75">
        <v>116517</v>
      </c>
      <c r="H84" s="75">
        <v>111119.89</v>
      </c>
      <c r="I84" s="75">
        <v>111593.84999999999</v>
      </c>
      <c r="J84" s="75">
        <v>96292.540000000008</v>
      </c>
      <c r="K84" s="75">
        <v>96154.93</v>
      </c>
      <c r="L84" s="75">
        <v>103576.79000000001</v>
      </c>
      <c r="M84" s="75">
        <v>170179.20000000001</v>
      </c>
      <c r="N84" s="75">
        <v>94652.439999999988</v>
      </c>
      <c r="O84" s="75">
        <v>110679.43</v>
      </c>
      <c r="P84" s="75">
        <v>89724.95</v>
      </c>
      <c r="Q84" s="75">
        <v>115582.66</v>
      </c>
      <c r="R84" s="75">
        <v>11999.1</v>
      </c>
      <c r="S84" s="75">
        <v>100340.99</v>
      </c>
      <c r="T84" s="75">
        <v>103008.63</v>
      </c>
      <c r="U84" s="75">
        <v>101448.43</v>
      </c>
      <c r="V84" s="75">
        <v>89151.99</v>
      </c>
      <c r="W84" s="75">
        <v>98964.349999999991</v>
      </c>
      <c r="X84" s="75">
        <v>98637.180000000008</v>
      </c>
      <c r="Y84" s="76"/>
      <c r="Z84" s="77"/>
      <c r="AA84" s="77"/>
      <c r="AB84" s="77">
        <v>184538.19999999998</v>
      </c>
      <c r="AC84" s="77">
        <v>210341.38</v>
      </c>
      <c r="AD84" s="77">
        <v>94839.28</v>
      </c>
      <c r="AE84" s="77">
        <v>216857.99</v>
      </c>
      <c r="AF84" s="77">
        <v>214128.52000000002</v>
      </c>
      <c r="AG84" s="77">
        <v>213042.27999999997</v>
      </c>
      <c r="AH84" s="77">
        <v>185444.53000000003</v>
      </c>
      <c r="AI84" s="77">
        <v>195119.28</v>
      </c>
      <c r="AJ84" s="77">
        <v>202213.97</v>
      </c>
      <c r="AK84" s="77">
        <v>170179.20000000001</v>
      </c>
      <c r="AL84" s="77">
        <v>94652.439999999988</v>
      </c>
      <c r="AM84" s="77">
        <v>110679.43</v>
      </c>
      <c r="AN84" s="77"/>
      <c r="AO84" s="75">
        <v>94813.25</v>
      </c>
      <c r="AP84" s="75">
        <v>94758.720000000001</v>
      </c>
      <c r="AQ84" s="75">
        <v>82840.179999999993</v>
      </c>
      <c r="AR84" s="75">
        <v>116517</v>
      </c>
      <c r="AS84" s="75">
        <v>111119.89</v>
      </c>
      <c r="AT84" s="75">
        <v>111593.84999999999</v>
      </c>
      <c r="AU84" s="75">
        <v>96292.540000000008</v>
      </c>
      <c r="AV84" s="75">
        <v>96154.93</v>
      </c>
      <c r="AW84" s="75">
        <v>103576.79000000001</v>
      </c>
      <c r="AX84" s="75">
        <v>170179.20000000001</v>
      </c>
      <c r="AY84" s="75">
        <v>94652.439999999988</v>
      </c>
      <c r="AZ84" s="75">
        <v>110679.43</v>
      </c>
      <c r="BA84" s="75">
        <v>89724.95</v>
      </c>
      <c r="BB84" s="75">
        <v>115582.66</v>
      </c>
      <c r="BC84" s="75">
        <v>11999.1</v>
      </c>
      <c r="BD84" s="75">
        <v>100340.99</v>
      </c>
      <c r="BE84" s="75">
        <v>103008.63</v>
      </c>
      <c r="BF84" s="75">
        <v>101448.43</v>
      </c>
      <c r="BG84" s="75">
        <v>89151.99</v>
      </c>
      <c r="BH84" s="75">
        <v>98964.349999999991</v>
      </c>
      <c r="BI84" s="75">
        <v>98637.180000000008</v>
      </c>
      <c r="BJ84" s="75"/>
      <c r="BK84" s="75">
        <f t="shared" si="56"/>
        <v>5088.3000000000029</v>
      </c>
      <c r="BL84" s="75">
        <f t="shared" si="57"/>
        <v>-20823.940000000002</v>
      </c>
      <c r="BM84" s="75">
        <f t="shared" si="58"/>
        <v>70841.079999999987</v>
      </c>
      <c r="BN84" s="75">
        <f t="shared" si="59"/>
        <v>16176.009999999995</v>
      </c>
      <c r="BO84" s="75">
        <f t="shared" si="60"/>
        <v>8111.2599999999948</v>
      </c>
      <c r="BP84" s="75">
        <f t="shared" si="61"/>
        <v>10145.419999999998</v>
      </c>
      <c r="BQ84" s="75">
        <f t="shared" si="62"/>
        <v>7140.5500000000029</v>
      </c>
      <c r="BR84" s="75">
        <f t="shared" si="63"/>
        <v>-2809.4199999999983</v>
      </c>
      <c r="BS84" s="75">
        <f t="shared" si="64"/>
        <v>4939.6100000000006</v>
      </c>
      <c r="BU84" s="78">
        <f t="shared" si="65"/>
        <v>5.3699999999999998E-2</v>
      </c>
      <c r="BV84" s="78">
        <f t="shared" si="74"/>
        <v>-0.2198</v>
      </c>
      <c r="BW84" s="78">
        <f t="shared" si="75"/>
        <v>0.85519999999999996</v>
      </c>
      <c r="BX84" s="78">
        <f t="shared" si="76"/>
        <v>0.13880000000000001</v>
      </c>
      <c r="BY84" s="78">
        <f t="shared" si="77"/>
        <v>7.2999999999999995E-2</v>
      </c>
      <c r="BZ84" s="78">
        <f t="shared" si="78"/>
        <v>9.0899999999999995E-2</v>
      </c>
      <c r="CA84" s="78">
        <f t="shared" si="79"/>
        <v>7.4200000000000002E-2</v>
      </c>
      <c r="CB84" s="78">
        <f t="shared" si="80"/>
        <v>-2.92E-2</v>
      </c>
      <c r="CC84" s="78">
        <f t="shared" si="81"/>
        <v>4.7699999999999999E-2</v>
      </c>
    </row>
    <row r="85" spans="1:81" x14ac:dyDescent="0.25">
      <c r="A85" s="7" t="s">
        <v>27</v>
      </c>
      <c r="B85" s="7" t="s">
        <v>90</v>
      </c>
      <c r="C85" s="7">
        <v>0.75</v>
      </c>
      <c r="D85" s="21">
        <v>43.55</v>
      </c>
      <c r="E85" s="21">
        <v>40.56</v>
      </c>
      <c r="F85" s="21">
        <v>41.12</v>
      </c>
      <c r="G85" s="21">
        <v>44.75</v>
      </c>
      <c r="H85" s="21">
        <v>43.39</v>
      </c>
      <c r="I85" s="21">
        <v>43.84</v>
      </c>
      <c r="J85" s="21">
        <v>43.84</v>
      </c>
      <c r="K85" s="21">
        <v>41.57</v>
      </c>
      <c r="L85" s="21">
        <v>42.93</v>
      </c>
      <c r="M85" s="21">
        <v>44.3</v>
      </c>
      <c r="N85" s="21">
        <v>50.76</v>
      </c>
      <c r="O85" s="21">
        <v>31.28</v>
      </c>
      <c r="P85" s="21">
        <v>38.39</v>
      </c>
      <c r="Q85" s="21">
        <v>43.09</v>
      </c>
      <c r="R85" s="21">
        <v>32.14</v>
      </c>
      <c r="S85" s="21">
        <v>47.18</v>
      </c>
      <c r="T85" s="21">
        <v>48.57</v>
      </c>
      <c r="U85" s="21">
        <v>51.35</v>
      </c>
      <c r="V85" s="21">
        <v>51.82</v>
      </c>
      <c r="W85" s="21">
        <v>52.05</v>
      </c>
      <c r="X85" s="21">
        <v>51.82</v>
      </c>
      <c r="Y85" s="20"/>
      <c r="Z85" s="6"/>
      <c r="AA85" s="6"/>
      <c r="AB85" s="6">
        <v>81.94</v>
      </c>
      <c r="AC85" s="6">
        <v>83.65</v>
      </c>
      <c r="AD85" s="6">
        <v>73.259999999999991</v>
      </c>
      <c r="AE85" s="6">
        <v>91.93</v>
      </c>
      <c r="AF85" s="6">
        <v>91.960000000000008</v>
      </c>
      <c r="AG85" s="6">
        <v>95.19</v>
      </c>
      <c r="AH85" s="6">
        <v>95.66</v>
      </c>
      <c r="AI85" s="6">
        <v>93.62</v>
      </c>
      <c r="AJ85" s="6">
        <v>94.75</v>
      </c>
      <c r="AK85" s="6">
        <v>44.3</v>
      </c>
      <c r="AL85" s="6">
        <v>50.76</v>
      </c>
      <c r="AM85" s="6">
        <v>31.28</v>
      </c>
      <c r="AN85" s="6"/>
      <c r="AO85" s="21">
        <v>43.55</v>
      </c>
      <c r="AP85" s="21">
        <v>40.56</v>
      </c>
      <c r="AQ85" s="21">
        <v>41.12</v>
      </c>
      <c r="AR85" s="21">
        <v>44.75</v>
      </c>
      <c r="AS85" s="21">
        <v>43.39</v>
      </c>
      <c r="AT85" s="21">
        <v>43.84</v>
      </c>
      <c r="AU85" s="21">
        <v>43.84</v>
      </c>
      <c r="AV85" s="21">
        <v>41.57</v>
      </c>
      <c r="AW85" s="21">
        <v>42.93</v>
      </c>
      <c r="AX85" s="21">
        <v>44.3</v>
      </c>
      <c r="AY85" s="21">
        <v>50.76</v>
      </c>
      <c r="AZ85" s="21">
        <v>31.28</v>
      </c>
      <c r="BA85" s="21">
        <v>38.39</v>
      </c>
      <c r="BB85" s="21">
        <v>43.09</v>
      </c>
      <c r="BC85" s="21">
        <v>32.14</v>
      </c>
      <c r="BD85" s="21">
        <v>47.18</v>
      </c>
      <c r="BE85" s="21">
        <v>48.57</v>
      </c>
      <c r="BF85" s="21">
        <v>51.35</v>
      </c>
      <c r="BG85" s="21">
        <v>51.82</v>
      </c>
      <c r="BH85" s="21">
        <v>52.05</v>
      </c>
      <c r="BI85" s="21">
        <v>51.82</v>
      </c>
      <c r="BJ85" s="21"/>
      <c r="BK85" s="21">
        <f t="shared" si="56"/>
        <v>5.1599999999999966</v>
      </c>
      <c r="BL85" s="21">
        <f t="shared" si="57"/>
        <v>-2.5300000000000011</v>
      </c>
      <c r="BM85" s="21">
        <f t="shared" si="58"/>
        <v>8.9799999999999969</v>
      </c>
      <c r="BN85" s="21">
        <f t="shared" si="59"/>
        <v>-2.4299999999999997</v>
      </c>
      <c r="BO85" s="21">
        <f t="shared" si="60"/>
        <v>-5.18</v>
      </c>
      <c r="BP85" s="21">
        <f t="shared" si="61"/>
        <v>-7.509999999999998</v>
      </c>
      <c r="BQ85" s="21">
        <f t="shared" si="62"/>
        <v>-7.9799999999999969</v>
      </c>
      <c r="BR85" s="21">
        <f t="shared" si="63"/>
        <v>-10.479999999999997</v>
      </c>
      <c r="BS85" s="21">
        <f t="shared" si="64"/>
        <v>-8.89</v>
      </c>
      <c r="BU85" s="56">
        <f t="shared" si="65"/>
        <v>0.11849999999999999</v>
      </c>
      <c r="BV85" s="56">
        <f t="shared" si="74"/>
        <v>-6.2399999999999997E-2</v>
      </c>
      <c r="BW85" s="56">
        <f t="shared" si="75"/>
        <v>0.21840000000000001</v>
      </c>
      <c r="BX85" s="56">
        <f t="shared" si="76"/>
        <v>-5.4300000000000001E-2</v>
      </c>
      <c r="BY85" s="56">
        <f t="shared" si="77"/>
        <v>-0.11940000000000001</v>
      </c>
      <c r="BZ85" s="56">
        <f t="shared" si="78"/>
        <v>-0.17130000000000001</v>
      </c>
      <c r="CA85" s="56">
        <f t="shared" si="79"/>
        <v>-0.182</v>
      </c>
      <c r="CB85" s="56">
        <f t="shared" si="80"/>
        <v>-0.25209999999999999</v>
      </c>
      <c r="CC85" s="56">
        <f t="shared" si="81"/>
        <v>-0.20710000000000001</v>
      </c>
    </row>
    <row r="86" spans="1:81" x14ac:dyDescent="0.25">
      <c r="C86" s="7">
        <v>1</v>
      </c>
      <c r="D86" s="21">
        <v>987.42</v>
      </c>
      <c r="E86" s="21">
        <v>720.03</v>
      </c>
      <c r="F86" s="21">
        <v>546</v>
      </c>
      <c r="G86" s="21">
        <v>791.75</v>
      </c>
      <c r="H86" s="21">
        <v>685.32</v>
      </c>
      <c r="I86" s="21">
        <v>711.84</v>
      </c>
      <c r="J86" s="21">
        <v>833.43</v>
      </c>
      <c r="K86" s="21">
        <v>693.58</v>
      </c>
      <c r="L86" s="21">
        <v>738.3</v>
      </c>
      <c r="M86" s="21">
        <v>770.03</v>
      </c>
      <c r="N86" s="21">
        <v>567.65</v>
      </c>
      <c r="O86" s="21">
        <v>384.08</v>
      </c>
      <c r="P86" s="21">
        <v>454.92</v>
      </c>
      <c r="Q86" s="21">
        <v>536.02</v>
      </c>
      <c r="R86" s="21">
        <v>571.95000000000005</v>
      </c>
      <c r="S86" s="21">
        <v>790.53</v>
      </c>
      <c r="T86" s="21">
        <v>696.69</v>
      </c>
      <c r="U86" s="21">
        <v>758.81</v>
      </c>
      <c r="V86" s="21">
        <v>770.36</v>
      </c>
      <c r="W86" s="21">
        <v>745.28</v>
      </c>
      <c r="X86" s="21">
        <v>771.62</v>
      </c>
      <c r="Y86" s="20"/>
      <c r="Z86" s="6"/>
      <c r="AA86" s="6"/>
      <c r="AB86" s="6">
        <v>1442.34</v>
      </c>
      <c r="AC86" s="6">
        <v>1256.05</v>
      </c>
      <c r="AD86" s="6">
        <v>1117.95</v>
      </c>
      <c r="AE86" s="6">
        <v>1582.28</v>
      </c>
      <c r="AF86" s="6">
        <v>1382.0100000000002</v>
      </c>
      <c r="AG86" s="6">
        <v>1470.65</v>
      </c>
      <c r="AH86" s="6">
        <v>1603.79</v>
      </c>
      <c r="AI86" s="6">
        <v>1438.8600000000001</v>
      </c>
      <c r="AJ86" s="6">
        <v>1509.92</v>
      </c>
      <c r="AK86" s="6">
        <v>770.03</v>
      </c>
      <c r="AL86" s="6">
        <v>567.65</v>
      </c>
      <c r="AM86" s="6">
        <v>384.08</v>
      </c>
      <c r="AN86" s="6"/>
      <c r="AO86" s="21">
        <v>987.42</v>
      </c>
      <c r="AP86" s="21">
        <v>720.03</v>
      </c>
      <c r="AQ86" s="21">
        <v>546</v>
      </c>
      <c r="AR86" s="21">
        <v>791.75</v>
      </c>
      <c r="AS86" s="21">
        <v>685.32</v>
      </c>
      <c r="AT86" s="21">
        <v>711.84</v>
      </c>
      <c r="AU86" s="21">
        <v>833.43</v>
      </c>
      <c r="AV86" s="21">
        <v>693.58</v>
      </c>
      <c r="AW86" s="21">
        <v>738.3</v>
      </c>
      <c r="AX86" s="21">
        <v>770.03</v>
      </c>
      <c r="AY86" s="21">
        <v>567.65</v>
      </c>
      <c r="AZ86" s="21">
        <v>384.08</v>
      </c>
      <c r="BA86" s="21">
        <v>454.92</v>
      </c>
      <c r="BB86" s="21">
        <v>536.02</v>
      </c>
      <c r="BC86" s="21">
        <v>571.95000000000005</v>
      </c>
      <c r="BD86" s="21">
        <v>790.53</v>
      </c>
      <c r="BE86" s="21">
        <v>696.69</v>
      </c>
      <c r="BF86" s="21">
        <v>758.81</v>
      </c>
      <c r="BG86" s="21">
        <v>770.36</v>
      </c>
      <c r="BH86" s="21">
        <v>745.28</v>
      </c>
      <c r="BI86" s="21">
        <v>771.62</v>
      </c>
      <c r="BJ86" s="21"/>
      <c r="BK86" s="21">
        <f t="shared" si="56"/>
        <v>532.5</v>
      </c>
      <c r="BL86" s="21">
        <f t="shared" si="57"/>
        <v>184.01</v>
      </c>
      <c r="BM86" s="21">
        <f t="shared" si="58"/>
        <v>-25.950000000000045</v>
      </c>
      <c r="BN86" s="21">
        <f t="shared" si="59"/>
        <v>1.2200000000000273</v>
      </c>
      <c r="BO86" s="21">
        <f t="shared" si="60"/>
        <v>-11.370000000000005</v>
      </c>
      <c r="BP86" s="21">
        <f t="shared" si="61"/>
        <v>-46.969999999999914</v>
      </c>
      <c r="BQ86" s="21">
        <f t="shared" si="62"/>
        <v>63.069999999999936</v>
      </c>
      <c r="BR86" s="21">
        <f t="shared" si="63"/>
        <v>-51.699999999999932</v>
      </c>
      <c r="BS86" s="21">
        <f t="shared" si="64"/>
        <v>-33.32000000000005</v>
      </c>
      <c r="BU86" s="56">
        <f t="shared" si="65"/>
        <v>0.5393</v>
      </c>
      <c r="BV86" s="56">
        <f t="shared" si="74"/>
        <v>0.25559999999999999</v>
      </c>
      <c r="BW86" s="56">
        <f t="shared" si="75"/>
        <v>-4.7500000000000001E-2</v>
      </c>
      <c r="BX86" s="56">
        <f t="shared" si="76"/>
        <v>1.5E-3</v>
      </c>
      <c r="BY86" s="56">
        <f t="shared" si="77"/>
        <v>-1.66E-2</v>
      </c>
      <c r="BZ86" s="56">
        <f t="shared" si="78"/>
        <v>-6.6000000000000003E-2</v>
      </c>
      <c r="CA86" s="56">
        <f t="shared" si="79"/>
        <v>7.5700000000000003E-2</v>
      </c>
      <c r="CB86" s="56">
        <f t="shared" si="80"/>
        <v>-7.4499999999999997E-2</v>
      </c>
      <c r="CC86" s="56">
        <f t="shared" si="81"/>
        <v>-4.5100000000000001E-2</v>
      </c>
    </row>
    <row r="87" spans="1:81" x14ac:dyDescent="0.25">
      <c r="C87" s="7">
        <v>1.5</v>
      </c>
      <c r="D87" s="21">
        <v>3941.8</v>
      </c>
      <c r="E87" s="21">
        <v>3771.34</v>
      </c>
      <c r="F87" s="21">
        <v>3128.9</v>
      </c>
      <c r="G87" s="21">
        <v>4073.5</v>
      </c>
      <c r="H87" s="21">
        <v>3671.03</v>
      </c>
      <c r="I87" s="21">
        <v>4424.71</v>
      </c>
      <c r="J87" s="21">
        <v>4688.4799999999996</v>
      </c>
      <c r="K87" s="21">
        <v>4052.28</v>
      </c>
      <c r="L87" s="21">
        <v>4041.06</v>
      </c>
      <c r="M87" s="21">
        <v>3848.46</v>
      </c>
      <c r="N87" s="21">
        <v>3252.3</v>
      </c>
      <c r="O87" s="21">
        <v>2819.95</v>
      </c>
      <c r="P87" s="21">
        <v>3633.28</v>
      </c>
      <c r="Q87" s="21">
        <v>3164.91</v>
      </c>
      <c r="R87" s="21">
        <v>2819.56</v>
      </c>
      <c r="S87" s="21">
        <v>3682</v>
      </c>
      <c r="T87" s="21">
        <v>3956.92</v>
      </c>
      <c r="U87" s="21">
        <v>3852.53</v>
      </c>
      <c r="V87" s="21">
        <v>4069.52</v>
      </c>
      <c r="W87" s="21">
        <v>3995</v>
      </c>
      <c r="X87" s="21">
        <v>3791.24</v>
      </c>
      <c r="Y87" s="20"/>
      <c r="Z87" s="6"/>
      <c r="AA87" s="6"/>
      <c r="AB87" s="6">
        <v>7575.08</v>
      </c>
      <c r="AC87" s="6">
        <v>6936.25</v>
      </c>
      <c r="AD87" s="6">
        <v>5948.46</v>
      </c>
      <c r="AE87" s="6">
        <v>7755.5</v>
      </c>
      <c r="AF87" s="6">
        <v>7627.9500000000007</v>
      </c>
      <c r="AG87" s="6">
        <v>8277.24</v>
      </c>
      <c r="AH87" s="6">
        <v>8758</v>
      </c>
      <c r="AI87" s="6">
        <v>8047.2800000000007</v>
      </c>
      <c r="AJ87" s="6">
        <v>7832.2999999999993</v>
      </c>
      <c r="AK87" s="6">
        <v>3848.46</v>
      </c>
      <c r="AL87" s="6">
        <v>3252.3</v>
      </c>
      <c r="AM87" s="6">
        <v>2819.95</v>
      </c>
      <c r="AN87" s="6"/>
      <c r="AO87" s="21">
        <v>3941.8</v>
      </c>
      <c r="AP87" s="21">
        <v>3771.34</v>
      </c>
      <c r="AQ87" s="21">
        <v>3128.9</v>
      </c>
      <c r="AR87" s="21">
        <v>4073.5</v>
      </c>
      <c r="AS87" s="21">
        <v>3671.03</v>
      </c>
      <c r="AT87" s="21">
        <v>4424.71</v>
      </c>
      <c r="AU87" s="21">
        <v>4688.4799999999996</v>
      </c>
      <c r="AV87" s="21">
        <v>4052.28</v>
      </c>
      <c r="AW87" s="21">
        <v>4041.06</v>
      </c>
      <c r="AX87" s="21">
        <v>3848.46</v>
      </c>
      <c r="AY87" s="21">
        <v>3252.3</v>
      </c>
      <c r="AZ87" s="21">
        <v>2819.95</v>
      </c>
      <c r="BA87" s="21">
        <v>3633.28</v>
      </c>
      <c r="BB87" s="21">
        <v>3164.91</v>
      </c>
      <c r="BC87" s="21">
        <v>2819.56</v>
      </c>
      <c r="BD87" s="21">
        <v>3682</v>
      </c>
      <c r="BE87" s="21">
        <v>3956.92</v>
      </c>
      <c r="BF87" s="21">
        <v>3852.53</v>
      </c>
      <c r="BG87" s="21">
        <v>4069.52</v>
      </c>
      <c r="BH87" s="21">
        <v>3995</v>
      </c>
      <c r="BI87" s="21">
        <v>3791.24</v>
      </c>
      <c r="BJ87" s="21"/>
      <c r="BK87" s="21">
        <f t="shared" si="56"/>
        <v>308.52</v>
      </c>
      <c r="BL87" s="21">
        <f t="shared" si="57"/>
        <v>606.43000000000029</v>
      </c>
      <c r="BM87" s="21">
        <f t="shared" si="58"/>
        <v>309.34000000000015</v>
      </c>
      <c r="BN87" s="21">
        <f t="shared" si="59"/>
        <v>391.5</v>
      </c>
      <c r="BO87" s="21">
        <f t="shared" si="60"/>
        <v>-285.88999999999987</v>
      </c>
      <c r="BP87" s="21">
        <f t="shared" si="61"/>
        <v>572.17999999999984</v>
      </c>
      <c r="BQ87" s="21">
        <f t="shared" si="62"/>
        <v>618.95999999999958</v>
      </c>
      <c r="BR87" s="21">
        <f t="shared" si="63"/>
        <v>57.2800000000002</v>
      </c>
      <c r="BS87" s="21">
        <f t="shared" si="64"/>
        <v>249.82000000000016</v>
      </c>
      <c r="BU87" s="56">
        <f t="shared" si="65"/>
        <v>7.8299999999999995E-2</v>
      </c>
      <c r="BV87" s="56">
        <f t="shared" si="74"/>
        <v>0.1608</v>
      </c>
      <c r="BW87" s="56">
        <f t="shared" si="75"/>
        <v>9.8900000000000002E-2</v>
      </c>
      <c r="BX87" s="56">
        <f t="shared" si="76"/>
        <v>9.6100000000000005E-2</v>
      </c>
      <c r="BY87" s="56">
        <f t="shared" si="77"/>
        <v>-7.7899999999999997E-2</v>
      </c>
      <c r="BZ87" s="56">
        <f t="shared" si="78"/>
        <v>0.1293</v>
      </c>
      <c r="CA87" s="56">
        <f t="shared" si="79"/>
        <v>0.13200000000000001</v>
      </c>
      <c r="CB87" s="56">
        <f t="shared" si="80"/>
        <v>1.41E-2</v>
      </c>
      <c r="CC87" s="56">
        <f t="shared" si="81"/>
        <v>6.1800000000000001E-2</v>
      </c>
    </row>
    <row r="88" spans="1:81" x14ac:dyDescent="0.25">
      <c r="C88" s="7">
        <v>2</v>
      </c>
      <c r="D88" s="21">
        <v>4943.37</v>
      </c>
      <c r="E88" s="21">
        <v>2811.45</v>
      </c>
      <c r="F88" s="21">
        <v>1798.75</v>
      </c>
      <c r="G88" s="21">
        <v>4267.9399999999996</v>
      </c>
      <c r="H88" s="21">
        <v>4580.8900000000003</v>
      </c>
      <c r="I88" s="21">
        <v>6487.14</v>
      </c>
      <c r="J88" s="21">
        <v>6799.69</v>
      </c>
      <c r="K88" s="21">
        <v>5218.6000000000004</v>
      </c>
      <c r="L88" s="21">
        <v>4725.6899999999996</v>
      </c>
      <c r="M88" s="21">
        <v>4244.5200000000004</v>
      </c>
      <c r="N88" s="21">
        <v>3314.93</v>
      </c>
      <c r="O88" s="21">
        <v>2039.86</v>
      </c>
      <c r="P88" s="21">
        <v>2285.2199999999998</v>
      </c>
      <c r="Q88" s="21">
        <v>2938.45</v>
      </c>
      <c r="R88" s="21">
        <v>2974.15</v>
      </c>
      <c r="S88" s="21">
        <v>3716.61</v>
      </c>
      <c r="T88" s="21">
        <v>3450.87</v>
      </c>
      <c r="U88" s="21">
        <v>3508.76</v>
      </c>
      <c r="V88" s="21">
        <v>3630.98</v>
      </c>
      <c r="W88" s="21">
        <v>3963.19</v>
      </c>
      <c r="X88" s="21">
        <v>3926.49</v>
      </c>
      <c r="Y88" s="20"/>
      <c r="Z88" s="6"/>
      <c r="AA88" s="6"/>
      <c r="AB88" s="6">
        <v>7228.59</v>
      </c>
      <c r="AC88" s="6">
        <v>5749.9</v>
      </c>
      <c r="AD88" s="6">
        <v>4772.8999999999996</v>
      </c>
      <c r="AE88" s="6">
        <v>7984.5499999999993</v>
      </c>
      <c r="AF88" s="6">
        <v>8031.76</v>
      </c>
      <c r="AG88" s="6">
        <v>9995.9000000000015</v>
      </c>
      <c r="AH88" s="6">
        <v>10430.67</v>
      </c>
      <c r="AI88" s="6">
        <v>9181.7900000000009</v>
      </c>
      <c r="AJ88" s="6">
        <v>8652.18</v>
      </c>
      <c r="AK88" s="6">
        <v>4244.5200000000004</v>
      </c>
      <c r="AL88" s="6">
        <v>3314.93</v>
      </c>
      <c r="AM88" s="6">
        <v>2039.86</v>
      </c>
      <c r="AN88" s="6"/>
      <c r="AO88" s="21">
        <v>4943.37</v>
      </c>
      <c r="AP88" s="21">
        <v>2811.45</v>
      </c>
      <c r="AQ88" s="21">
        <v>1798.75</v>
      </c>
      <c r="AR88" s="21">
        <v>4267.9399999999996</v>
      </c>
      <c r="AS88" s="21">
        <v>4580.8900000000003</v>
      </c>
      <c r="AT88" s="21">
        <v>6487.14</v>
      </c>
      <c r="AU88" s="21">
        <v>6799.69</v>
      </c>
      <c r="AV88" s="21">
        <v>5218.6000000000004</v>
      </c>
      <c r="AW88" s="21">
        <v>4725.6899999999996</v>
      </c>
      <c r="AX88" s="21">
        <v>4244.5200000000004</v>
      </c>
      <c r="AY88" s="21">
        <v>3314.93</v>
      </c>
      <c r="AZ88" s="21">
        <v>2039.86</v>
      </c>
      <c r="BA88" s="21">
        <v>2285.2199999999998</v>
      </c>
      <c r="BB88" s="21">
        <v>2938.45</v>
      </c>
      <c r="BC88" s="21">
        <v>2974.15</v>
      </c>
      <c r="BD88" s="21">
        <v>3716.61</v>
      </c>
      <c r="BE88" s="21">
        <v>3450.87</v>
      </c>
      <c r="BF88" s="21">
        <v>3508.76</v>
      </c>
      <c r="BG88" s="21">
        <v>3630.98</v>
      </c>
      <c r="BH88" s="21">
        <v>3963.19</v>
      </c>
      <c r="BI88" s="21">
        <v>3926.49</v>
      </c>
      <c r="BJ88" s="21"/>
      <c r="BK88" s="21">
        <f t="shared" si="56"/>
        <v>2658.15</v>
      </c>
      <c r="BL88" s="21">
        <f t="shared" si="57"/>
        <v>-127</v>
      </c>
      <c r="BM88" s="21">
        <f t="shared" si="58"/>
        <v>-1175.4000000000001</v>
      </c>
      <c r="BN88" s="21">
        <f t="shared" si="59"/>
        <v>551.32999999999947</v>
      </c>
      <c r="BO88" s="21">
        <f t="shared" si="60"/>
        <v>1130.0200000000004</v>
      </c>
      <c r="BP88" s="21">
        <f t="shared" si="61"/>
        <v>2978.38</v>
      </c>
      <c r="BQ88" s="21">
        <f t="shared" si="62"/>
        <v>3168.7099999999996</v>
      </c>
      <c r="BR88" s="21">
        <f t="shared" si="63"/>
        <v>1255.4100000000003</v>
      </c>
      <c r="BS88" s="21">
        <f t="shared" si="64"/>
        <v>799.19999999999982</v>
      </c>
      <c r="BU88" s="56">
        <f t="shared" si="65"/>
        <v>0.53769999999999996</v>
      </c>
      <c r="BV88" s="56">
        <f t="shared" si="74"/>
        <v>-4.5199999999999997E-2</v>
      </c>
      <c r="BW88" s="56">
        <f t="shared" si="75"/>
        <v>-0.65349999999999997</v>
      </c>
      <c r="BX88" s="56">
        <f t="shared" si="76"/>
        <v>0.12920000000000001</v>
      </c>
      <c r="BY88" s="56">
        <f t="shared" si="77"/>
        <v>0.2467</v>
      </c>
      <c r="BZ88" s="56">
        <f t="shared" si="78"/>
        <v>0.45910000000000001</v>
      </c>
      <c r="CA88" s="56">
        <f t="shared" si="79"/>
        <v>0.46600000000000003</v>
      </c>
      <c r="CB88" s="56">
        <f t="shared" si="80"/>
        <v>0.24060000000000001</v>
      </c>
      <c r="CC88" s="56">
        <f t="shared" si="81"/>
        <v>0.1691</v>
      </c>
    </row>
    <row r="89" spans="1:81" x14ac:dyDescent="0.25">
      <c r="C89" s="7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>
        <v>61</v>
      </c>
      <c r="P89" s="21"/>
      <c r="Q89" s="21"/>
      <c r="R89" s="21"/>
      <c r="S89" s="21"/>
      <c r="T89" s="21"/>
      <c r="U89" s="21"/>
      <c r="V89" s="21">
        <v>120</v>
      </c>
      <c r="W89" s="21"/>
      <c r="X89" s="21"/>
      <c r="Y89" s="20"/>
      <c r="Z89" s="6"/>
      <c r="AA89" s="6"/>
      <c r="AB89" s="6"/>
      <c r="AC89" s="6"/>
      <c r="AD89" s="6"/>
      <c r="AE89" s="6"/>
      <c r="AF89" s="6"/>
      <c r="AG89" s="6"/>
      <c r="AH89" s="6">
        <v>120</v>
      </c>
      <c r="AI89" s="6"/>
      <c r="AJ89" s="6"/>
      <c r="AK89" s="6"/>
      <c r="AL89" s="6"/>
      <c r="AM89" s="6">
        <v>61</v>
      </c>
      <c r="AN89" s="6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>
        <v>61</v>
      </c>
      <c r="BA89" s="21"/>
      <c r="BB89" s="21"/>
      <c r="BC89" s="21"/>
      <c r="BD89" s="21"/>
      <c r="BE89" s="21"/>
      <c r="BF89" s="21"/>
      <c r="BG89" s="21">
        <v>120</v>
      </c>
      <c r="BH89" s="21"/>
      <c r="BI89" s="21"/>
      <c r="BJ89" s="21"/>
      <c r="BK89" s="21">
        <f t="shared" si="56"/>
        <v>0</v>
      </c>
      <c r="BL89" s="21">
        <f t="shared" si="57"/>
        <v>0</v>
      </c>
      <c r="BM89" s="21">
        <f t="shared" si="58"/>
        <v>0</v>
      </c>
      <c r="BN89" s="21">
        <f t="shared" si="59"/>
        <v>0</v>
      </c>
      <c r="BO89" s="21">
        <f t="shared" si="60"/>
        <v>0</v>
      </c>
      <c r="BP89" s="21">
        <f t="shared" si="61"/>
        <v>0</v>
      </c>
      <c r="BQ89" s="21">
        <f t="shared" si="62"/>
        <v>-120</v>
      </c>
      <c r="BR89" s="21">
        <f t="shared" si="63"/>
        <v>0</v>
      </c>
      <c r="BS89" s="21">
        <f t="shared" si="64"/>
        <v>0</v>
      </c>
      <c r="BU89" s="56" t="s">
        <v>264</v>
      </c>
      <c r="BV89" s="56"/>
      <c r="BW89" s="56" t="s">
        <v>256</v>
      </c>
      <c r="BX89" s="56" t="s">
        <v>256</v>
      </c>
      <c r="BY89" s="56" t="s">
        <v>256</v>
      </c>
      <c r="BZ89" s="56" t="s">
        <v>256</v>
      </c>
      <c r="CA89" s="56" t="s">
        <v>256</v>
      </c>
      <c r="CB89" s="56" t="s">
        <v>256</v>
      </c>
      <c r="CC89" s="56" t="s">
        <v>256</v>
      </c>
    </row>
    <row r="90" spans="1:81" x14ac:dyDescent="0.25">
      <c r="A90" s="7" t="s">
        <v>132</v>
      </c>
      <c r="D90" s="21">
        <v>9916.14</v>
      </c>
      <c r="E90" s="21">
        <v>7343.38</v>
      </c>
      <c r="F90" s="21">
        <v>5514.77</v>
      </c>
      <c r="G90" s="21">
        <v>9177.9399999999987</v>
      </c>
      <c r="H90" s="21">
        <v>8980.630000000001</v>
      </c>
      <c r="I90" s="21">
        <v>11667.53</v>
      </c>
      <c r="J90" s="21">
        <v>12365.439999999999</v>
      </c>
      <c r="K90" s="21">
        <v>10006.030000000001</v>
      </c>
      <c r="L90" s="21">
        <v>9547.98</v>
      </c>
      <c r="M90" s="21">
        <v>8907.3100000000013</v>
      </c>
      <c r="N90" s="21">
        <v>7185.6399999999994</v>
      </c>
      <c r="O90" s="21">
        <v>5336.17</v>
      </c>
      <c r="P90" s="21">
        <v>6411.8099999999995</v>
      </c>
      <c r="Q90" s="21">
        <v>6682.4699999999993</v>
      </c>
      <c r="R90" s="21">
        <v>6397.8</v>
      </c>
      <c r="S90" s="21">
        <v>8236.32</v>
      </c>
      <c r="T90" s="21">
        <v>8153.05</v>
      </c>
      <c r="U90" s="21">
        <v>8171.4500000000007</v>
      </c>
      <c r="V90" s="21">
        <v>8642.68</v>
      </c>
      <c r="W90" s="21">
        <v>8755.52</v>
      </c>
      <c r="X90" s="21">
        <v>8541.17</v>
      </c>
      <c r="Y90" s="20"/>
      <c r="Z90" s="6"/>
      <c r="AA90" s="6"/>
      <c r="AB90" s="6">
        <v>16327.95</v>
      </c>
      <c r="AC90" s="6">
        <v>14025.85</v>
      </c>
      <c r="AD90" s="6">
        <v>11912.57</v>
      </c>
      <c r="AE90" s="6">
        <v>17414.259999999998</v>
      </c>
      <c r="AF90" s="6">
        <v>17133.68</v>
      </c>
      <c r="AG90" s="6">
        <v>19838.980000000003</v>
      </c>
      <c r="AH90" s="6">
        <v>21008.120000000003</v>
      </c>
      <c r="AI90" s="6">
        <v>18761.550000000003</v>
      </c>
      <c r="AJ90" s="6">
        <v>18089.150000000001</v>
      </c>
      <c r="AK90" s="6">
        <v>8907.3100000000013</v>
      </c>
      <c r="AL90" s="6">
        <v>7185.6399999999994</v>
      </c>
      <c r="AM90" s="6">
        <v>5336.17</v>
      </c>
      <c r="AN90" s="6"/>
      <c r="AO90" s="21">
        <v>9916.14</v>
      </c>
      <c r="AP90" s="21">
        <v>7343.38</v>
      </c>
      <c r="AQ90" s="21">
        <v>5514.77</v>
      </c>
      <c r="AR90" s="21">
        <v>9177.9399999999987</v>
      </c>
      <c r="AS90" s="21">
        <v>8980.630000000001</v>
      </c>
      <c r="AT90" s="21">
        <v>11667.53</v>
      </c>
      <c r="AU90" s="21">
        <v>12365.439999999999</v>
      </c>
      <c r="AV90" s="21">
        <v>10006.030000000001</v>
      </c>
      <c r="AW90" s="21">
        <v>9547.98</v>
      </c>
      <c r="AX90" s="21">
        <v>8907.3100000000013</v>
      </c>
      <c r="AY90" s="21">
        <v>7185.6399999999994</v>
      </c>
      <c r="AZ90" s="21">
        <v>5336.17</v>
      </c>
      <c r="BA90" s="21">
        <v>6411.8099999999995</v>
      </c>
      <c r="BB90" s="21">
        <v>6682.4699999999993</v>
      </c>
      <c r="BC90" s="21">
        <v>6397.8</v>
      </c>
      <c r="BD90" s="21">
        <v>8236.32</v>
      </c>
      <c r="BE90" s="21">
        <v>8153.05</v>
      </c>
      <c r="BF90" s="21">
        <v>8171.4500000000007</v>
      </c>
      <c r="BG90" s="21">
        <v>8642.68</v>
      </c>
      <c r="BH90" s="21">
        <v>8755.52</v>
      </c>
      <c r="BI90" s="21">
        <v>8541.17</v>
      </c>
      <c r="BJ90" s="21"/>
      <c r="BK90" s="21">
        <f t="shared" si="56"/>
        <v>3504.33</v>
      </c>
      <c r="BL90" s="21">
        <f t="shared" si="57"/>
        <v>660.91000000000076</v>
      </c>
      <c r="BM90" s="21">
        <f t="shared" si="58"/>
        <v>-883.02999999999975</v>
      </c>
      <c r="BN90" s="21">
        <f t="shared" si="59"/>
        <v>941.61999999999898</v>
      </c>
      <c r="BO90" s="21">
        <f t="shared" si="60"/>
        <v>827.58000000000084</v>
      </c>
      <c r="BP90" s="21">
        <f t="shared" si="61"/>
        <v>3496.08</v>
      </c>
      <c r="BQ90" s="21">
        <f t="shared" si="62"/>
        <v>3722.7599999999984</v>
      </c>
      <c r="BR90" s="21">
        <f t="shared" si="63"/>
        <v>1250.5100000000002</v>
      </c>
      <c r="BS90" s="21">
        <f t="shared" si="64"/>
        <v>1006.8099999999995</v>
      </c>
      <c r="BU90" s="56">
        <f t="shared" si="65"/>
        <v>0.35339999999999999</v>
      </c>
      <c r="BV90" s="56">
        <f t="shared" si="74"/>
        <v>0.09</v>
      </c>
      <c r="BW90" s="56">
        <f t="shared" si="75"/>
        <v>-0.16009999999999999</v>
      </c>
      <c r="BX90" s="56">
        <f t="shared" si="76"/>
        <v>0.1026</v>
      </c>
      <c r="BY90" s="56">
        <f t="shared" si="77"/>
        <v>9.2200000000000004E-2</v>
      </c>
      <c r="BZ90" s="56">
        <f t="shared" si="78"/>
        <v>0.29959999999999998</v>
      </c>
      <c r="CA90" s="56">
        <f t="shared" si="79"/>
        <v>0.30109999999999998</v>
      </c>
      <c r="CB90" s="56">
        <f t="shared" si="80"/>
        <v>0.125</v>
      </c>
      <c r="CC90" s="56">
        <f t="shared" si="81"/>
        <v>0.10539999999999999</v>
      </c>
    </row>
    <row r="91" spans="1:81" x14ac:dyDescent="0.25">
      <c r="A91" s="7" t="s">
        <v>28</v>
      </c>
      <c r="B91" s="7" t="s">
        <v>91</v>
      </c>
      <c r="C91" s="7">
        <v>0.75</v>
      </c>
      <c r="D91" s="21">
        <v>18821.32</v>
      </c>
      <c r="E91" s="21">
        <v>14866.22</v>
      </c>
      <c r="F91" s="21">
        <v>13338.01</v>
      </c>
      <c r="G91" s="21">
        <v>16903.36</v>
      </c>
      <c r="H91" s="21">
        <v>19209.68</v>
      </c>
      <c r="I91" s="21">
        <v>21581.83</v>
      </c>
      <c r="J91" s="21">
        <v>21862.74</v>
      </c>
      <c r="K91" s="21">
        <v>18215.34</v>
      </c>
      <c r="L91" s="21">
        <v>18654.39</v>
      </c>
      <c r="M91" s="21">
        <v>17454.07</v>
      </c>
      <c r="N91" s="21">
        <v>15378.61</v>
      </c>
      <c r="O91" s="21">
        <v>13308.81</v>
      </c>
      <c r="P91" s="21">
        <v>13089.76</v>
      </c>
      <c r="Q91" s="21">
        <v>13121.57</v>
      </c>
      <c r="R91" s="21">
        <v>14347.88</v>
      </c>
      <c r="S91" s="21">
        <v>16058.47</v>
      </c>
      <c r="T91" s="21">
        <v>15543.2</v>
      </c>
      <c r="U91" s="21">
        <v>15953.81</v>
      </c>
      <c r="V91" s="21">
        <v>18074.150000000001</v>
      </c>
      <c r="W91" s="21">
        <v>16922.95</v>
      </c>
      <c r="X91" s="21">
        <v>17470.919999999998</v>
      </c>
      <c r="Y91" s="20"/>
      <c r="Z91" s="6"/>
      <c r="AA91" s="6"/>
      <c r="AB91" s="6">
        <v>31911.08</v>
      </c>
      <c r="AC91" s="6">
        <v>27987.79</v>
      </c>
      <c r="AD91" s="6">
        <v>27685.89</v>
      </c>
      <c r="AE91" s="6">
        <v>32961.83</v>
      </c>
      <c r="AF91" s="6">
        <v>34752.880000000005</v>
      </c>
      <c r="AG91" s="6">
        <v>37535.64</v>
      </c>
      <c r="AH91" s="6">
        <v>39936.89</v>
      </c>
      <c r="AI91" s="6">
        <v>35138.29</v>
      </c>
      <c r="AJ91" s="6">
        <v>36125.31</v>
      </c>
      <c r="AK91" s="6">
        <v>17454.07</v>
      </c>
      <c r="AL91" s="6">
        <v>15378.61</v>
      </c>
      <c r="AM91" s="6">
        <v>13308.81</v>
      </c>
      <c r="AN91" s="6"/>
      <c r="AO91" s="21">
        <v>18821.32</v>
      </c>
      <c r="AP91" s="21">
        <v>14866.22</v>
      </c>
      <c r="AQ91" s="21">
        <v>13338.01</v>
      </c>
      <c r="AR91" s="21">
        <v>16903.36</v>
      </c>
      <c r="AS91" s="21">
        <v>19209.68</v>
      </c>
      <c r="AT91" s="21">
        <v>21581.83</v>
      </c>
      <c r="AU91" s="21">
        <v>21862.74</v>
      </c>
      <c r="AV91" s="21">
        <v>18215.34</v>
      </c>
      <c r="AW91" s="21">
        <v>18654.39</v>
      </c>
      <c r="AX91" s="21">
        <v>17454.07</v>
      </c>
      <c r="AY91" s="21">
        <v>15378.61</v>
      </c>
      <c r="AZ91" s="21">
        <v>13308.81</v>
      </c>
      <c r="BA91" s="21">
        <v>13089.76</v>
      </c>
      <c r="BB91" s="21">
        <v>13121.57</v>
      </c>
      <c r="BC91" s="21">
        <v>14347.88</v>
      </c>
      <c r="BD91" s="21">
        <v>16058.47</v>
      </c>
      <c r="BE91" s="21">
        <v>15543.2</v>
      </c>
      <c r="BF91" s="21">
        <v>15953.81</v>
      </c>
      <c r="BG91" s="21">
        <v>18074.150000000001</v>
      </c>
      <c r="BH91" s="21">
        <v>16922.95</v>
      </c>
      <c r="BI91" s="21">
        <v>17470.919999999998</v>
      </c>
      <c r="BJ91" s="21"/>
      <c r="BK91" s="21">
        <f t="shared" si="56"/>
        <v>5731.5599999999995</v>
      </c>
      <c r="BL91" s="21">
        <f t="shared" si="57"/>
        <v>1744.6499999999996</v>
      </c>
      <c r="BM91" s="21">
        <f t="shared" si="58"/>
        <v>-1009.869999999999</v>
      </c>
      <c r="BN91" s="21">
        <f t="shared" si="59"/>
        <v>844.89000000000124</v>
      </c>
      <c r="BO91" s="21">
        <f t="shared" si="60"/>
        <v>3666.4799999999996</v>
      </c>
      <c r="BP91" s="21">
        <f t="shared" si="61"/>
        <v>5628.0200000000023</v>
      </c>
      <c r="BQ91" s="21">
        <f t="shared" si="62"/>
        <v>3788.59</v>
      </c>
      <c r="BR91" s="21">
        <f t="shared" si="63"/>
        <v>1292.3899999999994</v>
      </c>
      <c r="BS91" s="21">
        <f t="shared" si="64"/>
        <v>1183.4700000000012</v>
      </c>
      <c r="BU91" s="56">
        <f t="shared" si="65"/>
        <v>0.30449999999999999</v>
      </c>
      <c r="BV91" s="56">
        <f t="shared" si="74"/>
        <v>0.1174</v>
      </c>
      <c r="BW91" s="56">
        <f t="shared" si="75"/>
        <v>-7.5700000000000003E-2</v>
      </c>
      <c r="BX91" s="56">
        <f t="shared" si="76"/>
        <v>0.05</v>
      </c>
      <c r="BY91" s="56">
        <f t="shared" si="77"/>
        <v>0.19089999999999999</v>
      </c>
      <c r="BZ91" s="56">
        <f t="shared" si="78"/>
        <v>0.26079999999999998</v>
      </c>
      <c r="CA91" s="56">
        <f t="shared" si="79"/>
        <v>0.17330000000000001</v>
      </c>
      <c r="CB91" s="56">
        <f t="shared" si="80"/>
        <v>7.0999999999999994E-2</v>
      </c>
      <c r="CC91" s="56">
        <f t="shared" si="81"/>
        <v>6.3399999999999998E-2</v>
      </c>
    </row>
    <row r="92" spans="1:81" x14ac:dyDescent="0.25">
      <c r="C92" s="7">
        <v>1</v>
      </c>
      <c r="D92" s="21">
        <v>15870.43</v>
      </c>
      <c r="E92" s="21">
        <v>13048.71</v>
      </c>
      <c r="F92" s="21">
        <v>10930</v>
      </c>
      <c r="G92" s="21">
        <v>14999.01</v>
      </c>
      <c r="H92" s="21">
        <v>17418.21</v>
      </c>
      <c r="I92" s="21">
        <v>20204.580000000002</v>
      </c>
      <c r="J92" s="21">
        <v>19477.75</v>
      </c>
      <c r="K92" s="21">
        <v>17596</v>
      </c>
      <c r="L92" s="21">
        <v>17500.14</v>
      </c>
      <c r="M92" s="21">
        <v>15035.89</v>
      </c>
      <c r="N92" s="21">
        <v>13435.56</v>
      </c>
      <c r="O92" s="21">
        <v>11301.72</v>
      </c>
      <c r="P92" s="21">
        <v>10762.38</v>
      </c>
      <c r="Q92" s="21">
        <v>12006.7</v>
      </c>
      <c r="R92" s="21">
        <v>12671.88</v>
      </c>
      <c r="S92" s="21">
        <v>14810.71</v>
      </c>
      <c r="T92" s="21">
        <v>14856.94</v>
      </c>
      <c r="U92" s="21">
        <v>14297.05</v>
      </c>
      <c r="V92" s="21">
        <v>16191.84</v>
      </c>
      <c r="W92" s="21">
        <v>16489.72</v>
      </c>
      <c r="X92" s="21">
        <v>15809.07</v>
      </c>
      <c r="Y92" s="20"/>
      <c r="Z92" s="6"/>
      <c r="AA92" s="6"/>
      <c r="AB92" s="6">
        <v>26632.809999999998</v>
      </c>
      <c r="AC92" s="6">
        <v>25055.41</v>
      </c>
      <c r="AD92" s="6">
        <v>23601.879999999997</v>
      </c>
      <c r="AE92" s="6">
        <v>29809.72</v>
      </c>
      <c r="AF92" s="6">
        <v>32275.15</v>
      </c>
      <c r="AG92" s="6">
        <v>34501.630000000005</v>
      </c>
      <c r="AH92" s="6">
        <v>35669.589999999997</v>
      </c>
      <c r="AI92" s="6">
        <v>34085.72</v>
      </c>
      <c r="AJ92" s="6">
        <v>33309.21</v>
      </c>
      <c r="AK92" s="6">
        <v>15035.89</v>
      </c>
      <c r="AL92" s="6">
        <v>13435.56</v>
      </c>
      <c r="AM92" s="6">
        <v>11301.72</v>
      </c>
      <c r="AN92" s="6"/>
      <c r="AO92" s="21">
        <v>15870.43</v>
      </c>
      <c r="AP92" s="21">
        <v>13048.71</v>
      </c>
      <c r="AQ92" s="21">
        <v>10930</v>
      </c>
      <c r="AR92" s="21">
        <v>14999.01</v>
      </c>
      <c r="AS92" s="21">
        <v>17418.21</v>
      </c>
      <c r="AT92" s="21">
        <v>20204.580000000002</v>
      </c>
      <c r="AU92" s="21">
        <v>19477.75</v>
      </c>
      <c r="AV92" s="21">
        <v>17596</v>
      </c>
      <c r="AW92" s="21">
        <v>17500.14</v>
      </c>
      <c r="AX92" s="21">
        <v>15035.89</v>
      </c>
      <c r="AY92" s="21">
        <v>13435.56</v>
      </c>
      <c r="AZ92" s="21">
        <v>11301.72</v>
      </c>
      <c r="BA92" s="21">
        <v>10762.38</v>
      </c>
      <c r="BB92" s="21">
        <v>12006.7</v>
      </c>
      <c r="BC92" s="21">
        <v>12671.88</v>
      </c>
      <c r="BD92" s="21">
        <v>14810.71</v>
      </c>
      <c r="BE92" s="21">
        <v>14856.94</v>
      </c>
      <c r="BF92" s="21">
        <v>14297.05</v>
      </c>
      <c r="BG92" s="21">
        <v>16191.84</v>
      </c>
      <c r="BH92" s="21">
        <v>16489.72</v>
      </c>
      <c r="BI92" s="21">
        <v>15809.07</v>
      </c>
      <c r="BJ92" s="21"/>
      <c r="BK92" s="21">
        <f t="shared" si="56"/>
        <v>5108.0500000000011</v>
      </c>
      <c r="BL92" s="21">
        <f t="shared" si="57"/>
        <v>1042.0099999999984</v>
      </c>
      <c r="BM92" s="21">
        <f t="shared" si="58"/>
        <v>-1741.8799999999992</v>
      </c>
      <c r="BN92" s="21">
        <f t="shared" si="59"/>
        <v>188.30000000000109</v>
      </c>
      <c r="BO92" s="21">
        <f t="shared" si="60"/>
        <v>2561.2699999999986</v>
      </c>
      <c r="BP92" s="21">
        <f t="shared" si="61"/>
        <v>5907.5300000000025</v>
      </c>
      <c r="BQ92" s="21">
        <f t="shared" si="62"/>
        <v>3285.91</v>
      </c>
      <c r="BR92" s="21">
        <f t="shared" si="63"/>
        <v>1106.2799999999988</v>
      </c>
      <c r="BS92" s="21">
        <f t="shared" si="64"/>
        <v>1691.0699999999997</v>
      </c>
      <c r="BU92" s="56">
        <f t="shared" si="65"/>
        <v>0.32190000000000002</v>
      </c>
      <c r="BV92" s="56">
        <f t="shared" si="74"/>
        <v>7.9899999999999999E-2</v>
      </c>
      <c r="BW92" s="56">
        <f t="shared" si="75"/>
        <v>-0.15939999999999999</v>
      </c>
      <c r="BX92" s="56">
        <f t="shared" si="76"/>
        <v>1.26E-2</v>
      </c>
      <c r="BY92" s="56">
        <f t="shared" si="77"/>
        <v>0.14699999999999999</v>
      </c>
      <c r="BZ92" s="56">
        <f t="shared" si="78"/>
        <v>0.29239999999999999</v>
      </c>
      <c r="CA92" s="56">
        <f t="shared" si="79"/>
        <v>0.16869999999999999</v>
      </c>
      <c r="CB92" s="56">
        <f t="shared" si="80"/>
        <v>6.2899999999999998E-2</v>
      </c>
      <c r="CC92" s="56">
        <f t="shared" si="81"/>
        <v>9.6600000000000005E-2</v>
      </c>
    </row>
    <row r="93" spans="1:81" x14ac:dyDescent="0.25">
      <c r="C93" s="7">
        <v>1.5</v>
      </c>
      <c r="D93" s="21">
        <v>409.04</v>
      </c>
      <c r="E93" s="21">
        <v>344.79</v>
      </c>
      <c r="F93" s="21">
        <v>253.06</v>
      </c>
      <c r="G93" s="21">
        <v>260.13</v>
      </c>
      <c r="H93" s="21">
        <v>262.22000000000003</v>
      </c>
      <c r="I93" s="21">
        <v>235.88</v>
      </c>
      <c r="J93" s="21">
        <v>319.62</v>
      </c>
      <c r="K93" s="21">
        <v>242.22</v>
      </c>
      <c r="L93" s="21">
        <v>245.55</v>
      </c>
      <c r="M93" s="21">
        <v>250.9</v>
      </c>
      <c r="N93" s="21">
        <v>315.58999999999997</v>
      </c>
      <c r="O93" s="21">
        <v>281.89999999999998</v>
      </c>
      <c r="P93" s="21">
        <v>246.7</v>
      </c>
      <c r="Q93" s="21">
        <v>258.18</v>
      </c>
      <c r="R93" s="21">
        <v>266.16000000000003</v>
      </c>
      <c r="S93" s="21">
        <v>283.23</v>
      </c>
      <c r="T93" s="21">
        <v>230.87</v>
      </c>
      <c r="U93" s="21">
        <v>255.55</v>
      </c>
      <c r="V93" s="21">
        <v>267.43</v>
      </c>
      <c r="W93" s="21">
        <v>260.91000000000003</v>
      </c>
      <c r="X93" s="21">
        <v>251.14</v>
      </c>
      <c r="Y93" s="20"/>
      <c r="Z93" s="6"/>
      <c r="AA93" s="6"/>
      <c r="AB93" s="6">
        <v>655.74</v>
      </c>
      <c r="AC93" s="6">
        <v>602.97</v>
      </c>
      <c r="AD93" s="6">
        <v>519.22</v>
      </c>
      <c r="AE93" s="6">
        <v>543.36</v>
      </c>
      <c r="AF93" s="6">
        <v>493.09000000000003</v>
      </c>
      <c r="AG93" s="6">
        <v>491.43</v>
      </c>
      <c r="AH93" s="6">
        <v>587.04999999999995</v>
      </c>
      <c r="AI93" s="6">
        <v>503.13</v>
      </c>
      <c r="AJ93" s="6">
        <v>496.69</v>
      </c>
      <c r="AK93" s="6">
        <v>250.9</v>
      </c>
      <c r="AL93" s="6">
        <v>315.58999999999997</v>
      </c>
      <c r="AM93" s="6">
        <v>281.89999999999998</v>
      </c>
      <c r="AN93" s="6"/>
      <c r="AO93" s="21">
        <v>409.04</v>
      </c>
      <c r="AP93" s="21">
        <v>344.79</v>
      </c>
      <c r="AQ93" s="21">
        <v>253.06</v>
      </c>
      <c r="AR93" s="21">
        <v>260.13</v>
      </c>
      <c r="AS93" s="21">
        <v>262.22000000000003</v>
      </c>
      <c r="AT93" s="21">
        <v>235.88</v>
      </c>
      <c r="AU93" s="21">
        <v>319.62</v>
      </c>
      <c r="AV93" s="21">
        <v>242.22</v>
      </c>
      <c r="AW93" s="21">
        <v>245.55</v>
      </c>
      <c r="AX93" s="21">
        <v>250.9</v>
      </c>
      <c r="AY93" s="21">
        <v>315.58999999999997</v>
      </c>
      <c r="AZ93" s="21">
        <v>281.89999999999998</v>
      </c>
      <c r="BA93" s="21">
        <v>246.7</v>
      </c>
      <c r="BB93" s="21">
        <v>258.18</v>
      </c>
      <c r="BC93" s="21">
        <v>266.16000000000003</v>
      </c>
      <c r="BD93" s="21">
        <v>283.23</v>
      </c>
      <c r="BE93" s="21">
        <v>230.87</v>
      </c>
      <c r="BF93" s="21">
        <v>255.55</v>
      </c>
      <c r="BG93" s="21">
        <v>267.43</v>
      </c>
      <c r="BH93" s="21">
        <v>260.91000000000003</v>
      </c>
      <c r="BI93" s="21">
        <v>251.14</v>
      </c>
      <c r="BJ93" s="21"/>
      <c r="BK93" s="21">
        <f t="shared" si="56"/>
        <v>162.34000000000003</v>
      </c>
      <c r="BL93" s="21">
        <f t="shared" si="57"/>
        <v>86.610000000000014</v>
      </c>
      <c r="BM93" s="21">
        <f t="shared" si="58"/>
        <v>-13.100000000000023</v>
      </c>
      <c r="BN93" s="21">
        <f t="shared" si="59"/>
        <v>-23.100000000000023</v>
      </c>
      <c r="BO93" s="21">
        <f t="shared" si="60"/>
        <v>31.350000000000023</v>
      </c>
      <c r="BP93" s="21">
        <f t="shared" si="61"/>
        <v>-19.670000000000016</v>
      </c>
      <c r="BQ93" s="21">
        <f t="shared" si="62"/>
        <v>52.19</v>
      </c>
      <c r="BR93" s="21">
        <f t="shared" si="63"/>
        <v>-18.690000000000026</v>
      </c>
      <c r="BS93" s="21">
        <f t="shared" si="64"/>
        <v>-5.589999999999975</v>
      </c>
      <c r="BU93" s="56">
        <f t="shared" si="65"/>
        <v>0.39689999999999998</v>
      </c>
      <c r="BV93" s="56">
        <f t="shared" si="74"/>
        <v>0.25119999999999998</v>
      </c>
      <c r="BW93" s="56">
        <f t="shared" si="75"/>
        <v>-5.1799999999999999E-2</v>
      </c>
      <c r="BX93" s="56">
        <f t="shared" si="76"/>
        <v>-8.8800000000000004E-2</v>
      </c>
      <c r="BY93" s="56">
        <f t="shared" si="77"/>
        <v>0.1196</v>
      </c>
      <c r="BZ93" s="56">
        <f t="shared" si="78"/>
        <v>-8.3400000000000002E-2</v>
      </c>
      <c r="CA93" s="56">
        <f t="shared" si="79"/>
        <v>0.1633</v>
      </c>
      <c r="CB93" s="56">
        <f t="shared" si="80"/>
        <v>-7.7200000000000005E-2</v>
      </c>
      <c r="CC93" s="56">
        <f t="shared" si="81"/>
        <v>-2.2800000000000001E-2</v>
      </c>
    </row>
    <row r="94" spans="1:81" x14ac:dyDescent="0.25">
      <c r="C94" s="7"/>
      <c r="D94" s="21">
        <v>88</v>
      </c>
      <c r="E94" s="21"/>
      <c r="F94" s="21">
        <v>44</v>
      </c>
      <c r="G94" s="21"/>
      <c r="H94" s="21"/>
      <c r="I94" s="21"/>
      <c r="J94" s="21">
        <v>65</v>
      </c>
      <c r="K94" s="21"/>
      <c r="L94" s="21"/>
      <c r="M94" s="21">
        <v>88</v>
      </c>
      <c r="N94" s="21"/>
      <c r="O94" s="21">
        <v>228.37</v>
      </c>
      <c r="P94" s="21">
        <v>109</v>
      </c>
      <c r="Q94" s="21"/>
      <c r="R94" s="21"/>
      <c r="S94" s="21">
        <v>164</v>
      </c>
      <c r="T94" s="21">
        <v>174</v>
      </c>
      <c r="U94" s="21"/>
      <c r="V94" s="21">
        <v>44</v>
      </c>
      <c r="W94" s="21">
        <v>109</v>
      </c>
      <c r="X94" s="21">
        <v>65</v>
      </c>
      <c r="Y94" s="20"/>
      <c r="Z94" s="6"/>
      <c r="AA94" s="6"/>
      <c r="AB94" s="6">
        <v>197</v>
      </c>
      <c r="AC94" s="6"/>
      <c r="AD94" s="6">
        <v>44</v>
      </c>
      <c r="AE94" s="6">
        <v>164</v>
      </c>
      <c r="AF94" s="6">
        <v>174</v>
      </c>
      <c r="AG94" s="6"/>
      <c r="AH94" s="6">
        <v>109</v>
      </c>
      <c r="AI94" s="6">
        <v>109</v>
      </c>
      <c r="AJ94" s="6">
        <v>65</v>
      </c>
      <c r="AK94" s="6">
        <v>88</v>
      </c>
      <c r="AL94" s="6"/>
      <c r="AM94" s="6">
        <v>228.37</v>
      </c>
      <c r="AN94" s="6"/>
      <c r="AO94" s="21">
        <v>88</v>
      </c>
      <c r="AP94" s="21"/>
      <c r="AQ94" s="21">
        <v>44</v>
      </c>
      <c r="AR94" s="21"/>
      <c r="AS94" s="21"/>
      <c r="AT94" s="21"/>
      <c r="AU94" s="21">
        <v>65</v>
      </c>
      <c r="AV94" s="21"/>
      <c r="AW94" s="21"/>
      <c r="AX94" s="21">
        <v>88</v>
      </c>
      <c r="AY94" s="21"/>
      <c r="AZ94" s="21">
        <v>228.37</v>
      </c>
      <c r="BA94" s="21">
        <v>109</v>
      </c>
      <c r="BB94" s="21"/>
      <c r="BC94" s="21"/>
      <c r="BD94" s="21">
        <v>164</v>
      </c>
      <c r="BE94" s="21">
        <v>174</v>
      </c>
      <c r="BF94" s="21"/>
      <c r="BG94" s="21">
        <v>44</v>
      </c>
      <c r="BH94" s="21">
        <v>109</v>
      </c>
      <c r="BI94" s="21">
        <v>65</v>
      </c>
      <c r="BJ94" s="21"/>
      <c r="BK94" s="21">
        <f t="shared" si="56"/>
        <v>-21</v>
      </c>
      <c r="BL94" s="21">
        <f t="shared" si="57"/>
        <v>0</v>
      </c>
      <c r="BM94" s="21">
        <f t="shared" si="58"/>
        <v>44</v>
      </c>
      <c r="BN94" s="21">
        <f t="shared" si="59"/>
        <v>-164</v>
      </c>
      <c r="BO94" s="21">
        <f t="shared" si="60"/>
        <v>-174</v>
      </c>
      <c r="BP94" s="21">
        <f t="shared" si="61"/>
        <v>0</v>
      </c>
      <c r="BQ94" s="21">
        <f t="shared" si="62"/>
        <v>21</v>
      </c>
      <c r="BR94" s="21">
        <f t="shared" si="63"/>
        <v>-109</v>
      </c>
      <c r="BS94" s="21">
        <f t="shared" si="64"/>
        <v>-65</v>
      </c>
      <c r="BU94" s="56">
        <f t="shared" si="65"/>
        <v>-0.23860000000000001</v>
      </c>
      <c r="BV94" s="56" t="s">
        <v>256</v>
      </c>
      <c r="BW94" s="56">
        <f t="shared" si="75"/>
        <v>1</v>
      </c>
      <c r="BX94" s="56" t="s">
        <v>256</v>
      </c>
      <c r="BY94" s="56" t="s">
        <v>256</v>
      </c>
      <c r="BZ94" s="56" t="s">
        <v>256</v>
      </c>
      <c r="CA94" s="56">
        <f t="shared" si="79"/>
        <v>0.3231</v>
      </c>
      <c r="CB94" s="56" t="s">
        <v>256</v>
      </c>
      <c r="CC94" s="56" t="s">
        <v>256</v>
      </c>
    </row>
    <row r="95" spans="1:81" x14ac:dyDescent="0.25">
      <c r="A95" s="7" t="s">
        <v>133</v>
      </c>
      <c r="D95" s="21">
        <v>35188.79</v>
      </c>
      <c r="E95" s="21">
        <v>28259.72</v>
      </c>
      <c r="F95" s="21">
        <v>24565.070000000003</v>
      </c>
      <c r="G95" s="21">
        <v>32162.500000000004</v>
      </c>
      <c r="H95" s="21">
        <v>36890.11</v>
      </c>
      <c r="I95" s="21">
        <v>42022.29</v>
      </c>
      <c r="J95" s="21">
        <v>41725.110000000008</v>
      </c>
      <c r="K95" s="21">
        <v>36053.56</v>
      </c>
      <c r="L95" s="21">
        <v>36400.080000000002</v>
      </c>
      <c r="M95" s="21">
        <v>32828.86</v>
      </c>
      <c r="N95" s="21">
        <v>29129.759999999998</v>
      </c>
      <c r="O95" s="21">
        <v>25120.799999999999</v>
      </c>
      <c r="P95" s="21">
        <v>24207.84</v>
      </c>
      <c r="Q95" s="21">
        <v>25386.45</v>
      </c>
      <c r="R95" s="21">
        <v>27285.919999999998</v>
      </c>
      <c r="S95" s="21">
        <v>31316.41</v>
      </c>
      <c r="T95" s="21">
        <v>30805.01</v>
      </c>
      <c r="U95" s="21">
        <v>30506.41</v>
      </c>
      <c r="V95" s="21">
        <v>34577.420000000006</v>
      </c>
      <c r="W95" s="21">
        <v>33782.58</v>
      </c>
      <c r="X95" s="21">
        <v>33596.129999999997</v>
      </c>
      <c r="Y95" s="20"/>
      <c r="Z95" s="6"/>
      <c r="AA95" s="6"/>
      <c r="AB95" s="6">
        <v>59396.63</v>
      </c>
      <c r="AC95" s="6">
        <v>53646.17</v>
      </c>
      <c r="AD95" s="6">
        <v>51850.99</v>
      </c>
      <c r="AE95" s="6">
        <v>63478.91</v>
      </c>
      <c r="AF95" s="6">
        <v>67695.12</v>
      </c>
      <c r="AG95" s="6">
        <v>72528.7</v>
      </c>
      <c r="AH95" s="6">
        <v>76302.53</v>
      </c>
      <c r="AI95" s="6">
        <v>69836.140000000014</v>
      </c>
      <c r="AJ95" s="6">
        <v>69996.209999999992</v>
      </c>
      <c r="AK95" s="6">
        <v>32828.86</v>
      </c>
      <c r="AL95" s="6">
        <v>29129.759999999998</v>
      </c>
      <c r="AM95" s="6">
        <v>25120.799999999999</v>
      </c>
      <c r="AN95" s="6"/>
      <c r="AO95" s="21">
        <v>35188.79</v>
      </c>
      <c r="AP95" s="21">
        <v>28259.72</v>
      </c>
      <c r="AQ95" s="21">
        <v>24565.070000000003</v>
      </c>
      <c r="AR95" s="21">
        <v>32162.500000000004</v>
      </c>
      <c r="AS95" s="21">
        <v>36890.11</v>
      </c>
      <c r="AT95" s="21">
        <v>42022.29</v>
      </c>
      <c r="AU95" s="21">
        <v>41725.110000000008</v>
      </c>
      <c r="AV95" s="21">
        <v>36053.56</v>
      </c>
      <c r="AW95" s="21">
        <v>36400.080000000002</v>
      </c>
      <c r="AX95" s="21">
        <v>32828.86</v>
      </c>
      <c r="AY95" s="21">
        <v>29129.759999999998</v>
      </c>
      <c r="AZ95" s="21">
        <v>25120.799999999999</v>
      </c>
      <c r="BA95" s="21">
        <v>24207.84</v>
      </c>
      <c r="BB95" s="21">
        <v>25386.45</v>
      </c>
      <c r="BC95" s="21">
        <v>27285.919999999998</v>
      </c>
      <c r="BD95" s="21">
        <v>31316.41</v>
      </c>
      <c r="BE95" s="21">
        <v>30805.01</v>
      </c>
      <c r="BF95" s="21">
        <v>30506.41</v>
      </c>
      <c r="BG95" s="21">
        <v>34577.420000000006</v>
      </c>
      <c r="BH95" s="21">
        <v>33782.58</v>
      </c>
      <c r="BI95" s="21">
        <v>33596.129999999997</v>
      </c>
      <c r="BJ95" s="21"/>
      <c r="BK95" s="21">
        <f t="shared" si="56"/>
        <v>10980.95</v>
      </c>
      <c r="BL95" s="21">
        <f t="shared" si="57"/>
        <v>2873.2700000000004</v>
      </c>
      <c r="BM95" s="21">
        <f t="shared" si="58"/>
        <v>-2720.8499999999949</v>
      </c>
      <c r="BN95" s="21">
        <f t="shared" si="59"/>
        <v>846.09000000000378</v>
      </c>
      <c r="BO95" s="21">
        <f t="shared" si="60"/>
        <v>6085.1000000000022</v>
      </c>
      <c r="BP95" s="21">
        <f t="shared" si="61"/>
        <v>11515.880000000001</v>
      </c>
      <c r="BQ95" s="21">
        <f t="shared" si="62"/>
        <v>7147.6900000000023</v>
      </c>
      <c r="BR95" s="21">
        <f t="shared" si="63"/>
        <v>2270.9799999999959</v>
      </c>
      <c r="BS95" s="21">
        <f t="shared" si="64"/>
        <v>2803.9500000000044</v>
      </c>
      <c r="BU95" s="56">
        <f t="shared" si="65"/>
        <v>0.31209999999999999</v>
      </c>
      <c r="BV95" s="56">
        <f t="shared" si="74"/>
        <v>0.1017</v>
      </c>
      <c r="BW95" s="56">
        <f t="shared" si="75"/>
        <v>-0.1108</v>
      </c>
      <c r="BX95" s="56">
        <f t="shared" si="76"/>
        <v>2.63E-2</v>
      </c>
      <c r="BY95" s="56">
        <f t="shared" si="77"/>
        <v>0.16500000000000001</v>
      </c>
      <c r="BZ95" s="56">
        <f t="shared" si="78"/>
        <v>0.27400000000000002</v>
      </c>
      <c r="CA95" s="56">
        <f t="shared" si="79"/>
        <v>0.17130000000000001</v>
      </c>
      <c r="CB95" s="56">
        <f t="shared" si="80"/>
        <v>6.3E-2</v>
      </c>
      <c r="CC95" s="56">
        <f t="shared" si="81"/>
        <v>7.6999999999999999E-2</v>
      </c>
    </row>
    <row r="96" spans="1:81" x14ac:dyDescent="0.25">
      <c r="A96" s="7" t="s">
        <v>29</v>
      </c>
      <c r="B96" s="7" t="s">
        <v>92</v>
      </c>
      <c r="C96" s="7">
        <v>0.75</v>
      </c>
      <c r="D96" s="21">
        <v>42275.7</v>
      </c>
      <c r="E96" s="21">
        <v>38305.980000000003</v>
      </c>
      <c r="F96" s="21">
        <v>35429.910000000003</v>
      </c>
      <c r="G96" s="21">
        <v>41100.410000000003</v>
      </c>
      <c r="H96" s="21">
        <v>40237.5</v>
      </c>
      <c r="I96" s="21">
        <v>45747.93</v>
      </c>
      <c r="J96" s="21">
        <v>46280.65</v>
      </c>
      <c r="K96" s="21">
        <v>41909.69</v>
      </c>
      <c r="L96" s="21">
        <v>42010.83</v>
      </c>
      <c r="M96" s="21">
        <v>39715.03</v>
      </c>
      <c r="N96" s="21">
        <v>36663.050000000003</v>
      </c>
      <c r="O96" s="21">
        <v>36853.040000000001</v>
      </c>
      <c r="P96" s="21">
        <v>39000</v>
      </c>
      <c r="Q96" s="21">
        <v>36767.25</v>
      </c>
      <c r="R96" s="21">
        <v>38486.81</v>
      </c>
      <c r="S96" s="21">
        <v>39432.720000000001</v>
      </c>
      <c r="T96" s="21">
        <v>36823.68</v>
      </c>
      <c r="U96" s="21">
        <v>38388</v>
      </c>
      <c r="V96" s="21">
        <v>41458.43</v>
      </c>
      <c r="W96" s="21">
        <v>38869.019999999997</v>
      </c>
      <c r="X96" s="21">
        <v>40377.19</v>
      </c>
      <c r="Y96" s="20"/>
      <c r="Z96" s="6"/>
      <c r="AA96" s="6"/>
      <c r="AB96" s="6">
        <v>81275.7</v>
      </c>
      <c r="AC96" s="6">
        <v>75073.23000000001</v>
      </c>
      <c r="AD96" s="6">
        <v>73916.72</v>
      </c>
      <c r="AE96" s="6">
        <v>80533.13</v>
      </c>
      <c r="AF96" s="6">
        <v>77061.179999999993</v>
      </c>
      <c r="AG96" s="6">
        <v>84135.93</v>
      </c>
      <c r="AH96" s="6">
        <v>87739.08</v>
      </c>
      <c r="AI96" s="6">
        <v>80778.709999999992</v>
      </c>
      <c r="AJ96" s="6">
        <v>82388.02</v>
      </c>
      <c r="AK96" s="6">
        <v>39715.03</v>
      </c>
      <c r="AL96" s="6">
        <v>36663.050000000003</v>
      </c>
      <c r="AM96" s="6">
        <v>36853.040000000001</v>
      </c>
      <c r="AN96" s="6"/>
      <c r="AO96" s="21">
        <v>42275.7</v>
      </c>
      <c r="AP96" s="21">
        <v>38305.980000000003</v>
      </c>
      <c r="AQ96" s="21">
        <v>35429.910000000003</v>
      </c>
      <c r="AR96" s="21">
        <v>41100.410000000003</v>
      </c>
      <c r="AS96" s="21">
        <v>40237.5</v>
      </c>
      <c r="AT96" s="21">
        <v>45747.93</v>
      </c>
      <c r="AU96" s="21">
        <v>46280.65</v>
      </c>
      <c r="AV96" s="21">
        <v>41909.69</v>
      </c>
      <c r="AW96" s="21">
        <v>42010.83</v>
      </c>
      <c r="AX96" s="21">
        <v>39715.03</v>
      </c>
      <c r="AY96" s="21">
        <v>36663.050000000003</v>
      </c>
      <c r="AZ96" s="21">
        <v>36853.040000000001</v>
      </c>
      <c r="BA96" s="21">
        <v>39000</v>
      </c>
      <c r="BB96" s="21">
        <v>36767.25</v>
      </c>
      <c r="BC96" s="21">
        <v>38486.81</v>
      </c>
      <c r="BD96" s="21">
        <v>39432.720000000001</v>
      </c>
      <c r="BE96" s="21">
        <v>36823.68</v>
      </c>
      <c r="BF96" s="21">
        <v>38388</v>
      </c>
      <c r="BG96" s="21">
        <v>41458.43</v>
      </c>
      <c r="BH96" s="21">
        <v>38869.019999999997</v>
      </c>
      <c r="BI96" s="21">
        <v>40377.19</v>
      </c>
      <c r="BJ96" s="21"/>
      <c r="BK96" s="21">
        <f t="shared" si="56"/>
        <v>3275.6999999999971</v>
      </c>
      <c r="BL96" s="21">
        <f t="shared" si="57"/>
        <v>1538.7300000000032</v>
      </c>
      <c r="BM96" s="21">
        <f t="shared" si="58"/>
        <v>-3056.8999999999942</v>
      </c>
      <c r="BN96" s="21">
        <f t="shared" si="59"/>
        <v>1667.6900000000023</v>
      </c>
      <c r="BO96" s="21">
        <f t="shared" si="60"/>
        <v>3413.8199999999997</v>
      </c>
      <c r="BP96" s="21">
        <f t="shared" si="61"/>
        <v>7359.93</v>
      </c>
      <c r="BQ96" s="21">
        <f t="shared" si="62"/>
        <v>4822.2200000000012</v>
      </c>
      <c r="BR96" s="21">
        <f t="shared" si="63"/>
        <v>3040.6700000000055</v>
      </c>
      <c r="BS96" s="21">
        <f t="shared" si="64"/>
        <v>1633.6399999999994</v>
      </c>
      <c r="BU96" s="56">
        <f t="shared" si="65"/>
        <v>7.7499999999999999E-2</v>
      </c>
      <c r="BV96" s="56">
        <f t="shared" si="74"/>
        <v>4.02E-2</v>
      </c>
      <c r="BW96" s="56">
        <f t="shared" si="75"/>
        <v>-8.6300000000000002E-2</v>
      </c>
      <c r="BX96" s="56">
        <f t="shared" si="76"/>
        <v>4.0599999999999997E-2</v>
      </c>
      <c r="BY96" s="56">
        <f t="shared" si="77"/>
        <v>8.48E-2</v>
      </c>
      <c r="BZ96" s="56">
        <f t="shared" si="78"/>
        <v>0.16089999999999999</v>
      </c>
      <c r="CA96" s="56">
        <f t="shared" si="79"/>
        <v>0.1042</v>
      </c>
      <c r="CB96" s="56">
        <f t="shared" si="80"/>
        <v>7.2599999999999998E-2</v>
      </c>
      <c r="CC96" s="56">
        <f t="shared" si="81"/>
        <v>3.8899999999999997E-2</v>
      </c>
    </row>
    <row r="97" spans="1:81" x14ac:dyDescent="0.25">
      <c r="C97" s="7">
        <v>1</v>
      </c>
      <c r="D97" s="21">
        <v>105751.01</v>
      </c>
      <c r="E97" s="21">
        <v>96416.6</v>
      </c>
      <c r="F97" s="21">
        <v>93234.8</v>
      </c>
      <c r="G97" s="21">
        <v>101296.8</v>
      </c>
      <c r="H97" s="21">
        <v>100165.43</v>
      </c>
      <c r="I97" s="21">
        <v>107685.62</v>
      </c>
      <c r="J97" s="21">
        <v>104478.89</v>
      </c>
      <c r="K97" s="21">
        <v>102869.3</v>
      </c>
      <c r="L97" s="21">
        <v>101419.13</v>
      </c>
      <c r="M97" s="21">
        <v>96860.74</v>
      </c>
      <c r="N97" s="21">
        <v>95588.78</v>
      </c>
      <c r="O97" s="21">
        <v>93365.46</v>
      </c>
      <c r="P97" s="21">
        <v>99712.33</v>
      </c>
      <c r="Q97" s="21">
        <v>91172.67</v>
      </c>
      <c r="R97" s="21">
        <v>99482.08</v>
      </c>
      <c r="S97" s="21">
        <v>100898.28</v>
      </c>
      <c r="T97" s="21">
        <v>94627.66</v>
      </c>
      <c r="U97" s="21">
        <v>94327.360000000001</v>
      </c>
      <c r="V97" s="21">
        <v>102345.94</v>
      </c>
      <c r="W97" s="21">
        <v>98881.68</v>
      </c>
      <c r="X97" s="21">
        <v>100506.21</v>
      </c>
      <c r="Y97" s="20"/>
      <c r="Z97" s="6"/>
      <c r="AA97" s="6"/>
      <c r="AB97" s="6">
        <v>205463.34</v>
      </c>
      <c r="AC97" s="6">
        <v>187589.27000000002</v>
      </c>
      <c r="AD97" s="6">
        <v>192716.88</v>
      </c>
      <c r="AE97" s="6">
        <v>202195.08000000002</v>
      </c>
      <c r="AF97" s="6">
        <v>194793.09</v>
      </c>
      <c r="AG97" s="6">
        <v>202012.97999999998</v>
      </c>
      <c r="AH97" s="6">
        <v>206824.83000000002</v>
      </c>
      <c r="AI97" s="6">
        <v>201750.97999999998</v>
      </c>
      <c r="AJ97" s="6">
        <v>201925.34000000003</v>
      </c>
      <c r="AK97" s="6">
        <v>96860.74</v>
      </c>
      <c r="AL97" s="6">
        <v>95588.78</v>
      </c>
      <c r="AM97" s="6">
        <v>93365.46</v>
      </c>
      <c r="AN97" s="6"/>
      <c r="AO97" s="21">
        <v>105751.01</v>
      </c>
      <c r="AP97" s="21">
        <v>96416.6</v>
      </c>
      <c r="AQ97" s="21">
        <v>93234.8</v>
      </c>
      <c r="AR97" s="21">
        <v>101296.8</v>
      </c>
      <c r="AS97" s="21">
        <v>100165.43</v>
      </c>
      <c r="AT97" s="21">
        <v>107685.62</v>
      </c>
      <c r="AU97" s="21">
        <v>104478.89</v>
      </c>
      <c r="AV97" s="21">
        <v>102869.3</v>
      </c>
      <c r="AW97" s="21">
        <v>101419.13</v>
      </c>
      <c r="AX97" s="21">
        <v>96860.74</v>
      </c>
      <c r="AY97" s="21">
        <v>95588.78</v>
      </c>
      <c r="AZ97" s="21">
        <v>93365.46</v>
      </c>
      <c r="BA97" s="21">
        <v>99712.33</v>
      </c>
      <c r="BB97" s="21">
        <v>91172.67</v>
      </c>
      <c r="BC97" s="21">
        <v>99482.08</v>
      </c>
      <c r="BD97" s="21">
        <v>100898.28</v>
      </c>
      <c r="BE97" s="21">
        <v>94627.66</v>
      </c>
      <c r="BF97" s="21">
        <v>94327.360000000001</v>
      </c>
      <c r="BG97" s="21">
        <v>102345.94</v>
      </c>
      <c r="BH97" s="21">
        <v>98881.68</v>
      </c>
      <c r="BI97" s="21">
        <v>100506.21</v>
      </c>
      <c r="BJ97" s="21"/>
      <c r="BK97" s="21">
        <f t="shared" si="56"/>
        <v>6038.679999999993</v>
      </c>
      <c r="BL97" s="21">
        <f t="shared" si="57"/>
        <v>5243.9300000000076</v>
      </c>
      <c r="BM97" s="21">
        <f t="shared" si="58"/>
        <v>-6247.2799999999988</v>
      </c>
      <c r="BN97" s="21">
        <f t="shared" si="59"/>
        <v>398.52000000000407</v>
      </c>
      <c r="BO97" s="21">
        <f t="shared" si="60"/>
        <v>5537.7699999999895</v>
      </c>
      <c r="BP97" s="21">
        <f t="shared" si="61"/>
        <v>13358.259999999995</v>
      </c>
      <c r="BQ97" s="21">
        <f t="shared" si="62"/>
        <v>2132.9499999999971</v>
      </c>
      <c r="BR97" s="21">
        <f t="shared" si="63"/>
        <v>3987.6200000000099</v>
      </c>
      <c r="BS97" s="21">
        <f t="shared" si="64"/>
        <v>912.91999999999825</v>
      </c>
      <c r="BU97" s="56">
        <f t="shared" si="65"/>
        <v>5.7099999999999998E-2</v>
      </c>
      <c r="BV97" s="56">
        <f t="shared" si="74"/>
        <v>5.4399999999999997E-2</v>
      </c>
      <c r="BW97" s="56">
        <f t="shared" si="75"/>
        <v>-6.7000000000000004E-2</v>
      </c>
      <c r="BX97" s="56">
        <f t="shared" si="76"/>
        <v>3.8999999999999998E-3</v>
      </c>
      <c r="BY97" s="56">
        <f t="shared" si="77"/>
        <v>5.5300000000000002E-2</v>
      </c>
      <c r="BZ97" s="56">
        <f t="shared" si="78"/>
        <v>0.124</v>
      </c>
      <c r="CA97" s="56">
        <f t="shared" si="79"/>
        <v>2.0400000000000001E-2</v>
      </c>
      <c r="CB97" s="56">
        <f t="shared" si="80"/>
        <v>3.8800000000000001E-2</v>
      </c>
      <c r="CC97" s="56">
        <f t="shared" si="81"/>
        <v>8.9999999999999993E-3</v>
      </c>
    </row>
    <row r="98" spans="1:81" x14ac:dyDescent="0.25">
      <c r="C98" s="7">
        <v>1.5</v>
      </c>
      <c r="D98" s="21">
        <v>117455.23</v>
      </c>
      <c r="E98" s="21">
        <v>106346.51</v>
      </c>
      <c r="F98" s="21">
        <v>106618.07</v>
      </c>
      <c r="G98" s="21">
        <v>113200.68</v>
      </c>
      <c r="H98" s="21">
        <v>110442.19</v>
      </c>
      <c r="I98" s="21">
        <v>121782.16</v>
      </c>
      <c r="J98" s="21">
        <v>117635.89</v>
      </c>
      <c r="K98" s="21">
        <v>113611.17</v>
      </c>
      <c r="L98" s="21">
        <v>115551.22</v>
      </c>
      <c r="M98" s="21">
        <v>104435.74</v>
      </c>
      <c r="N98" s="21">
        <v>103249.54</v>
      </c>
      <c r="O98" s="21">
        <v>101165.87</v>
      </c>
      <c r="P98" s="21">
        <v>107189.74</v>
      </c>
      <c r="Q98" s="21">
        <v>99642.91</v>
      </c>
      <c r="R98" s="21">
        <v>108522.14</v>
      </c>
      <c r="S98" s="21">
        <v>109852.96</v>
      </c>
      <c r="T98" s="21">
        <v>104382.01</v>
      </c>
      <c r="U98" s="21">
        <v>105847.46</v>
      </c>
      <c r="V98" s="21">
        <v>111906.87</v>
      </c>
      <c r="W98" s="21">
        <v>103229.7</v>
      </c>
      <c r="X98" s="21">
        <v>106263.96</v>
      </c>
      <c r="Y98" s="20"/>
      <c r="Z98" s="6"/>
      <c r="AA98" s="6"/>
      <c r="AB98" s="6">
        <v>224644.97</v>
      </c>
      <c r="AC98" s="6">
        <v>205989.41999999998</v>
      </c>
      <c r="AD98" s="6">
        <v>215140.21000000002</v>
      </c>
      <c r="AE98" s="6">
        <v>223053.64</v>
      </c>
      <c r="AF98" s="6">
        <v>214824.2</v>
      </c>
      <c r="AG98" s="6">
        <v>227629.62</v>
      </c>
      <c r="AH98" s="6">
        <v>229542.76</v>
      </c>
      <c r="AI98" s="6">
        <v>216840.87</v>
      </c>
      <c r="AJ98" s="6">
        <v>221815.18</v>
      </c>
      <c r="AK98" s="6">
        <v>104435.74</v>
      </c>
      <c r="AL98" s="6">
        <v>103249.54</v>
      </c>
      <c r="AM98" s="6">
        <v>101165.87</v>
      </c>
      <c r="AN98" s="6"/>
      <c r="AO98" s="21">
        <v>117455.23</v>
      </c>
      <c r="AP98" s="21">
        <v>106346.51</v>
      </c>
      <c r="AQ98" s="21">
        <v>106618.07</v>
      </c>
      <c r="AR98" s="21">
        <v>113200.68</v>
      </c>
      <c r="AS98" s="21">
        <v>110442.19</v>
      </c>
      <c r="AT98" s="21">
        <v>121782.16</v>
      </c>
      <c r="AU98" s="21">
        <v>117635.89</v>
      </c>
      <c r="AV98" s="21">
        <v>113611.17</v>
      </c>
      <c r="AW98" s="21">
        <v>115551.22</v>
      </c>
      <c r="AX98" s="21">
        <v>104435.74</v>
      </c>
      <c r="AY98" s="21">
        <v>103249.54</v>
      </c>
      <c r="AZ98" s="21">
        <v>101165.87</v>
      </c>
      <c r="BA98" s="21">
        <v>107189.74</v>
      </c>
      <c r="BB98" s="21">
        <v>99642.91</v>
      </c>
      <c r="BC98" s="21">
        <v>108522.14</v>
      </c>
      <c r="BD98" s="21">
        <v>109852.96</v>
      </c>
      <c r="BE98" s="21">
        <v>104382.01</v>
      </c>
      <c r="BF98" s="21">
        <v>105847.46</v>
      </c>
      <c r="BG98" s="21">
        <v>111906.87</v>
      </c>
      <c r="BH98" s="21">
        <v>103229.7</v>
      </c>
      <c r="BI98" s="21">
        <v>106263.96</v>
      </c>
      <c r="BJ98" s="21"/>
      <c r="BK98" s="21">
        <f t="shared" si="56"/>
        <v>10265.489999999991</v>
      </c>
      <c r="BL98" s="21">
        <f t="shared" si="57"/>
        <v>6703.5999999999913</v>
      </c>
      <c r="BM98" s="21">
        <f t="shared" si="58"/>
        <v>-1904.0699999999924</v>
      </c>
      <c r="BN98" s="21">
        <f t="shared" si="59"/>
        <v>3347.7199999999866</v>
      </c>
      <c r="BO98" s="21">
        <f t="shared" si="60"/>
        <v>6060.1800000000076</v>
      </c>
      <c r="BP98" s="21">
        <f t="shared" si="61"/>
        <v>15934.699999999997</v>
      </c>
      <c r="BQ98" s="21">
        <f t="shared" si="62"/>
        <v>5729.0200000000041</v>
      </c>
      <c r="BR98" s="21">
        <f t="shared" si="63"/>
        <v>10381.470000000001</v>
      </c>
      <c r="BS98" s="21">
        <f t="shared" si="64"/>
        <v>9287.2599999999948</v>
      </c>
      <c r="BU98" s="56">
        <f t="shared" si="65"/>
        <v>8.7400000000000005E-2</v>
      </c>
      <c r="BV98" s="56">
        <f t="shared" si="74"/>
        <v>6.3E-2</v>
      </c>
      <c r="BW98" s="56">
        <f t="shared" si="75"/>
        <v>-1.7899999999999999E-2</v>
      </c>
      <c r="BX98" s="56">
        <f t="shared" si="76"/>
        <v>2.9600000000000001E-2</v>
      </c>
      <c r="BY98" s="56">
        <f t="shared" si="77"/>
        <v>5.4899999999999997E-2</v>
      </c>
      <c r="BZ98" s="56">
        <f t="shared" si="78"/>
        <v>0.1308</v>
      </c>
      <c r="CA98" s="56">
        <f t="shared" si="79"/>
        <v>4.87E-2</v>
      </c>
      <c r="CB98" s="56">
        <f t="shared" si="80"/>
        <v>9.1399999999999995E-2</v>
      </c>
      <c r="CC98" s="56">
        <f t="shared" si="81"/>
        <v>8.0399999999999999E-2</v>
      </c>
    </row>
    <row r="99" spans="1:81" x14ac:dyDescent="0.25">
      <c r="C99" s="7">
        <v>2</v>
      </c>
      <c r="D99" s="21">
        <v>134094.84</v>
      </c>
      <c r="E99" s="21">
        <v>111065.21</v>
      </c>
      <c r="F99" s="21">
        <v>106871.95</v>
      </c>
      <c r="G99" s="21">
        <v>120954.99</v>
      </c>
      <c r="H99" s="21">
        <v>123359.66</v>
      </c>
      <c r="I99" s="21">
        <v>131004.25</v>
      </c>
      <c r="J99" s="21">
        <v>132982.01999999999</v>
      </c>
      <c r="K99" s="21">
        <v>120024.53</v>
      </c>
      <c r="L99" s="21">
        <v>120017.07</v>
      </c>
      <c r="M99" s="21">
        <v>124226.44</v>
      </c>
      <c r="N99" s="21">
        <v>112481.45</v>
      </c>
      <c r="O99" s="21">
        <v>115328.05</v>
      </c>
      <c r="P99" s="21">
        <v>113461.46</v>
      </c>
      <c r="Q99" s="21">
        <v>111432.28</v>
      </c>
      <c r="R99" s="21">
        <v>112767.15</v>
      </c>
      <c r="S99" s="21">
        <v>121348.7</v>
      </c>
      <c r="T99" s="21">
        <v>105239.75</v>
      </c>
      <c r="U99" s="21">
        <v>115675.14</v>
      </c>
      <c r="V99" s="21">
        <v>124918.94</v>
      </c>
      <c r="W99" s="21">
        <v>114699.3</v>
      </c>
      <c r="X99" s="21">
        <v>124459.44</v>
      </c>
      <c r="Y99" s="20"/>
      <c r="Z99" s="6"/>
      <c r="AA99" s="6"/>
      <c r="AB99" s="6">
        <v>247556.3</v>
      </c>
      <c r="AC99" s="6">
        <v>222497.49</v>
      </c>
      <c r="AD99" s="6">
        <v>219639.09999999998</v>
      </c>
      <c r="AE99" s="6">
        <v>242303.69</v>
      </c>
      <c r="AF99" s="6">
        <v>228599.41</v>
      </c>
      <c r="AG99" s="6">
        <v>246679.39</v>
      </c>
      <c r="AH99" s="6">
        <v>257900.96</v>
      </c>
      <c r="AI99" s="6">
        <v>234723.83000000002</v>
      </c>
      <c r="AJ99" s="6">
        <v>244476.51</v>
      </c>
      <c r="AK99" s="6">
        <v>124226.44</v>
      </c>
      <c r="AL99" s="6">
        <v>112481.45</v>
      </c>
      <c r="AM99" s="6">
        <v>115328.05</v>
      </c>
      <c r="AN99" s="6"/>
      <c r="AO99" s="21">
        <v>134094.84</v>
      </c>
      <c r="AP99" s="21">
        <v>111065.21</v>
      </c>
      <c r="AQ99" s="21">
        <v>106871.95</v>
      </c>
      <c r="AR99" s="21">
        <v>120954.99</v>
      </c>
      <c r="AS99" s="21">
        <v>123359.66</v>
      </c>
      <c r="AT99" s="21">
        <v>131004.25</v>
      </c>
      <c r="AU99" s="21">
        <v>132982.01999999999</v>
      </c>
      <c r="AV99" s="21">
        <v>120024.53</v>
      </c>
      <c r="AW99" s="21">
        <v>120017.07</v>
      </c>
      <c r="AX99" s="21">
        <v>124226.44</v>
      </c>
      <c r="AY99" s="21">
        <v>112481.45</v>
      </c>
      <c r="AZ99" s="21">
        <v>115328.05</v>
      </c>
      <c r="BA99" s="21">
        <v>113461.46</v>
      </c>
      <c r="BB99" s="21">
        <v>111432.28</v>
      </c>
      <c r="BC99" s="21">
        <v>112767.15</v>
      </c>
      <c r="BD99" s="21">
        <v>121348.7</v>
      </c>
      <c r="BE99" s="21">
        <v>105239.75</v>
      </c>
      <c r="BF99" s="21">
        <v>115675.14</v>
      </c>
      <c r="BG99" s="21">
        <v>124918.94</v>
      </c>
      <c r="BH99" s="21">
        <v>114699.3</v>
      </c>
      <c r="BI99" s="21">
        <v>124459.44</v>
      </c>
      <c r="BJ99" s="21"/>
      <c r="BK99" s="21">
        <f t="shared" si="56"/>
        <v>20633.37999999999</v>
      </c>
      <c r="BL99" s="21">
        <f t="shared" si="57"/>
        <v>-367.06999999999243</v>
      </c>
      <c r="BM99" s="21">
        <f t="shared" si="58"/>
        <v>-5895.1999999999971</v>
      </c>
      <c r="BN99" s="21">
        <f t="shared" si="59"/>
        <v>-393.70999999999185</v>
      </c>
      <c r="BO99" s="21">
        <f t="shared" si="60"/>
        <v>18119.910000000003</v>
      </c>
      <c r="BP99" s="21">
        <f t="shared" si="61"/>
        <v>15329.11</v>
      </c>
      <c r="BQ99" s="21">
        <f t="shared" si="62"/>
        <v>8063.0799999999872</v>
      </c>
      <c r="BR99" s="21">
        <f t="shared" si="63"/>
        <v>5325.2299999999959</v>
      </c>
      <c r="BS99" s="21">
        <f t="shared" si="64"/>
        <v>-4442.3699999999953</v>
      </c>
      <c r="BU99" s="56">
        <f t="shared" si="65"/>
        <v>0.15390000000000001</v>
      </c>
      <c r="BV99" s="56">
        <f t="shared" si="74"/>
        <v>-3.3E-3</v>
      </c>
      <c r="BW99" s="56">
        <f t="shared" si="75"/>
        <v>-5.5199999999999999E-2</v>
      </c>
      <c r="BX99" s="56">
        <f t="shared" si="76"/>
        <v>-3.3E-3</v>
      </c>
      <c r="BY99" s="56">
        <f t="shared" si="77"/>
        <v>0.1469</v>
      </c>
      <c r="BZ99" s="56">
        <f t="shared" si="78"/>
        <v>0.11700000000000001</v>
      </c>
      <c r="CA99" s="56">
        <f t="shared" si="79"/>
        <v>6.0600000000000001E-2</v>
      </c>
      <c r="CB99" s="56">
        <f t="shared" si="80"/>
        <v>4.4400000000000002E-2</v>
      </c>
      <c r="CC99" s="56">
        <f t="shared" si="81"/>
        <v>-3.6999999999999998E-2</v>
      </c>
    </row>
    <row r="100" spans="1:81" x14ac:dyDescent="0.25">
      <c r="C100" s="7">
        <v>3</v>
      </c>
      <c r="D100" s="21">
        <v>13925.86</v>
      </c>
      <c r="E100" s="21">
        <v>13983.93</v>
      </c>
      <c r="F100" s="21">
        <v>13403.14</v>
      </c>
      <c r="G100" s="21">
        <v>13985.56</v>
      </c>
      <c r="H100" s="21">
        <v>14714.99</v>
      </c>
      <c r="I100" s="21">
        <v>15886.84</v>
      </c>
      <c r="J100" s="21">
        <v>16161.46</v>
      </c>
      <c r="K100" s="21">
        <v>15268.16</v>
      </c>
      <c r="L100" s="21">
        <v>14506.37</v>
      </c>
      <c r="M100" s="21">
        <v>14736.12</v>
      </c>
      <c r="N100" s="21">
        <v>12935.47</v>
      </c>
      <c r="O100" s="21">
        <v>14169.12</v>
      </c>
      <c r="P100" s="21">
        <v>14213.85</v>
      </c>
      <c r="Q100" s="21">
        <v>14168.04</v>
      </c>
      <c r="R100" s="21">
        <v>27448.17</v>
      </c>
      <c r="S100" s="21">
        <v>17589.330000000002</v>
      </c>
      <c r="T100" s="21">
        <v>15901.26</v>
      </c>
      <c r="U100" s="21">
        <v>17357.759999999998</v>
      </c>
      <c r="V100" s="21">
        <v>19098.82</v>
      </c>
      <c r="W100" s="21">
        <v>17616.22</v>
      </c>
      <c r="X100" s="21">
        <v>17851.97</v>
      </c>
      <c r="Y100" s="20"/>
      <c r="Z100" s="6"/>
      <c r="AA100" s="6"/>
      <c r="AB100" s="6">
        <v>28139.71</v>
      </c>
      <c r="AC100" s="6">
        <v>28151.97</v>
      </c>
      <c r="AD100" s="6">
        <v>40851.31</v>
      </c>
      <c r="AE100" s="6">
        <v>31574.89</v>
      </c>
      <c r="AF100" s="6">
        <v>30616.25</v>
      </c>
      <c r="AG100" s="6">
        <v>33244.6</v>
      </c>
      <c r="AH100" s="6">
        <v>35260.28</v>
      </c>
      <c r="AI100" s="6">
        <v>32884.380000000005</v>
      </c>
      <c r="AJ100" s="6">
        <v>32358.340000000004</v>
      </c>
      <c r="AK100" s="6">
        <v>14736.12</v>
      </c>
      <c r="AL100" s="6">
        <v>12935.47</v>
      </c>
      <c r="AM100" s="6">
        <v>14169.12</v>
      </c>
      <c r="AN100" s="6"/>
      <c r="AO100" s="21">
        <v>13925.86</v>
      </c>
      <c r="AP100" s="21">
        <v>13983.93</v>
      </c>
      <c r="AQ100" s="21">
        <v>13403.14</v>
      </c>
      <c r="AR100" s="21">
        <v>13985.56</v>
      </c>
      <c r="AS100" s="21">
        <v>14714.99</v>
      </c>
      <c r="AT100" s="21">
        <v>15886.84</v>
      </c>
      <c r="AU100" s="21">
        <v>16161.46</v>
      </c>
      <c r="AV100" s="21">
        <v>15268.16</v>
      </c>
      <c r="AW100" s="21">
        <v>14506.37</v>
      </c>
      <c r="AX100" s="21">
        <v>14736.12</v>
      </c>
      <c r="AY100" s="21">
        <v>12935.47</v>
      </c>
      <c r="AZ100" s="21">
        <v>14169.12</v>
      </c>
      <c r="BA100" s="21">
        <v>14213.85</v>
      </c>
      <c r="BB100" s="21">
        <v>14168.04</v>
      </c>
      <c r="BC100" s="21">
        <v>27448.17</v>
      </c>
      <c r="BD100" s="21">
        <v>17589.330000000002</v>
      </c>
      <c r="BE100" s="21">
        <v>15901.26</v>
      </c>
      <c r="BF100" s="21">
        <v>17357.759999999998</v>
      </c>
      <c r="BG100" s="21">
        <v>19098.82</v>
      </c>
      <c r="BH100" s="21">
        <v>17616.22</v>
      </c>
      <c r="BI100" s="21">
        <v>17851.97</v>
      </c>
      <c r="BJ100" s="21"/>
      <c r="BK100" s="21">
        <f t="shared" si="56"/>
        <v>-287.98999999999978</v>
      </c>
      <c r="BL100" s="21">
        <f t="shared" si="57"/>
        <v>-184.11000000000058</v>
      </c>
      <c r="BM100" s="21">
        <f t="shared" si="58"/>
        <v>-14045.029999999999</v>
      </c>
      <c r="BN100" s="21">
        <f t="shared" si="59"/>
        <v>-3603.7700000000023</v>
      </c>
      <c r="BO100" s="21">
        <f t="shared" si="60"/>
        <v>-1186.2700000000004</v>
      </c>
      <c r="BP100" s="21">
        <f t="shared" si="61"/>
        <v>-1470.9199999999983</v>
      </c>
      <c r="BQ100" s="21">
        <f t="shared" si="62"/>
        <v>-2937.3600000000006</v>
      </c>
      <c r="BR100" s="21">
        <f t="shared" si="63"/>
        <v>-2348.0600000000013</v>
      </c>
      <c r="BS100" s="21">
        <f t="shared" si="64"/>
        <v>-3345.6000000000004</v>
      </c>
      <c r="BU100" s="56">
        <f t="shared" si="65"/>
        <v>-2.07E-2</v>
      </c>
      <c r="BV100" s="56">
        <f t="shared" si="74"/>
        <v>-1.32E-2</v>
      </c>
      <c r="BW100" s="56">
        <f t="shared" si="75"/>
        <v>-1.0479000000000001</v>
      </c>
      <c r="BX100" s="56">
        <f t="shared" si="76"/>
        <v>-0.25769999999999998</v>
      </c>
      <c r="BY100" s="56">
        <f t="shared" si="77"/>
        <v>-8.0600000000000005E-2</v>
      </c>
      <c r="BZ100" s="56">
        <f t="shared" si="78"/>
        <v>-9.2600000000000002E-2</v>
      </c>
      <c r="CA100" s="56">
        <f t="shared" si="79"/>
        <v>-0.18179999999999999</v>
      </c>
      <c r="CB100" s="56">
        <f t="shared" si="80"/>
        <v>-0.15379999999999999</v>
      </c>
      <c r="CC100" s="56">
        <f t="shared" si="81"/>
        <v>-0.2306</v>
      </c>
    </row>
    <row r="101" spans="1:81" x14ac:dyDescent="0.25">
      <c r="C101" s="7">
        <v>4</v>
      </c>
      <c r="D101" s="21">
        <v>55819.74</v>
      </c>
      <c r="E101" s="21">
        <v>45503.53</v>
      </c>
      <c r="F101" s="21">
        <v>41079.660000000003</v>
      </c>
      <c r="G101" s="21">
        <v>49403.21</v>
      </c>
      <c r="H101" s="21">
        <v>52677.77</v>
      </c>
      <c r="I101" s="21">
        <v>58120.37</v>
      </c>
      <c r="J101" s="21">
        <v>59603.7</v>
      </c>
      <c r="K101" s="21">
        <v>49411.09</v>
      </c>
      <c r="L101" s="21">
        <v>48566.82</v>
      </c>
      <c r="M101" s="21">
        <v>48670</v>
      </c>
      <c r="N101" s="21">
        <v>39203.18</v>
      </c>
      <c r="O101" s="21">
        <v>39775.08</v>
      </c>
      <c r="P101" s="21">
        <v>39295.980000000003</v>
      </c>
      <c r="Q101" s="21">
        <v>37840.339999999997</v>
      </c>
      <c r="R101" s="21">
        <v>42947.67</v>
      </c>
      <c r="S101" s="21">
        <v>43665.74</v>
      </c>
      <c r="T101" s="21">
        <v>41268.07</v>
      </c>
      <c r="U101" s="21">
        <v>45372.61</v>
      </c>
      <c r="V101" s="21">
        <v>47838.28</v>
      </c>
      <c r="W101" s="21">
        <v>44405.3</v>
      </c>
      <c r="X101" s="21">
        <v>46427.46</v>
      </c>
      <c r="Y101" s="20"/>
      <c r="Z101" s="6"/>
      <c r="AA101" s="6"/>
      <c r="AB101" s="6">
        <v>95115.72</v>
      </c>
      <c r="AC101" s="6">
        <v>83343.87</v>
      </c>
      <c r="AD101" s="6">
        <v>84027.33</v>
      </c>
      <c r="AE101" s="6">
        <v>93068.95</v>
      </c>
      <c r="AF101" s="6">
        <v>93945.84</v>
      </c>
      <c r="AG101" s="6">
        <v>103492.98000000001</v>
      </c>
      <c r="AH101" s="6">
        <v>107441.98</v>
      </c>
      <c r="AI101" s="6">
        <v>93816.39</v>
      </c>
      <c r="AJ101" s="6">
        <v>94994.28</v>
      </c>
      <c r="AK101" s="6">
        <v>48670</v>
      </c>
      <c r="AL101" s="6">
        <v>39203.18</v>
      </c>
      <c r="AM101" s="6">
        <v>39775.08</v>
      </c>
      <c r="AN101" s="6"/>
      <c r="AO101" s="21">
        <v>55819.74</v>
      </c>
      <c r="AP101" s="21">
        <v>45503.53</v>
      </c>
      <c r="AQ101" s="21">
        <v>41079.660000000003</v>
      </c>
      <c r="AR101" s="21">
        <v>49403.21</v>
      </c>
      <c r="AS101" s="21">
        <v>52677.77</v>
      </c>
      <c r="AT101" s="21">
        <v>58120.37</v>
      </c>
      <c r="AU101" s="21">
        <v>59603.7</v>
      </c>
      <c r="AV101" s="21">
        <v>49411.09</v>
      </c>
      <c r="AW101" s="21">
        <v>48566.82</v>
      </c>
      <c r="AX101" s="21">
        <v>48670</v>
      </c>
      <c r="AY101" s="21">
        <v>39203.18</v>
      </c>
      <c r="AZ101" s="21">
        <v>39775.08</v>
      </c>
      <c r="BA101" s="21">
        <v>39295.980000000003</v>
      </c>
      <c r="BB101" s="21">
        <v>37840.339999999997</v>
      </c>
      <c r="BC101" s="21">
        <v>42947.67</v>
      </c>
      <c r="BD101" s="21">
        <v>43665.74</v>
      </c>
      <c r="BE101" s="21">
        <v>41268.07</v>
      </c>
      <c r="BF101" s="21">
        <v>45372.61</v>
      </c>
      <c r="BG101" s="21">
        <v>47838.28</v>
      </c>
      <c r="BH101" s="21">
        <v>44405.3</v>
      </c>
      <c r="BI101" s="21">
        <v>46427.46</v>
      </c>
      <c r="BJ101" s="21"/>
      <c r="BK101" s="21">
        <f t="shared" si="56"/>
        <v>16523.759999999995</v>
      </c>
      <c r="BL101" s="21">
        <f t="shared" si="57"/>
        <v>7663.1900000000023</v>
      </c>
      <c r="BM101" s="21">
        <f t="shared" si="58"/>
        <v>-1868.0099999999948</v>
      </c>
      <c r="BN101" s="21">
        <f t="shared" si="59"/>
        <v>5737.4700000000012</v>
      </c>
      <c r="BO101" s="21">
        <f t="shared" si="60"/>
        <v>11409.699999999997</v>
      </c>
      <c r="BP101" s="21">
        <f t="shared" si="61"/>
        <v>12747.760000000002</v>
      </c>
      <c r="BQ101" s="21">
        <f t="shared" si="62"/>
        <v>11765.419999999998</v>
      </c>
      <c r="BR101" s="21">
        <f t="shared" si="63"/>
        <v>5005.7899999999936</v>
      </c>
      <c r="BS101" s="21">
        <f t="shared" si="64"/>
        <v>2139.3600000000006</v>
      </c>
      <c r="BU101" s="56">
        <f t="shared" si="65"/>
        <v>0.29599999999999999</v>
      </c>
      <c r="BV101" s="56">
        <f t="shared" si="74"/>
        <v>0.16839999999999999</v>
      </c>
      <c r="BW101" s="56">
        <f t="shared" si="75"/>
        <v>-4.5499999999999999E-2</v>
      </c>
      <c r="BX101" s="56">
        <f t="shared" si="76"/>
        <v>0.11609999999999999</v>
      </c>
      <c r="BY101" s="56">
        <f t="shared" si="77"/>
        <v>0.21659999999999999</v>
      </c>
      <c r="BZ101" s="56">
        <f t="shared" si="78"/>
        <v>0.21929999999999999</v>
      </c>
      <c r="CA101" s="56">
        <f t="shared" si="79"/>
        <v>0.19739999999999999</v>
      </c>
      <c r="CB101" s="56">
        <f t="shared" si="80"/>
        <v>0.1013</v>
      </c>
      <c r="CC101" s="56">
        <f t="shared" si="81"/>
        <v>4.3999999999999997E-2</v>
      </c>
    </row>
    <row r="102" spans="1:81" x14ac:dyDescent="0.25">
      <c r="C102" s="7">
        <v>6</v>
      </c>
      <c r="D102" s="21">
        <v>37853.94</v>
      </c>
      <c r="E102" s="21">
        <v>36114.51</v>
      </c>
      <c r="F102" s="21">
        <v>31676.71</v>
      </c>
      <c r="G102" s="21">
        <v>37593.08</v>
      </c>
      <c r="H102" s="21">
        <v>41062.800000000003</v>
      </c>
      <c r="I102" s="21">
        <v>42198.71</v>
      </c>
      <c r="J102" s="21">
        <v>41773.440000000002</v>
      </c>
      <c r="K102" s="21">
        <v>42386.32</v>
      </c>
      <c r="L102" s="21">
        <v>39805.46</v>
      </c>
      <c r="M102" s="21">
        <v>36441.760000000002</v>
      </c>
      <c r="N102" s="21">
        <v>34214.720000000001</v>
      </c>
      <c r="O102" s="21">
        <v>33913.160000000003</v>
      </c>
      <c r="P102" s="21">
        <v>33867.67</v>
      </c>
      <c r="Q102" s="21">
        <v>34013.08</v>
      </c>
      <c r="R102" s="21">
        <v>31679.89</v>
      </c>
      <c r="S102" s="21">
        <v>39588.99</v>
      </c>
      <c r="T102" s="21">
        <v>35105.019999999997</v>
      </c>
      <c r="U102" s="21">
        <v>36181.379999999997</v>
      </c>
      <c r="V102" s="21">
        <v>37860.22</v>
      </c>
      <c r="W102" s="21">
        <v>35820.800000000003</v>
      </c>
      <c r="X102" s="21">
        <v>39128.949999999997</v>
      </c>
      <c r="Y102" s="20"/>
      <c r="Z102" s="6"/>
      <c r="AA102" s="6"/>
      <c r="AB102" s="6">
        <v>71721.61</v>
      </c>
      <c r="AC102" s="6">
        <v>70127.59</v>
      </c>
      <c r="AD102" s="6">
        <v>63356.6</v>
      </c>
      <c r="AE102" s="6">
        <v>77182.070000000007</v>
      </c>
      <c r="AF102" s="6">
        <v>76167.820000000007</v>
      </c>
      <c r="AG102" s="6">
        <v>78380.09</v>
      </c>
      <c r="AH102" s="6">
        <v>79633.66</v>
      </c>
      <c r="AI102" s="6">
        <v>78207.12</v>
      </c>
      <c r="AJ102" s="6">
        <v>78934.41</v>
      </c>
      <c r="AK102" s="6">
        <v>36441.760000000002</v>
      </c>
      <c r="AL102" s="6">
        <v>34214.720000000001</v>
      </c>
      <c r="AM102" s="6">
        <v>33913.160000000003</v>
      </c>
      <c r="AN102" s="6"/>
      <c r="AO102" s="21">
        <v>37853.94</v>
      </c>
      <c r="AP102" s="21">
        <v>36114.51</v>
      </c>
      <c r="AQ102" s="21">
        <v>31676.71</v>
      </c>
      <c r="AR102" s="21">
        <v>37593.08</v>
      </c>
      <c r="AS102" s="21">
        <v>41062.800000000003</v>
      </c>
      <c r="AT102" s="21">
        <v>42198.71</v>
      </c>
      <c r="AU102" s="21">
        <v>41773.440000000002</v>
      </c>
      <c r="AV102" s="21">
        <v>42386.32</v>
      </c>
      <c r="AW102" s="21">
        <v>39805.46</v>
      </c>
      <c r="AX102" s="21">
        <v>36441.760000000002</v>
      </c>
      <c r="AY102" s="21">
        <v>34214.720000000001</v>
      </c>
      <c r="AZ102" s="21">
        <v>33913.160000000003</v>
      </c>
      <c r="BA102" s="21">
        <v>33867.67</v>
      </c>
      <c r="BB102" s="21">
        <v>34013.08</v>
      </c>
      <c r="BC102" s="21">
        <v>31679.89</v>
      </c>
      <c r="BD102" s="21">
        <v>39588.99</v>
      </c>
      <c r="BE102" s="21">
        <v>35105.019999999997</v>
      </c>
      <c r="BF102" s="21">
        <v>36181.379999999997</v>
      </c>
      <c r="BG102" s="21">
        <v>37860.22</v>
      </c>
      <c r="BH102" s="21">
        <v>35820.800000000003</v>
      </c>
      <c r="BI102" s="21">
        <v>39128.949999999997</v>
      </c>
      <c r="BJ102" s="21"/>
      <c r="BK102" s="21">
        <f t="shared" si="56"/>
        <v>3986.2700000000041</v>
      </c>
      <c r="BL102" s="21">
        <f t="shared" si="57"/>
        <v>2101.4300000000003</v>
      </c>
      <c r="BM102" s="21">
        <f t="shared" si="58"/>
        <v>-3.180000000000291</v>
      </c>
      <c r="BN102" s="21">
        <f t="shared" si="59"/>
        <v>-1995.9099999999962</v>
      </c>
      <c r="BO102" s="21">
        <f t="shared" si="60"/>
        <v>5957.7800000000061</v>
      </c>
      <c r="BP102" s="21">
        <f t="shared" si="61"/>
        <v>6017.3300000000017</v>
      </c>
      <c r="BQ102" s="21">
        <f t="shared" si="62"/>
        <v>3913.2200000000012</v>
      </c>
      <c r="BR102" s="21">
        <f t="shared" si="63"/>
        <v>6565.5199999999968</v>
      </c>
      <c r="BS102" s="21">
        <f t="shared" si="64"/>
        <v>676.51000000000204</v>
      </c>
      <c r="BU102" s="56">
        <f t="shared" si="65"/>
        <v>0.1053</v>
      </c>
      <c r="BV102" s="56">
        <f t="shared" si="74"/>
        <v>5.8200000000000002E-2</v>
      </c>
      <c r="BW102" s="56">
        <f t="shared" si="75"/>
        <v>-1E-4</v>
      </c>
      <c r="BX102" s="56">
        <f t="shared" si="76"/>
        <v>-5.3100000000000001E-2</v>
      </c>
      <c r="BY102" s="56">
        <f t="shared" si="77"/>
        <v>0.14510000000000001</v>
      </c>
      <c r="BZ102" s="56">
        <f t="shared" si="78"/>
        <v>0.1426</v>
      </c>
      <c r="CA102" s="56">
        <f t="shared" si="79"/>
        <v>9.3700000000000006E-2</v>
      </c>
      <c r="CB102" s="56">
        <f t="shared" si="80"/>
        <v>0.15490000000000001</v>
      </c>
      <c r="CC102" s="56">
        <f t="shared" si="81"/>
        <v>1.7000000000000001E-2</v>
      </c>
    </row>
    <row r="103" spans="1:81" x14ac:dyDescent="0.25">
      <c r="C103" s="7">
        <v>8</v>
      </c>
      <c r="D103" s="21">
        <v>11980.82</v>
      </c>
      <c r="E103" s="21">
        <v>9796.11</v>
      </c>
      <c r="F103" s="21">
        <v>9299.16</v>
      </c>
      <c r="G103" s="21">
        <v>10862.84</v>
      </c>
      <c r="H103" s="21">
        <v>13569.62</v>
      </c>
      <c r="I103" s="21">
        <v>15992.13</v>
      </c>
      <c r="J103" s="21">
        <v>16078.61</v>
      </c>
      <c r="K103" s="21">
        <v>13774.28</v>
      </c>
      <c r="L103" s="21">
        <v>11196.6</v>
      </c>
      <c r="M103" s="21">
        <v>12605.24</v>
      </c>
      <c r="N103" s="21">
        <v>10525.9</v>
      </c>
      <c r="O103" s="21">
        <v>8014.2</v>
      </c>
      <c r="P103" s="21">
        <v>7659.85</v>
      </c>
      <c r="Q103" s="21">
        <v>9594.2999999999993</v>
      </c>
      <c r="R103" s="21">
        <v>8054.39</v>
      </c>
      <c r="S103" s="21">
        <v>10269.51</v>
      </c>
      <c r="T103" s="21">
        <v>9959.34</v>
      </c>
      <c r="U103" s="21">
        <v>10789.13</v>
      </c>
      <c r="V103" s="21">
        <v>12605.01</v>
      </c>
      <c r="W103" s="21">
        <v>11610.9</v>
      </c>
      <c r="X103" s="21">
        <v>11975.24</v>
      </c>
      <c r="Y103" s="20"/>
      <c r="Z103" s="6"/>
      <c r="AA103" s="6"/>
      <c r="AB103" s="6">
        <v>19640.669999999998</v>
      </c>
      <c r="AC103" s="6">
        <v>19390.41</v>
      </c>
      <c r="AD103" s="6">
        <v>17353.55</v>
      </c>
      <c r="AE103" s="6">
        <v>21132.35</v>
      </c>
      <c r="AF103" s="6">
        <v>23528.959999999999</v>
      </c>
      <c r="AG103" s="6">
        <v>26781.26</v>
      </c>
      <c r="AH103" s="6">
        <v>28683.620000000003</v>
      </c>
      <c r="AI103" s="6">
        <v>25385.18</v>
      </c>
      <c r="AJ103" s="6">
        <v>23171.84</v>
      </c>
      <c r="AK103" s="6">
        <v>12605.24</v>
      </c>
      <c r="AL103" s="6">
        <v>10525.9</v>
      </c>
      <c r="AM103" s="6">
        <v>8014.2</v>
      </c>
      <c r="AN103" s="6"/>
      <c r="AO103" s="21">
        <v>11980.82</v>
      </c>
      <c r="AP103" s="21">
        <v>9796.11</v>
      </c>
      <c r="AQ103" s="21">
        <v>9299.16</v>
      </c>
      <c r="AR103" s="21">
        <v>10862.84</v>
      </c>
      <c r="AS103" s="21">
        <v>13569.62</v>
      </c>
      <c r="AT103" s="21">
        <v>15992.13</v>
      </c>
      <c r="AU103" s="21">
        <v>16078.61</v>
      </c>
      <c r="AV103" s="21">
        <v>13774.28</v>
      </c>
      <c r="AW103" s="21">
        <v>11196.6</v>
      </c>
      <c r="AX103" s="21">
        <v>12605.24</v>
      </c>
      <c r="AY103" s="21">
        <v>10525.9</v>
      </c>
      <c r="AZ103" s="21">
        <v>8014.2</v>
      </c>
      <c r="BA103" s="21">
        <v>7659.85</v>
      </c>
      <c r="BB103" s="21">
        <v>9594.2999999999993</v>
      </c>
      <c r="BC103" s="21">
        <v>8054.39</v>
      </c>
      <c r="BD103" s="21">
        <v>10269.51</v>
      </c>
      <c r="BE103" s="21">
        <v>9959.34</v>
      </c>
      <c r="BF103" s="21">
        <v>10789.13</v>
      </c>
      <c r="BG103" s="21">
        <v>12605.01</v>
      </c>
      <c r="BH103" s="21">
        <v>11610.9</v>
      </c>
      <c r="BI103" s="21">
        <v>11975.24</v>
      </c>
      <c r="BJ103" s="21"/>
      <c r="BK103" s="21">
        <f t="shared" si="56"/>
        <v>4320.9699999999993</v>
      </c>
      <c r="BL103" s="21">
        <f t="shared" si="57"/>
        <v>201.81000000000131</v>
      </c>
      <c r="BM103" s="21">
        <f t="shared" si="58"/>
        <v>1244.7699999999995</v>
      </c>
      <c r="BN103" s="21">
        <f t="shared" si="59"/>
        <v>593.32999999999993</v>
      </c>
      <c r="BO103" s="21">
        <f t="shared" si="60"/>
        <v>3610.2800000000007</v>
      </c>
      <c r="BP103" s="21">
        <f t="shared" si="61"/>
        <v>5203</v>
      </c>
      <c r="BQ103" s="21">
        <f t="shared" si="62"/>
        <v>3473.6000000000004</v>
      </c>
      <c r="BR103" s="21">
        <f t="shared" si="63"/>
        <v>2163.380000000001</v>
      </c>
      <c r="BS103" s="21">
        <f t="shared" si="64"/>
        <v>-778.63999999999942</v>
      </c>
      <c r="BU103" s="56">
        <f t="shared" si="65"/>
        <v>0.36070000000000002</v>
      </c>
      <c r="BV103" s="56">
        <f t="shared" si="74"/>
        <v>2.06E-2</v>
      </c>
      <c r="BW103" s="56">
        <f t="shared" si="75"/>
        <v>0.13389999999999999</v>
      </c>
      <c r="BX103" s="56">
        <f t="shared" si="76"/>
        <v>5.4600000000000003E-2</v>
      </c>
      <c r="BY103" s="56">
        <f t="shared" si="77"/>
        <v>0.2661</v>
      </c>
      <c r="BZ103" s="56">
        <f t="shared" si="78"/>
        <v>0.32529999999999998</v>
      </c>
      <c r="CA103" s="56">
        <f t="shared" si="79"/>
        <v>0.216</v>
      </c>
      <c r="CB103" s="56">
        <f t="shared" si="80"/>
        <v>0.15709999999999999</v>
      </c>
      <c r="CC103" s="56">
        <f t="shared" si="81"/>
        <v>-6.9500000000000006E-2</v>
      </c>
    </row>
    <row r="104" spans="1:81" x14ac:dyDescent="0.25">
      <c r="C104" s="7"/>
      <c r="D104" s="21">
        <v>44</v>
      </c>
      <c r="E104" s="21">
        <v>218</v>
      </c>
      <c r="F104" s="21"/>
      <c r="G104" s="21"/>
      <c r="H104" s="21"/>
      <c r="I104" s="21">
        <v>319</v>
      </c>
      <c r="J104" s="21">
        <v>1098</v>
      </c>
      <c r="K104" s="21">
        <v>109</v>
      </c>
      <c r="L104" s="21">
        <v>726.75</v>
      </c>
      <c r="M104" s="21">
        <v>598</v>
      </c>
      <c r="N104" s="21">
        <v>109</v>
      </c>
      <c r="O104" s="21">
        <v>1854</v>
      </c>
      <c r="P104" s="21">
        <v>65</v>
      </c>
      <c r="Q104" s="21">
        <v>88</v>
      </c>
      <c r="R104" s="21">
        <v>88</v>
      </c>
      <c r="S104" s="21">
        <v>44</v>
      </c>
      <c r="T104" s="21">
        <v>44</v>
      </c>
      <c r="U104" s="21">
        <v>88</v>
      </c>
      <c r="V104" s="21">
        <v>296</v>
      </c>
      <c r="W104" s="21">
        <v>164</v>
      </c>
      <c r="X104" s="21">
        <v>120</v>
      </c>
      <c r="Y104" s="20"/>
      <c r="Z104" s="6"/>
      <c r="AA104" s="6"/>
      <c r="AB104" s="6">
        <v>109</v>
      </c>
      <c r="AC104" s="6">
        <v>306</v>
      </c>
      <c r="AD104" s="6">
        <v>88</v>
      </c>
      <c r="AE104" s="6">
        <v>44</v>
      </c>
      <c r="AF104" s="6">
        <v>44</v>
      </c>
      <c r="AG104" s="6">
        <v>407</v>
      </c>
      <c r="AH104" s="6">
        <v>1394</v>
      </c>
      <c r="AI104" s="6">
        <v>273</v>
      </c>
      <c r="AJ104" s="6">
        <v>846.75</v>
      </c>
      <c r="AK104" s="6">
        <v>598</v>
      </c>
      <c r="AL104" s="6">
        <v>109</v>
      </c>
      <c r="AM104" s="6">
        <v>1854</v>
      </c>
      <c r="AN104" s="6"/>
      <c r="AO104" s="21">
        <v>44</v>
      </c>
      <c r="AP104" s="21">
        <v>218</v>
      </c>
      <c r="AQ104" s="21"/>
      <c r="AR104" s="21"/>
      <c r="AS104" s="21"/>
      <c r="AT104" s="21">
        <v>319</v>
      </c>
      <c r="AU104" s="21">
        <v>1098</v>
      </c>
      <c r="AV104" s="21">
        <v>109</v>
      </c>
      <c r="AW104" s="21">
        <v>726.75</v>
      </c>
      <c r="AX104" s="21">
        <v>598</v>
      </c>
      <c r="AY104" s="21">
        <v>109</v>
      </c>
      <c r="AZ104" s="21">
        <v>1854</v>
      </c>
      <c r="BA104" s="21">
        <v>65</v>
      </c>
      <c r="BB104" s="21">
        <v>88</v>
      </c>
      <c r="BC104" s="21">
        <v>88</v>
      </c>
      <c r="BD104" s="21">
        <v>44</v>
      </c>
      <c r="BE104" s="21">
        <v>44</v>
      </c>
      <c r="BF104" s="21">
        <v>88</v>
      </c>
      <c r="BG104" s="21">
        <v>296</v>
      </c>
      <c r="BH104" s="21">
        <v>164</v>
      </c>
      <c r="BI104" s="21">
        <v>120</v>
      </c>
      <c r="BJ104" s="21"/>
      <c r="BK104" s="21">
        <f t="shared" si="56"/>
        <v>-21</v>
      </c>
      <c r="BL104" s="21">
        <f t="shared" si="57"/>
        <v>130</v>
      </c>
      <c r="BM104" s="21">
        <f t="shared" si="58"/>
        <v>-88</v>
      </c>
      <c r="BN104" s="21">
        <f t="shared" si="59"/>
        <v>-44</v>
      </c>
      <c r="BO104" s="21">
        <f t="shared" si="60"/>
        <v>-44</v>
      </c>
      <c r="BP104" s="21">
        <f t="shared" si="61"/>
        <v>231</v>
      </c>
      <c r="BQ104" s="21">
        <f t="shared" si="62"/>
        <v>802</v>
      </c>
      <c r="BR104" s="21">
        <f t="shared" si="63"/>
        <v>-55</v>
      </c>
      <c r="BS104" s="21">
        <f t="shared" si="64"/>
        <v>606.75</v>
      </c>
      <c r="BU104" s="56">
        <f t="shared" si="65"/>
        <v>-0.4773</v>
      </c>
      <c r="BV104" s="56">
        <f t="shared" si="74"/>
        <v>0.59630000000000005</v>
      </c>
      <c r="BW104" s="56" t="s">
        <v>256</v>
      </c>
      <c r="BX104" s="56" t="s">
        <v>256</v>
      </c>
      <c r="BY104" s="56" t="s">
        <v>256</v>
      </c>
      <c r="BZ104" s="56">
        <f t="shared" si="78"/>
        <v>0.72409999999999997</v>
      </c>
      <c r="CA104" s="56">
        <f t="shared" si="79"/>
        <v>0.73040000000000005</v>
      </c>
      <c r="CB104" s="56">
        <f t="shared" si="80"/>
        <v>-0.50460000000000005</v>
      </c>
      <c r="CC104" s="56">
        <f t="shared" si="81"/>
        <v>0.83489999999999998</v>
      </c>
    </row>
    <row r="105" spans="1:81" s="74" customFormat="1" ht="15.75" x14ac:dyDescent="0.25">
      <c r="A105" s="73" t="s">
        <v>134</v>
      </c>
      <c r="D105" s="75">
        <v>519201.14</v>
      </c>
      <c r="E105" s="75">
        <v>457750.38</v>
      </c>
      <c r="F105" s="75">
        <v>437613.4</v>
      </c>
      <c r="G105" s="75">
        <v>488397.57000000007</v>
      </c>
      <c r="H105" s="75">
        <v>496229.96</v>
      </c>
      <c r="I105" s="75">
        <v>538737.01</v>
      </c>
      <c r="J105" s="75">
        <v>536092.66</v>
      </c>
      <c r="K105" s="75">
        <v>499363.54</v>
      </c>
      <c r="L105" s="75">
        <v>493800.25</v>
      </c>
      <c r="M105" s="75">
        <v>478289.07</v>
      </c>
      <c r="N105" s="75">
        <v>444971.08999999997</v>
      </c>
      <c r="O105" s="75">
        <v>444437.98000000004</v>
      </c>
      <c r="P105" s="75">
        <v>454465.87999999995</v>
      </c>
      <c r="Q105" s="75">
        <v>434718.87</v>
      </c>
      <c r="R105" s="75">
        <v>469476.30000000005</v>
      </c>
      <c r="S105" s="75">
        <v>482690.23000000004</v>
      </c>
      <c r="T105" s="75">
        <v>443350.79000000004</v>
      </c>
      <c r="U105" s="75">
        <v>464026.84</v>
      </c>
      <c r="V105" s="75">
        <v>498328.51</v>
      </c>
      <c r="W105" s="75">
        <v>465296.91999999993</v>
      </c>
      <c r="X105" s="75">
        <v>487110.42000000004</v>
      </c>
      <c r="Y105" s="76"/>
      <c r="Z105" s="77"/>
      <c r="AA105" s="77"/>
      <c r="AB105" s="77">
        <v>973667.02</v>
      </c>
      <c r="AC105" s="77">
        <v>892469.24999999988</v>
      </c>
      <c r="AD105" s="77">
        <v>907089.7</v>
      </c>
      <c r="AE105" s="77">
        <v>971087.79999999993</v>
      </c>
      <c r="AF105" s="77">
        <v>939580.75</v>
      </c>
      <c r="AG105" s="77">
        <v>1002763.8499999999</v>
      </c>
      <c r="AH105" s="77">
        <v>1034421.17</v>
      </c>
      <c r="AI105" s="77">
        <v>964660.46</v>
      </c>
      <c r="AJ105" s="77">
        <v>980910.67</v>
      </c>
      <c r="AK105" s="77">
        <v>478289.07</v>
      </c>
      <c r="AL105" s="77">
        <v>444971.08999999997</v>
      </c>
      <c r="AM105" s="77">
        <v>444437.98000000004</v>
      </c>
      <c r="AN105" s="77"/>
      <c r="AO105" s="75">
        <v>519201.14</v>
      </c>
      <c r="AP105" s="75">
        <v>457750.38</v>
      </c>
      <c r="AQ105" s="75">
        <v>437613.4</v>
      </c>
      <c r="AR105" s="75">
        <v>488397.57000000007</v>
      </c>
      <c r="AS105" s="75">
        <v>496229.96</v>
      </c>
      <c r="AT105" s="75">
        <v>538737.01</v>
      </c>
      <c r="AU105" s="75">
        <v>536092.66</v>
      </c>
      <c r="AV105" s="75">
        <v>499363.54</v>
      </c>
      <c r="AW105" s="75">
        <v>493800.25</v>
      </c>
      <c r="AX105" s="75">
        <v>478289.07</v>
      </c>
      <c r="AY105" s="75">
        <v>444971.08999999997</v>
      </c>
      <c r="AZ105" s="75">
        <v>444437.98000000004</v>
      </c>
      <c r="BA105" s="75">
        <v>454465.87999999995</v>
      </c>
      <c r="BB105" s="75">
        <v>434718.87</v>
      </c>
      <c r="BC105" s="75">
        <v>469476.30000000005</v>
      </c>
      <c r="BD105" s="75">
        <v>482690.23000000004</v>
      </c>
      <c r="BE105" s="75">
        <v>443350.79000000004</v>
      </c>
      <c r="BF105" s="75">
        <v>464026.84</v>
      </c>
      <c r="BG105" s="75">
        <v>498328.51</v>
      </c>
      <c r="BH105" s="75">
        <v>465296.91999999993</v>
      </c>
      <c r="BI105" s="75">
        <v>487110.42000000004</v>
      </c>
      <c r="BJ105" s="75"/>
      <c r="BK105" s="75">
        <f t="shared" si="56"/>
        <v>64735.260000000068</v>
      </c>
      <c r="BL105" s="75">
        <f t="shared" si="57"/>
        <v>23031.510000000009</v>
      </c>
      <c r="BM105" s="75">
        <f t="shared" si="58"/>
        <v>-31862.900000000023</v>
      </c>
      <c r="BN105" s="75">
        <f t="shared" si="59"/>
        <v>5707.3400000000256</v>
      </c>
      <c r="BO105" s="75">
        <f t="shared" si="60"/>
        <v>52879.169999999984</v>
      </c>
      <c r="BP105" s="75">
        <f t="shared" si="61"/>
        <v>74710.169999999984</v>
      </c>
      <c r="BQ105" s="75">
        <f t="shared" si="62"/>
        <v>37764.150000000023</v>
      </c>
      <c r="BR105" s="75">
        <f t="shared" si="63"/>
        <v>34066.620000000054</v>
      </c>
      <c r="BS105" s="75">
        <f t="shared" si="64"/>
        <v>6689.8299999999581</v>
      </c>
      <c r="BU105" s="78">
        <f t="shared" si="65"/>
        <v>0.12470000000000001</v>
      </c>
      <c r="BV105" s="78">
        <f t="shared" si="74"/>
        <v>5.0299999999999997E-2</v>
      </c>
      <c r="BW105" s="78">
        <f t="shared" si="75"/>
        <v>-7.2800000000000004E-2</v>
      </c>
      <c r="BX105" s="78">
        <f t="shared" si="76"/>
        <v>1.17E-2</v>
      </c>
      <c r="BY105" s="78">
        <f t="shared" si="77"/>
        <v>0.1066</v>
      </c>
      <c r="BZ105" s="78">
        <f t="shared" si="78"/>
        <v>0.13869999999999999</v>
      </c>
      <c r="CA105" s="78">
        <f t="shared" si="79"/>
        <v>7.0400000000000004E-2</v>
      </c>
      <c r="CB105" s="78">
        <f t="shared" si="80"/>
        <v>6.8199999999999997E-2</v>
      </c>
      <c r="CC105" s="78">
        <f t="shared" si="81"/>
        <v>1.35E-2</v>
      </c>
    </row>
    <row r="106" spans="1:81" x14ac:dyDescent="0.25">
      <c r="A106" s="7" t="s">
        <v>30</v>
      </c>
      <c r="B106" s="7" t="s">
        <v>95</v>
      </c>
      <c r="C106" s="7">
        <v>0.75</v>
      </c>
      <c r="D106" s="21">
        <v>9545.1200000000008</v>
      </c>
      <c r="E106" s="21">
        <v>6625.69</v>
      </c>
      <c r="F106" s="21">
        <v>5799.73</v>
      </c>
      <c r="G106" s="21">
        <v>6993.57</v>
      </c>
      <c r="H106" s="21">
        <v>7412.36</v>
      </c>
      <c r="I106" s="21">
        <v>8208.4</v>
      </c>
      <c r="J106" s="21">
        <v>7635.44</v>
      </c>
      <c r="K106" s="21">
        <v>4127.37</v>
      </c>
      <c r="L106" s="21">
        <v>4182.79</v>
      </c>
      <c r="M106" s="21">
        <v>4699.6899999999996</v>
      </c>
      <c r="N106" s="21">
        <v>3500.93</v>
      </c>
      <c r="O106" s="21">
        <v>3693.96</v>
      </c>
      <c r="P106" s="21">
        <v>2965.54</v>
      </c>
      <c r="Q106" s="21">
        <v>3431.25</v>
      </c>
      <c r="R106" s="21">
        <v>3437.24</v>
      </c>
      <c r="S106" s="21">
        <v>3570.82</v>
      </c>
      <c r="T106" s="21">
        <v>3418.04</v>
      </c>
      <c r="U106" s="21">
        <v>4013.23</v>
      </c>
      <c r="V106" s="21">
        <v>4310.9399999999996</v>
      </c>
      <c r="W106" s="21">
        <v>3785.23</v>
      </c>
      <c r="X106" s="21">
        <v>3819.36</v>
      </c>
      <c r="Y106" s="20"/>
      <c r="Z106" s="6"/>
      <c r="AA106" s="6"/>
      <c r="AB106" s="6">
        <v>12510.66</v>
      </c>
      <c r="AC106" s="6">
        <v>10056.939999999999</v>
      </c>
      <c r="AD106" s="6">
        <v>9236.9699999999993</v>
      </c>
      <c r="AE106" s="6">
        <v>10564.39</v>
      </c>
      <c r="AF106" s="6">
        <v>10830.4</v>
      </c>
      <c r="AG106" s="6">
        <v>12221.63</v>
      </c>
      <c r="AH106" s="6">
        <v>11946.38</v>
      </c>
      <c r="AI106" s="6">
        <v>7912.6</v>
      </c>
      <c r="AJ106" s="6">
        <v>8002.15</v>
      </c>
      <c r="AK106" s="6">
        <v>4699.6899999999996</v>
      </c>
      <c r="AL106" s="6">
        <v>3500.93</v>
      </c>
      <c r="AM106" s="6">
        <v>3693.96</v>
      </c>
      <c r="AN106" s="6"/>
      <c r="AO106" s="21">
        <v>9545.1200000000008</v>
      </c>
      <c r="AP106" s="21">
        <v>6625.69</v>
      </c>
      <c r="AQ106" s="21">
        <v>5799.73</v>
      </c>
      <c r="AR106" s="21">
        <v>6993.57</v>
      </c>
      <c r="AS106" s="21">
        <v>7412.36</v>
      </c>
      <c r="AT106" s="21">
        <v>8208.4</v>
      </c>
      <c r="AU106" s="21">
        <v>7635.44</v>
      </c>
      <c r="AV106" s="21">
        <v>4127.37</v>
      </c>
      <c r="AW106" s="21">
        <v>4182.79</v>
      </c>
      <c r="AX106" s="21">
        <v>4699.6899999999996</v>
      </c>
      <c r="AY106" s="21">
        <v>3500.93</v>
      </c>
      <c r="AZ106" s="21">
        <v>3693.96</v>
      </c>
      <c r="BA106" s="21">
        <v>2965.54</v>
      </c>
      <c r="BB106" s="21">
        <v>3431.25</v>
      </c>
      <c r="BC106" s="21">
        <v>3437.24</v>
      </c>
      <c r="BD106" s="21">
        <v>3570.82</v>
      </c>
      <c r="BE106" s="21">
        <v>3418.04</v>
      </c>
      <c r="BF106" s="21">
        <v>4013.23</v>
      </c>
      <c r="BG106" s="21">
        <v>4310.9399999999996</v>
      </c>
      <c r="BH106" s="21">
        <v>3785.23</v>
      </c>
      <c r="BI106" s="21">
        <v>3819.36</v>
      </c>
      <c r="BJ106" s="21"/>
      <c r="BK106" s="21">
        <f t="shared" si="56"/>
        <v>6579.5800000000008</v>
      </c>
      <c r="BL106" s="21">
        <f t="shared" si="57"/>
        <v>3194.4399999999996</v>
      </c>
      <c r="BM106" s="21">
        <f t="shared" si="58"/>
        <v>2362.4899999999998</v>
      </c>
      <c r="BN106" s="21">
        <f t="shared" si="59"/>
        <v>3422.7499999999995</v>
      </c>
      <c r="BO106" s="21">
        <f t="shared" si="60"/>
        <v>3994.3199999999997</v>
      </c>
      <c r="BP106" s="21">
        <f t="shared" si="61"/>
        <v>4195.17</v>
      </c>
      <c r="BQ106" s="21">
        <f t="shared" si="62"/>
        <v>3324.5</v>
      </c>
      <c r="BR106" s="21">
        <f t="shared" si="63"/>
        <v>342.13999999999987</v>
      </c>
      <c r="BS106" s="21">
        <f t="shared" si="64"/>
        <v>363.42999999999984</v>
      </c>
      <c r="BU106" s="56">
        <f t="shared" si="65"/>
        <v>0.68930000000000002</v>
      </c>
      <c r="BV106" s="56">
        <f t="shared" si="74"/>
        <v>0.48209999999999997</v>
      </c>
      <c r="BW106" s="56">
        <f t="shared" si="75"/>
        <v>0.4073</v>
      </c>
      <c r="BX106" s="56">
        <f t="shared" si="76"/>
        <v>0.4894</v>
      </c>
      <c r="BY106" s="56">
        <f t="shared" si="77"/>
        <v>0.53890000000000005</v>
      </c>
      <c r="BZ106" s="56">
        <f t="shared" si="78"/>
        <v>0.5111</v>
      </c>
      <c r="CA106" s="56">
        <f t="shared" si="79"/>
        <v>0.43540000000000001</v>
      </c>
      <c r="CB106" s="56">
        <f t="shared" si="80"/>
        <v>8.2900000000000001E-2</v>
      </c>
      <c r="CC106" s="56">
        <f t="shared" si="81"/>
        <v>8.6900000000000005E-2</v>
      </c>
    </row>
    <row r="107" spans="1:81" x14ac:dyDescent="0.25">
      <c r="C107" s="7">
        <v>1</v>
      </c>
      <c r="D107" s="21">
        <v>5336.15</v>
      </c>
      <c r="E107" s="21">
        <v>4075.44</v>
      </c>
      <c r="F107" s="21">
        <v>3732.18</v>
      </c>
      <c r="G107" s="21">
        <v>4617.5600000000004</v>
      </c>
      <c r="H107" s="21">
        <v>4667.8599999999997</v>
      </c>
      <c r="I107" s="21">
        <v>5579.01</v>
      </c>
      <c r="J107" s="21">
        <v>5322.16</v>
      </c>
      <c r="K107" s="21">
        <v>4025.86</v>
      </c>
      <c r="L107" s="21">
        <v>3691.87</v>
      </c>
      <c r="M107" s="21">
        <v>3867.02</v>
      </c>
      <c r="N107" s="21">
        <v>3228.73</v>
      </c>
      <c r="O107" s="21">
        <v>3602.29</v>
      </c>
      <c r="P107" s="21">
        <v>3554.92</v>
      </c>
      <c r="Q107" s="21">
        <v>3541.05</v>
      </c>
      <c r="R107" s="21">
        <v>3556.72</v>
      </c>
      <c r="S107" s="21">
        <v>3921.89</v>
      </c>
      <c r="T107" s="21">
        <v>3883.1</v>
      </c>
      <c r="U107" s="21">
        <v>4251.6899999999996</v>
      </c>
      <c r="V107" s="21">
        <v>4425.28</v>
      </c>
      <c r="W107" s="21">
        <v>4073.08</v>
      </c>
      <c r="X107" s="21">
        <v>4265.1400000000003</v>
      </c>
      <c r="Y107" s="20"/>
      <c r="Z107" s="6"/>
      <c r="AA107" s="6"/>
      <c r="AB107" s="6">
        <v>8891.07</v>
      </c>
      <c r="AC107" s="6">
        <v>7616.49</v>
      </c>
      <c r="AD107" s="6">
        <v>7288.9</v>
      </c>
      <c r="AE107" s="6">
        <v>8539.4500000000007</v>
      </c>
      <c r="AF107" s="6">
        <v>8550.9599999999991</v>
      </c>
      <c r="AG107" s="6">
        <v>9830.7000000000007</v>
      </c>
      <c r="AH107" s="6">
        <v>9747.4399999999987</v>
      </c>
      <c r="AI107" s="6">
        <v>8098.9400000000005</v>
      </c>
      <c r="AJ107" s="6">
        <v>7957.01</v>
      </c>
      <c r="AK107" s="6">
        <v>3867.02</v>
      </c>
      <c r="AL107" s="6">
        <v>3228.73</v>
      </c>
      <c r="AM107" s="6">
        <v>3602.29</v>
      </c>
      <c r="AN107" s="6"/>
      <c r="AO107" s="21">
        <v>5336.15</v>
      </c>
      <c r="AP107" s="21">
        <v>4075.44</v>
      </c>
      <c r="AQ107" s="21">
        <v>3732.18</v>
      </c>
      <c r="AR107" s="21">
        <v>4617.5600000000004</v>
      </c>
      <c r="AS107" s="21">
        <v>4667.8599999999997</v>
      </c>
      <c r="AT107" s="21">
        <v>5579.01</v>
      </c>
      <c r="AU107" s="21">
        <v>5322.16</v>
      </c>
      <c r="AV107" s="21">
        <v>4025.86</v>
      </c>
      <c r="AW107" s="21">
        <v>3691.87</v>
      </c>
      <c r="AX107" s="21">
        <v>3867.02</v>
      </c>
      <c r="AY107" s="21">
        <v>3228.73</v>
      </c>
      <c r="AZ107" s="21">
        <v>3602.29</v>
      </c>
      <c r="BA107" s="21">
        <v>3554.92</v>
      </c>
      <c r="BB107" s="21">
        <v>3541.05</v>
      </c>
      <c r="BC107" s="21">
        <v>3556.72</v>
      </c>
      <c r="BD107" s="21">
        <v>3921.89</v>
      </c>
      <c r="BE107" s="21">
        <v>3883.1</v>
      </c>
      <c r="BF107" s="21">
        <v>4251.6899999999996</v>
      </c>
      <c r="BG107" s="21">
        <v>4425.28</v>
      </c>
      <c r="BH107" s="21">
        <v>4073.08</v>
      </c>
      <c r="BI107" s="21">
        <v>4265.1400000000003</v>
      </c>
      <c r="BJ107" s="21"/>
      <c r="BK107" s="21">
        <f t="shared" si="56"/>
        <v>1781.2299999999996</v>
      </c>
      <c r="BL107" s="21">
        <f t="shared" si="57"/>
        <v>534.38999999999987</v>
      </c>
      <c r="BM107" s="21">
        <f t="shared" si="58"/>
        <v>175.46000000000004</v>
      </c>
      <c r="BN107" s="21">
        <f t="shared" si="59"/>
        <v>695.67000000000053</v>
      </c>
      <c r="BO107" s="21">
        <f t="shared" si="60"/>
        <v>784.75999999999976</v>
      </c>
      <c r="BP107" s="21">
        <f t="shared" si="61"/>
        <v>1327.3200000000006</v>
      </c>
      <c r="BQ107" s="21">
        <f t="shared" si="62"/>
        <v>896.88000000000011</v>
      </c>
      <c r="BR107" s="21">
        <f t="shared" si="63"/>
        <v>-47.2199999999998</v>
      </c>
      <c r="BS107" s="21">
        <f t="shared" si="64"/>
        <v>-573.27000000000044</v>
      </c>
      <c r="BU107" s="56">
        <f t="shared" si="65"/>
        <v>0.33379999999999999</v>
      </c>
      <c r="BV107" s="56">
        <f t="shared" si="74"/>
        <v>0.13109999999999999</v>
      </c>
      <c r="BW107" s="56">
        <f t="shared" si="75"/>
        <v>4.7E-2</v>
      </c>
      <c r="BX107" s="56">
        <f t="shared" si="76"/>
        <v>0.1507</v>
      </c>
      <c r="BY107" s="56">
        <f t="shared" si="77"/>
        <v>0.1681</v>
      </c>
      <c r="BZ107" s="56">
        <f t="shared" si="78"/>
        <v>0.2379</v>
      </c>
      <c r="CA107" s="56">
        <f t="shared" si="79"/>
        <v>0.16850000000000001</v>
      </c>
      <c r="CB107" s="56">
        <f t="shared" si="80"/>
        <v>-1.17E-2</v>
      </c>
      <c r="CC107" s="56">
        <f t="shared" si="81"/>
        <v>-0.15529999999999999</v>
      </c>
    </row>
    <row r="108" spans="1:81" x14ac:dyDescent="0.25">
      <c r="C108" s="7">
        <v>1.5</v>
      </c>
      <c r="D108" s="21">
        <v>9206.41</v>
      </c>
      <c r="E108" s="21">
        <v>7595.32</v>
      </c>
      <c r="F108" s="21">
        <v>6959.18</v>
      </c>
      <c r="G108" s="21">
        <v>8718.0499999999993</v>
      </c>
      <c r="H108" s="21">
        <v>9114.75</v>
      </c>
      <c r="I108" s="21">
        <v>10593.15</v>
      </c>
      <c r="J108" s="21">
        <v>10394.23</v>
      </c>
      <c r="K108" s="21">
        <v>8441.59</v>
      </c>
      <c r="L108" s="21">
        <v>8608.61</v>
      </c>
      <c r="M108" s="21">
        <v>9138.14</v>
      </c>
      <c r="N108" s="21">
        <v>7381.08</v>
      </c>
      <c r="O108" s="21">
        <v>8425.2199999999993</v>
      </c>
      <c r="P108" s="21">
        <v>8745.81</v>
      </c>
      <c r="Q108" s="21">
        <v>8828.92</v>
      </c>
      <c r="R108" s="21">
        <v>9146.75</v>
      </c>
      <c r="S108" s="21">
        <v>10978.6</v>
      </c>
      <c r="T108" s="21">
        <v>8691.81</v>
      </c>
      <c r="U108" s="21">
        <v>9052.98</v>
      </c>
      <c r="V108" s="21">
        <v>10196.540000000001</v>
      </c>
      <c r="W108" s="21">
        <v>9486.5300000000007</v>
      </c>
      <c r="X108" s="21">
        <v>10014.719999999999</v>
      </c>
      <c r="Y108" s="20"/>
      <c r="Z108" s="6"/>
      <c r="AA108" s="6"/>
      <c r="AB108" s="6">
        <v>17952.22</v>
      </c>
      <c r="AC108" s="6">
        <v>16424.239999999998</v>
      </c>
      <c r="AD108" s="6">
        <v>16105.93</v>
      </c>
      <c r="AE108" s="6">
        <v>19696.650000000001</v>
      </c>
      <c r="AF108" s="6">
        <v>17806.559999999998</v>
      </c>
      <c r="AG108" s="6">
        <v>19646.129999999997</v>
      </c>
      <c r="AH108" s="6">
        <v>20590.77</v>
      </c>
      <c r="AI108" s="6">
        <v>17928.120000000003</v>
      </c>
      <c r="AJ108" s="6">
        <v>18623.330000000002</v>
      </c>
      <c r="AK108" s="6">
        <v>9138.14</v>
      </c>
      <c r="AL108" s="6">
        <v>7381.08</v>
      </c>
      <c r="AM108" s="6">
        <v>8425.2199999999993</v>
      </c>
      <c r="AN108" s="6"/>
      <c r="AO108" s="21">
        <v>9206.41</v>
      </c>
      <c r="AP108" s="21">
        <v>7595.32</v>
      </c>
      <c r="AQ108" s="21">
        <v>6959.18</v>
      </c>
      <c r="AR108" s="21">
        <v>8718.0499999999993</v>
      </c>
      <c r="AS108" s="21">
        <v>9114.75</v>
      </c>
      <c r="AT108" s="21">
        <v>10593.15</v>
      </c>
      <c r="AU108" s="21">
        <v>10394.23</v>
      </c>
      <c r="AV108" s="21">
        <v>8441.59</v>
      </c>
      <c r="AW108" s="21">
        <v>8608.61</v>
      </c>
      <c r="AX108" s="21">
        <v>9138.14</v>
      </c>
      <c r="AY108" s="21">
        <v>7381.08</v>
      </c>
      <c r="AZ108" s="21">
        <v>8425.2199999999993</v>
      </c>
      <c r="BA108" s="21">
        <v>8745.81</v>
      </c>
      <c r="BB108" s="21">
        <v>8828.92</v>
      </c>
      <c r="BC108" s="21">
        <v>9146.75</v>
      </c>
      <c r="BD108" s="21">
        <v>10978.6</v>
      </c>
      <c r="BE108" s="21">
        <v>8691.81</v>
      </c>
      <c r="BF108" s="21">
        <v>9052.98</v>
      </c>
      <c r="BG108" s="21">
        <v>10196.540000000001</v>
      </c>
      <c r="BH108" s="21">
        <v>9486.5300000000007</v>
      </c>
      <c r="BI108" s="21">
        <v>10014.719999999999</v>
      </c>
      <c r="BJ108" s="21"/>
      <c r="BK108" s="21">
        <f t="shared" si="56"/>
        <v>460.60000000000036</v>
      </c>
      <c r="BL108" s="21">
        <f t="shared" si="57"/>
        <v>-1233.6000000000004</v>
      </c>
      <c r="BM108" s="21">
        <f t="shared" si="58"/>
        <v>-2187.5699999999997</v>
      </c>
      <c r="BN108" s="21">
        <f t="shared" si="59"/>
        <v>-2260.5500000000011</v>
      </c>
      <c r="BO108" s="21">
        <f t="shared" si="60"/>
        <v>422.94000000000051</v>
      </c>
      <c r="BP108" s="21">
        <f t="shared" si="61"/>
        <v>1540.17</v>
      </c>
      <c r="BQ108" s="21">
        <f t="shared" si="62"/>
        <v>197.68999999999869</v>
      </c>
      <c r="BR108" s="21">
        <f t="shared" si="63"/>
        <v>-1044.9400000000005</v>
      </c>
      <c r="BS108" s="21">
        <f t="shared" si="64"/>
        <v>-1406.1099999999988</v>
      </c>
      <c r="BU108" s="56">
        <f t="shared" si="65"/>
        <v>0.05</v>
      </c>
      <c r="BV108" s="56">
        <f t="shared" si="74"/>
        <v>-0.16239999999999999</v>
      </c>
      <c r="BW108" s="56">
        <f t="shared" si="75"/>
        <v>-0.31430000000000002</v>
      </c>
      <c r="BX108" s="56">
        <f t="shared" si="76"/>
        <v>-0.25929999999999997</v>
      </c>
      <c r="BY108" s="56">
        <f t="shared" si="77"/>
        <v>4.6399999999999997E-2</v>
      </c>
      <c r="BZ108" s="56">
        <f t="shared" si="78"/>
        <v>0.1454</v>
      </c>
      <c r="CA108" s="56">
        <f t="shared" si="79"/>
        <v>1.9E-2</v>
      </c>
      <c r="CB108" s="56">
        <f t="shared" si="80"/>
        <v>-0.12379999999999999</v>
      </c>
      <c r="CC108" s="56">
        <f t="shared" si="81"/>
        <v>-0.1633</v>
      </c>
    </row>
    <row r="109" spans="1:81" x14ac:dyDescent="0.25">
      <c r="C109" s="7">
        <v>2</v>
      </c>
      <c r="D109" s="21">
        <v>3855.37</v>
      </c>
      <c r="E109" s="21">
        <v>3324.29</v>
      </c>
      <c r="F109" s="21">
        <v>2848.24</v>
      </c>
      <c r="G109" s="21">
        <v>3331.01</v>
      </c>
      <c r="H109" s="21">
        <v>3608.13</v>
      </c>
      <c r="I109" s="21">
        <v>3451.71</v>
      </c>
      <c r="J109" s="21">
        <v>3810.42</v>
      </c>
      <c r="K109" s="21">
        <v>3144.52</v>
      </c>
      <c r="L109" s="21">
        <v>3125.35</v>
      </c>
      <c r="M109" s="21">
        <v>3575.03</v>
      </c>
      <c r="N109" s="21">
        <v>3297.93</v>
      </c>
      <c r="O109" s="21">
        <v>3336.66</v>
      </c>
      <c r="P109" s="21">
        <v>3183.24</v>
      </c>
      <c r="Q109" s="21">
        <v>2590.17</v>
      </c>
      <c r="R109" s="21">
        <v>2756.79</v>
      </c>
      <c r="S109" s="21">
        <v>3032.79</v>
      </c>
      <c r="T109" s="21">
        <v>2566.62</v>
      </c>
      <c r="U109" s="21">
        <v>2797.78</v>
      </c>
      <c r="V109" s="21">
        <v>3140.31</v>
      </c>
      <c r="W109" s="21">
        <v>2957.91</v>
      </c>
      <c r="X109" s="21">
        <v>3544.28</v>
      </c>
      <c r="Y109" s="20"/>
      <c r="Z109" s="6"/>
      <c r="AA109" s="6"/>
      <c r="AB109" s="6">
        <v>7038.61</v>
      </c>
      <c r="AC109" s="6">
        <v>5914.46</v>
      </c>
      <c r="AD109" s="6">
        <v>5605.03</v>
      </c>
      <c r="AE109" s="6">
        <v>6363.8</v>
      </c>
      <c r="AF109" s="6">
        <v>6174.75</v>
      </c>
      <c r="AG109" s="6">
        <v>6249.49</v>
      </c>
      <c r="AH109" s="6">
        <v>6950.73</v>
      </c>
      <c r="AI109" s="6">
        <v>6102.43</v>
      </c>
      <c r="AJ109" s="6">
        <v>6669.63</v>
      </c>
      <c r="AK109" s="6">
        <v>3575.03</v>
      </c>
      <c r="AL109" s="6">
        <v>3297.93</v>
      </c>
      <c r="AM109" s="6">
        <v>3336.66</v>
      </c>
      <c r="AN109" s="6"/>
      <c r="AO109" s="21">
        <v>3855.37</v>
      </c>
      <c r="AP109" s="21">
        <v>3324.29</v>
      </c>
      <c r="AQ109" s="21">
        <v>2848.24</v>
      </c>
      <c r="AR109" s="21">
        <v>3331.01</v>
      </c>
      <c r="AS109" s="21">
        <v>3608.13</v>
      </c>
      <c r="AT109" s="21">
        <v>3451.71</v>
      </c>
      <c r="AU109" s="21">
        <v>3810.42</v>
      </c>
      <c r="AV109" s="21">
        <v>3144.52</v>
      </c>
      <c r="AW109" s="21">
        <v>3125.35</v>
      </c>
      <c r="AX109" s="21">
        <v>3575.03</v>
      </c>
      <c r="AY109" s="21">
        <v>3297.93</v>
      </c>
      <c r="AZ109" s="21">
        <v>3336.66</v>
      </c>
      <c r="BA109" s="21">
        <v>3183.24</v>
      </c>
      <c r="BB109" s="21">
        <v>2590.17</v>
      </c>
      <c r="BC109" s="21">
        <v>2756.79</v>
      </c>
      <c r="BD109" s="21">
        <v>3032.79</v>
      </c>
      <c r="BE109" s="21">
        <v>2566.62</v>
      </c>
      <c r="BF109" s="21">
        <v>2797.78</v>
      </c>
      <c r="BG109" s="21">
        <v>3140.31</v>
      </c>
      <c r="BH109" s="21">
        <v>2957.91</v>
      </c>
      <c r="BI109" s="21">
        <v>3544.28</v>
      </c>
      <c r="BJ109" s="21"/>
      <c r="BK109" s="21">
        <f t="shared" si="56"/>
        <v>672.13000000000011</v>
      </c>
      <c r="BL109" s="21">
        <f t="shared" si="57"/>
        <v>734.11999999999989</v>
      </c>
      <c r="BM109" s="21">
        <f t="shared" si="58"/>
        <v>91.449999999999818</v>
      </c>
      <c r="BN109" s="21">
        <f t="shared" si="59"/>
        <v>298.22000000000025</v>
      </c>
      <c r="BO109" s="21">
        <f t="shared" si="60"/>
        <v>1041.5100000000002</v>
      </c>
      <c r="BP109" s="21">
        <f t="shared" si="61"/>
        <v>653.92999999999984</v>
      </c>
      <c r="BQ109" s="21">
        <f t="shared" si="62"/>
        <v>670.11000000000013</v>
      </c>
      <c r="BR109" s="21">
        <f t="shared" si="63"/>
        <v>186.61000000000013</v>
      </c>
      <c r="BS109" s="21">
        <f t="shared" si="64"/>
        <v>-418.93000000000029</v>
      </c>
      <c r="BU109" s="56">
        <f t="shared" si="65"/>
        <v>0.17430000000000001</v>
      </c>
      <c r="BV109" s="56">
        <f t="shared" si="74"/>
        <v>0.2208</v>
      </c>
      <c r="BW109" s="56">
        <f t="shared" si="75"/>
        <v>3.2099999999999997E-2</v>
      </c>
      <c r="BX109" s="56">
        <f t="shared" si="76"/>
        <v>8.9499999999999996E-2</v>
      </c>
      <c r="BY109" s="56">
        <f t="shared" si="77"/>
        <v>0.28870000000000001</v>
      </c>
      <c r="BZ109" s="56">
        <f t="shared" si="78"/>
        <v>0.1895</v>
      </c>
      <c r="CA109" s="56">
        <f t="shared" si="79"/>
        <v>0.1759</v>
      </c>
      <c r="CB109" s="56">
        <f t="shared" si="80"/>
        <v>5.9299999999999999E-2</v>
      </c>
      <c r="CC109" s="56">
        <f t="shared" si="81"/>
        <v>-0.13400000000000001</v>
      </c>
    </row>
    <row r="110" spans="1:81" x14ac:dyDescent="0.25">
      <c r="C110" s="7">
        <v>3</v>
      </c>
      <c r="D110" s="21">
        <v>2061.73</v>
      </c>
      <c r="E110" s="21">
        <v>1705.03</v>
      </c>
      <c r="F110" s="21">
        <v>2105.67</v>
      </c>
      <c r="G110" s="21">
        <v>2596.35</v>
      </c>
      <c r="H110" s="21">
        <v>2660.27</v>
      </c>
      <c r="I110" s="21">
        <v>2986.26</v>
      </c>
      <c r="J110" s="21">
        <v>3243.44</v>
      </c>
      <c r="K110" s="21">
        <v>2544.46</v>
      </c>
      <c r="L110" s="21">
        <v>2636.58</v>
      </c>
      <c r="M110" s="21">
        <v>3480.7</v>
      </c>
      <c r="N110" s="21">
        <v>2844.13</v>
      </c>
      <c r="O110" s="21">
        <v>1991.36</v>
      </c>
      <c r="P110" s="21">
        <v>1857.88</v>
      </c>
      <c r="Q110" s="21">
        <v>1573.25</v>
      </c>
      <c r="R110" s="21">
        <v>1651.99</v>
      </c>
      <c r="S110" s="21">
        <v>2029.46</v>
      </c>
      <c r="T110" s="21">
        <v>1761.04</v>
      </c>
      <c r="U110" s="21">
        <v>1674.26</v>
      </c>
      <c r="V110" s="21">
        <v>1878.93</v>
      </c>
      <c r="W110" s="21">
        <v>1974.16</v>
      </c>
      <c r="X110" s="21">
        <v>2107.0300000000002</v>
      </c>
      <c r="Y110" s="20"/>
      <c r="Z110" s="6"/>
      <c r="AA110" s="6"/>
      <c r="AB110" s="6">
        <v>3919.61</v>
      </c>
      <c r="AC110" s="6">
        <v>3278.2799999999997</v>
      </c>
      <c r="AD110" s="6">
        <v>3757.66</v>
      </c>
      <c r="AE110" s="6">
        <v>4625.8099999999995</v>
      </c>
      <c r="AF110" s="6">
        <v>4421.3099999999995</v>
      </c>
      <c r="AG110" s="6">
        <v>4660.5200000000004</v>
      </c>
      <c r="AH110" s="6">
        <v>5122.37</v>
      </c>
      <c r="AI110" s="6">
        <v>4518.62</v>
      </c>
      <c r="AJ110" s="6">
        <v>4743.6100000000006</v>
      </c>
      <c r="AK110" s="6">
        <v>3480.7</v>
      </c>
      <c r="AL110" s="6">
        <v>2844.13</v>
      </c>
      <c r="AM110" s="6">
        <v>1991.36</v>
      </c>
      <c r="AN110" s="6"/>
      <c r="AO110" s="21">
        <v>2061.73</v>
      </c>
      <c r="AP110" s="21">
        <v>1705.03</v>
      </c>
      <c r="AQ110" s="21">
        <v>2105.67</v>
      </c>
      <c r="AR110" s="21">
        <v>2596.35</v>
      </c>
      <c r="AS110" s="21">
        <v>2660.27</v>
      </c>
      <c r="AT110" s="21">
        <v>2986.26</v>
      </c>
      <c r="AU110" s="21">
        <v>3243.44</v>
      </c>
      <c r="AV110" s="21">
        <v>2544.46</v>
      </c>
      <c r="AW110" s="21">
        <v>2636.58</v>
      </c>
      <c r="AX110" s="21">
        <v>3480.7</v>
      </c>
      <c r="AY110" s="21">
        <v>2844.13</v>
      </c>
      <c r="AZ110" s="21">
        <v>1991.36</v>
      </c>
      <c r="BA110" s="21">
        <v>1857.88</v>
      </c>
      <c r="BB110" s="21">
        <v>1573.25</v>
      </c>
      <c r="BC110" s="21">
        <v>1651.99</v>
      </c>
      <c r="BD110" s="21">
        <v>2029.46</v>
      </c>
      <c r="BE110" s="21">
        <v>1761.04</v>
      </c>
      <c r="BF110" s="21">
        <v>1674.26</v>
      </c>
      <c r="BG110" s="21">
        <v>1878.93</v>
      </c>
      <c r="BH110" s="21">
        <v>1974.16</v>
      </c>
      <c r="BI110" s="21">
        <v>2107.0300000000002</v>
      </c>
      <c r="BJ110" s="21"/>
      <c r="BK110" s="21">
        <f t="shared" si="56"/>
        <v>203.84999999999991</v>
      </c>
      <c r="BL110" s="21">
        <f t="shared" si="57"/>
        <v>131.77999999999997</v>
      </c>
      <c r="BM110" s="21">
        <f t="shared" si="58"/>
        <v>453.68000000000006</v>
      </c>
      <c r="BN110" s="21">
        <f t="shared" si="59"/>
        <v>566.88999999999987</v>
      </c>
      <c r="BO110" s="21">
        <f t="shared" si="60"/>
        <v>899.23</v>
      </c>
      <c r="BP110" s="21">
        <f t="shared" si="61"/>
        <v>1312.0000000000002</v>
      </c>
      <c r="BQ110" s="21">
        <f t="shared" si="62"/>
        <v>1364.51</v>
      </c>
      <c r="BR110" s="21">
        <f t="shared" si="63"/>
        <v>570.29999999999995</v>
      </c>
      <c r="BS110" s="21">
        <f t="shared" si="64"/>
        <v>529.54999999999973</v>
      </c>
      <c r="BU110" s="56">
        <f t="shared" si="65"/>
        <v>9.8900000000000002E-2</v>
      </c>
      <c r="BV110" s="56">
        <f t="shared" si="74"/>
        <v>7.7299999999999994E-2</v>
      </c>
      <c r="BW110" s="56">
        <f t="shared" si="75"/>
        <v>0.2155</v>
      </c>
      <c r="BX110" s="56">
        <f t="shared" si="76"/>
        <v>0.21829999999999999</v>
      </c>
      <c r="BY110" s="56">
        <f t="shared" si="77"/>
        <v>0.33800000000000002</v>
      </c>
      <c r="BZ110" s="56">
        <f t="shared" si="78"/>
        <v>0.43930000000000002</v>
      </c>
      <c r="CA110" s="56">
        <f t="shared" si="79"/>
        <v>0.42070000000000002</v>
      </c>
      <c r="CB110" s="56">
        <f t="shared" si="80"/>
        <v>0.22409999999999999</v>
      </c>
      <c r="CC110" s="56">
        <f t="shared" si="81"/>
        <v>0.20080000000000001</v>
      </c>
    </row>
    <row r="111" spans="1:81" x14ac:dyDescent="0.25">
      <c r="C111" s="7">
        <v>4</v>
      </c>
      <c r="D111" s="21">
        <v>809.6</v>
      </c>
      <c r="E111" s="21">
        <v>718.4</v>
      </c>
      <c r="F111" s="21">
        <v>654.08000000000004</v>
      </c>
      <c r="G111" s="21">
        <v>725.52</v>
      </c>
      <c r="H111" s="21">
        <v>667.24</v>
      </c>
      <c r="I111" s="21">
        <v>706.72</v>
      </c>
      <c r="J111" s="21">
        <v>839.82</v>
      </c>
      <c r="K111" s="21">
        <v>501.04</v>
      </c>
      <c r="L111" s="21">
        <v>651.07000000000005</v>
      </c>
      <c r="M111" s="21">
        <v>669.49</v>
      </c>
      <c r="N111" s="21">
        <v>630.01</v>
      </c>
      <c r="O111" s="21">
        <v>584.14</v>
      </c>
      <c r="P111" s="21">
        <v>653.32000000000005</v>
      </c>
      <c r="Q111" s="21">
        <v>611.64</v>
      </c>
      <c r="R111" s="21">
        <v>600.41999999999996</v>
      </c>
      <c r="S111" s="21">
        <v>676.84</v>
      </c>
      <c r="T111" s="21">
        <v>622.70000000000005</v>
      </c>
      <c r="U111" s="21">
        <v>937.96</v>
      </c>
      <c r="V111" s="21">
        <v>1152.6199999999999</v>
      </c>
      <c r="W111" s="21">
        <v>659.94</v>
      </c>
      <c r="X111" s="21">
        <v>732.14</v>
      </c>
      <c r="Y111" s="20"/>
      <c r="Z111" s="6"/>
      <c r="AA111" s="6"/>
      <c r="AB111" s="6">
        <v>1462.92</v>
      </c>
      <c r="AC111" s="6">
        <v>1330.04</v>
      </c>
      <c r="AD111" s="6">
        <v>1254.5</v>
      </c>
      <c r="AE111" s="6">
        <v>1402.3600000000001</v>
      </c>
      <c r="AF111" s="6">
        <v>1289.94</v>
      </c>
      <c r="AG111" s="6">
        <v>1644.68</v>
      </c>
      <c r="AH111" s="6">
        <v>1992.44</v>
      </c>
      <c r="AI111" s="6">
        <v>1160.98</v>
      </c>
      <c r="AJ111" s="6">
        <v>1383.21</v>
      </c>
      <c r="AK111" s="6">
        <v>669.49</v>
      </c>
      <c r="AL111" s="6">
        <v>630.01</v>
      </c>
      <c r="AM111" s="6">
        <v>584.14</v>
      </c>
      <c r="AN111" s="6"/>
      <c r="AO111" s="21">
        <v>809.6</v>
      </c>
      <c r="AP111" s="21">
        <v>718.4</v>
      </c>
      <c r="AQ111" s="21">
        <v>654.08000000000004</v>
      </c>
      <c r="AR111" s="21">
        <v>725.52</v>
      </c>
      <c r="AS111" s="21">
        <v>667.24</v>
      </c>
      <c r="AT111" s="21">
        <v>706.72</v>
      </c>
      <c r="AU111" s="21">
        <v>839.82</v>
      </c>
      <c r="AV111" s="21">
        <v>501.04</v>
      </c>
      <c r="AW111" s="21">
        <v>651.07000000000005</v>
      </c>
      <c r="AX111" s="21">
        <v>669.49</v>
      </c>
      <c r="AY111" s="21">
        <v>630.01</v>
      </c>
      <c r="AZ111" s="21">
        <v>584.14</v>
      </c>
      <c r="BA111" s="21">
        <v>653.32000000000005</v>
      </c>
      <c r="BB111" s="21">
        <v>611.64</v>
      </c>
      <c r="BC111" s="21">
        <v>600.41999999999996</v>
      </c>
      <c r="BD111" s="21">
        <v>676.84</v>
      </c>
      <c r="BE111" s="21">
        <v>622.70000000000005</v>
      </c>
      <c r="BF111" s="21">
        <v>937.96</v>
      </c>
      <c r="BG111" s="21">
        <v>1152.6199999999999</v>
      </c>
      <c r="BH111" s="21">
        <v>659.94</v>
      </c>
      <c r="BI111" s="21">
        <v>732.14</v>
      </c>
      <c r="BJ111" s="21"/>
      <c r="BK111" s="21">
        <f t="shared" si="56"/>
        <v>156.27999999999997</v>
      </c>
      <c r="BL111" s="21">
        <f t="shared" si="57"/>
        <v>106.75999999999999</v>
      </c>
      <c r="BM111" s="21">
        <f t="shared" si="58"/>
        <v>53.660000000000082</v>
      </c>
      <c r="BN111" s="21">
        <f t="shared" si="59"/>
        <v>48.67999999999995</v>
      </c>
      <c r="BO111" s="21">
        <f t="shared" si="60"/>
        <v>44.539999999999964</v>
      </c>
      <c r="BP111" s="21">
        <f t="shared" si="61"/>
        <v>-231.24</v>
      </c>
      <c r="BQ111" s="21">
        <f t="shared" si="62"/>
        <v>-312.79999999999984</v>
      </c>
      <c r="BR111" s="21">
        <f t="shared" si="63"/>
        <v>-158.90000000000003</v>
      </c>
      <c r="BS111" s="21">
        <f t="shared" si="64"/>
        <v>-81.069999999999936</v>
      </c>
      <c r="BU111" s="56">
        <f t="shared" si="65"/>
        <v>0.193</v>
      </c>
      <c r="BV111" s="56">
        <f t="shared" si="74"/>
        <v>0.14860000000000001</v>
      </c>
      <c r="BW111" s="56">
        <f t="shared" si="75"/>
        <v>8.2000000000000003E-2</v>
      </c>
      <c r="BX111" s="56">
        <f t="shared" si="76"/>
        <v>6.7100000000000007E-2</v>
      </c>
      <c r="BY111" s="56">
        <f t="shared" si="77"/>
        <v>6.6799999999999998E-2</v>
      </c>
      <c r="BZ111" s="56">
        <f t="shared" si="78"/>
        <v>-0.32719999999999999</v>
      </c>
      <c r="CA111" s="56">
        <f t="shared" si="79"/>
        <v>-0.3725</v>
      </c>
      <c r="CB111" s="56">
        <f t="shared" si="80"/>
        <v>-0.31709999999999999</v>
      </c>
      <c r="CC111" s="56">
        <f t="shared" si="81"/>
        <v>-0.1245</v>
      </c>
    </row>
    <row r="112" spans="1:81" x14ac:dyDescent="0.25">
      <c r="A112" s="7" t="s">
        <v>135</v>
      </c>
      <c r="D112" s="21">
        <v>30814.379999999997</v>
      </c>
      <c r="E112" s="21">
        <v>24044.17</v>
      </c>
      <c r="F112" s="21">
        <v>22099.08</v>
      </c>
      <c r="G112" s="21">
        <v>26982.06</v>
      </c>
      <c r="H112" s="21">
        <v>28130.610000000004</v>
      </c>
      <c r="I112" s="21">
        <v>31525.25</v>
      </c>
      <c r="J112" s="21">
        <v>31245.51</v>
      </c>
      <c r="K112" s="21">
        <v>22784.84</v>
      </c>
      <c r="L112" s="21">
        <v>22896.269999999997</v>
      </c>
      <c r="M112" s="21">
        <v>25430.07</v>
      </c>
      <c r="N112" s="21">
        <v>20882.809999999998</v>
      </c>
      <c r="O112" s="21">
        <v>21633.629999999997</v>
      </c>
      <c r="P112" s="21">
        <v>20960.710000000003</v>
      </c>
      <c r="Q112" s="21">
        <v>20576.28</v>
      </c>
      <c r="R112" s="21">
        <v>21149.91</v>
      </c>
      <c r="S112" s="21">
        <v>24210.400000000001</v>
      </c>
      <c r="T112" s="21">
        <v>20943.310000000001</v>
      </c>
      <c r="U112" s="21">
        <v>22727.899999999998</v>
      </c>
      <c r="V112" s="21">
        <v>25104.620000000003</v>
      </c>
      <c r="W112" s="21">
        <v>22936.85</v>
      </c>
      <c r="X112" s="21">
        <v>24482.67</v>
      </c>
      <c r="Y112" s="20"/>
      <c r="Z112" s="6"/>
      <c r="AA112" s="6"/>
      <c r="AB112" s="6">
        <v>51775.09</v>
      </c>
      <c r="AC112" s="6">
        <v>44620.45</v>
      </c>
      <c r="AD112" s="6">
        <v>43248.990000000005</v>
      </c>
      <c r="AE112" s="6">
        <v>51192.460000000006</v>
      </c>
      <c r="AF112" s="6">
        <v>49073.919999999998</v>
      </c>
      <c r="AG112" s="6">
        <v>54253.15</v>
      </c>
      <c r="AH112" s="6">
        <v>56350.13</v>
      </c>
      <c r="AI112" s="6">
        <v>45721.69000000001</v>
      </c>
      <c r="AJ112" s="6">
        <v>47378.94</v>
      </c>
      <c r="AK112" s="6">
        <v>25430.07</v>
      </c>
      <c r="AL112" s="6">
        <v>20882.809999999998</v>
      </c>
      <c r="AM112" s="6">
        <v>21633.629999999997</v>
      </c>
      <c r="AN112" s="6"/>
      <c r="AO112" s="21">
        <v>30814.379999999997</v>
      </c>
      <c r="AP112" s="21">
        <v>24044.17</v>
      </c>
      <c r="AQ112" s="21">
        <v>22099.08</v>
      </c>
      <c r="AR112" s="21">
        <v>26982.06</v>
      </c>
      <c r="AS112" s="21">
        <v>28130.610000000004</v>
      </c>
      <c r="AT112" s="21">
        <v>31525.25</v>
      </c>
      <c r="AU112" s="21">
        <v>31245.51</v>
      </c>
      <c r="AV112" s="21">
        <v>22784.84</v>
      </c>
      <c r="AW112" s="21">
        <v>22896.269999999997</v>
      </c>
      <c r="AX112" s="21">
        <v>25430.07</v>
      </c>
      <c r="AY112" s="21">
        <v>20882.809999999998</v>
      </c>
      <c r="AZ112" s="21">
        <v>21633.629999999997</v>
      </c>
      <c r="BA112" s="21">
        <v>20960.710000000003</v>
      </c>
      <c r="BB112" s="21">
        <v>20576.28</v>
      </c>
      <c r="BC112" s="21">
        <v>21149.91</v>
      </c>
      <c r="BD112" s="21">
        <v>24210.400000000001</v>
      </c>
      <c r="BE112" s="21">
        <v>20943.310000000001</v>
      </c>
      <c r="BF112" s="21">
        <v>22727.899999999998</v>
      </c>
      <c r="BG112" s="21">
        <v>25104.620000000003</v>
      </c>
      <c r="BH112" s="21">
        <v>22936.85</v>
      </c>
      <c r="BI112" s="21">
        <v>24482.67</v>
      </c>
      <c r="BJ112" s="21"/>
      <c r="BK112" s="21">
        <f t="shared" si="56"/>
        <v>9853.6699999999946</v>
      </c>
      <c r="BL112" s="21">
        <f t="shared" si="57"/>
        <v>3467.8899999999994</v>
      </c>
      <c r="BM112" s="21">
        <f t="shared" si="58"/>
        <v>949.17000000000189</v>
      </c>
      <c r="BN112" s="21">
        <f t="shared" si="59"/>
        <v>2771.66</v>
      </c>
      <c r="BO112" s="21">
        <f t="shared" si="60"/>
        <v>7187.3000000000029</v>
      </c>
      <c r="BP112" s="21">
        <f t="shared" si="61"/>
        <v>8797.3500000000022</v>
      </c>
      <c r="BQ112" s="21">
        <f t="shared" si="62"/>
        <v>6140.8899999999958</v>
      </c>
      <c r="BR112" s="21">
        <f t="shared" si="63"/>
        <v>-152.0099999999984</v>
      </c>
      <c r="BS112" s="21">
        <f t="shared" si="64"/>
        <v>-1586.4000000000015</v>
      </c>
      <c r="BU112" s="56">
        <f t="shared" si="65"/>
        <v>0.31979999999999997</v>
      </c>
      <c r="BV112" s="56">
        <f t="shared" si="74"/>
        <v>0.14419999999999999</v>
      </c>
      <c r="BW112" s="56">
        <f t="shared" si="75"/>
        <v>4.2999999999999997E-2</v>
      </c>
      <c r="BX112" s="56">
        <f t="shared" si="76"/>
        <v>0.1027</v>
      </c>
      <c r="BY112" s="56">
        <f t="shared" si="77"/>
        <v>0.2555</v>
      </c>
      <c r="BZ112" s="56">
        <f t="shared" si="78"/>
        <v>0.27910000000000001</v>
      </c>
      <c r="CA112" s="56">
        <f t="shared" si="79"/>
        <v>0.19650000000000001</v>
      </c>
      <c r="CB112" s="56">
        <f t="shared" si="80"/>
        <v>-6.7000000000000002E-3</v>
      </c>
      <c r="CC112" s="56">
        <f t="shared" si="81"/>
        <v>-6.93E-2</v>
      </c>
    </row>
    <row r="113" spans="1:81" x14ac:dyDescent="0.25">
      <c r="A113" s="7" t="s">
        <v>31</v>
      </c>
      <c r="B113" s="7" t="s">
        <v>119</v>
      </c>
      <c r="C113" s="7">
        <v>3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>
        <v>467.11</v>
      </c>
      <c r="X113" s="21">
        <v>29.1</v>
      </c>
      <c r="Y113" s="20"/>
      <c r="Z113" s="6"/>
      <c r="AA113" s="6"/>
      <c r="AB113" s="6"/>
      <c r="AC113" s="6"/>
      <c r="AD113" s="6"/>
      <c r="AE113" s="6"/>
      <c r="AF113" s="6"/>
      <c r="AG113" s="6"/>
      <c r="AH113" s="6"/>
      <c r="AI113" s="6">
        <v>467.11</v>
      </c>
      <c r="AJ113" s="6">
        <v>29.1</v>
      </c>
      <c r="AK113" s="6"/>
      <c r="AL113" s="6"/>
      <c r="AM113" s="6"/>
      <c r="AN113" s="6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>
        <v>467.11</v>
      </c>
      <c r="BI113" s="21">
        <v>29.1</v>
      </c>
      <c r="BJ113" s="21"/>
      <c r="BK113" s="21">
        <f t="shared" si="56"/>
        <v>0</v>
      </c>
      <c r="BL113" s="21">
        <f t="shared" si="57"/>
        <v>0</v>
      </c>
      <c r="BM113" s="21">
        <f t="shared" si="58"/>
        <v>0</v>
      </c>
      <c r="BN113" s="21">
        <f t="shared" si="59"/>
        <v>0</v>
      </c>
      <c r="BO113" s="21">
        <f t="shared" si="60"/>
        <v>0</v>
      </c>
      <c r="BP113" s="21">
        <f t="shared" si="61"/>
        <v>0</v>
      </c>
      <c r="BQ113" s="21">
        <f t="shared" si="62"/>
        <v>0</v>
      </c>
      <c r="BR113" s="21">
        <f t="shared" si="63"/>
        <v>-467.11</v>
      </c>
      <c r="BS113" s="21">
        <f t="shared" si="64"/>
        <v>-29.1</v>
      </c>
      <c r="BU113" s="56" t="s">
        <v>256</v>
      </c>
      <c r="BV113" s="56" t="s">
        <v>256</v>
      </c>
      <c r="BW113" s="56" t="s">
        <v>256</v>
      </c>
      <c r="BX113" s="56" t="s">
        <v>256</v>
      </c>
      <c r="BY113" s="56" t="s">
        <v>256</v>
      </c>
      <c r="BZ113" s="56" t="s">
        <v>256</v>
      </c>
      <c r="CA113" s="56" t="s">
        <v>256</v>
      </c>
      <c r="CB113" s="56" t="s">
        <v>256</v>
      </c>
      <c r="CC113" s="56" t="s">
        <v>256</v>
      </c>
    </row>
    <row r="114" spans="1:81" x14ac:dyDescent="0.25">
      <c r="A114" s="7" t="s">
        <v>136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>
        <v>467.11</v>
      </c>
      <c r="X114" s="21">
        <v>29.1</v>
      </c>
      <c r="Y114" s="20"/>
      <c r="Z114" s="6"/>
      <c r="AA114" s="6"/>
      <c r="AB114" s="6"/>
      <c r="AC114" s="6"/>
      <c r="AD114" s="6"/>
      <c r="AE114" s="6"/>
      <c r="AF114" s="6"/>
      <c r="AG114" s="6"/>
      <c r="AH114" s="6"/>
      <c r="AI114" s="6">
        <v>467.11</v>
      </c>
      <c r="AJ114" s="6">
        <v>29.1</v>
      </c>
      <c r="AK114" s="6"/>
      <c r="AL114" s="6"/>
      <c r="AM114" s="6"/>
      <c r="AN114" s="6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>
        <v>467.11</v>
      </c>
      <c r="BI114" s="21">
        <v>29.1</v>
      </c>
      <c r="BJ114" s="21"/>
      <c r="BK114" s="21">
        <f t="shared" si="56"/>
        <v>0</v>
      </c>
      <c r="BL114" s="21">
        <f t="shared" si="57"/>
        <v>0</v>
      </c>
      <c r="BM114" s="21">
        <f t="shared" si="58"/>
        <v>0</v>
      </c>
      <c r="BN114" s="21">
        <f t="shared" si="59"/>
        <v>0</v>
      </c>
      <c r="BO114" s="21">
        <f t="shared" si="60"/>
        <v>0</v>
      </c>
      <c r="BP114" s="21">
        <f t="shared" si="61"/>
        <v>0</v>
      </c>
      <c r="BQ114" s="21">
        <f t="shared" si="62"/>
        <v>0</v>
      </c>
      <c r="BR114" s="21">
        <f t="shared" si="63"/>
        <v>-467.11</v>
      </c>
      <c r="BS114" s="21">
        <f t="shared" si="64"/>
        <v>-29.1</v>
      </c>
      <c r="BU114" s="56" t="s">
        <v>256</v>
      </c>
      <c r="BV114" s="56" t="s">
        <v>256</v>
      </c>
      <c r="BW114" s="56" t="s">
        <v>256</v>
      </c>
      <c r="BX114" s="56" t="s">
        <v>256</v>
      </c>
      <c r="BY114" s="56" t="s">
        <v>256</v>
      </c>
      <c r="BZ114" s="56" t="s">
        <v>256</v>
      </c>
      <c r="CA114" s="56" t="s">
        <v>256</v>
      </c>
      <c r="CB114" s="56" t="s">
        <v>256</v>
      </c>
      <c r="CC114" s="56" t="s">
        <v>256</v>
      </c>
    </row>
    <row r="115" spans="1:81" x14ac:dyDescent="0.25">
      <c r="A115" s="7" t="s">
        <v>32</v>
      </c>
      <c r="B115" s="7" t="s">
        <v>106</v>
      </c>
      <c r="C115" s="7">
        <v>0.75</v>
      </c>
      <c r="D115" s="21">
        <v>1296182.3</v>
      </c>
      <c r="E115" s="21">
        <v>1179889.02</v>
      </c>
      <c r="F115" s="21">
        <v>1081887.3500000001</v>
      </c>
      <c r="G115" s="21">
        <v>1213846.32</v>
      </c>
      <c r="H115" s="21">
        <v>1293922.71</v>
      </c>
      <c r="I115" s="21">
        <v>1386960.56</v>
      </c>
      <c r="J115" s="21">
        <v>1397648.41</v>
      </c>
      <c r="K115" s="21">
        <v>1296779.5900000001</v>
      </c>
      <c r="L115" s="21">
        <v>1268395.48</v>
      </c>
      <c r="M115" s="21">
        <v>1205527.21</v>
      </c>
      <c r="N115" s="21">
        <v>1159426.5900000001</v>
      </c>
      <c r="O115" s="21">
        <v>1091695.8999999999</v>
      </c>
      <c r="P115" s="21">
        <v>1124383.5</v>
      </c>
      <c r="Q115" s="21">
        <v>1079261.3799999999</v>
      </c>
      <c r="R115" s="21">
        <v>1154703.44</v>
      </c>
      <c r="S115" s="21">
        <v>1220815.43</v>
      </c>
      <c r="T115" s="21">
        <v>1175775.72</v>
      </c>
      <c r="U115" s="21">
        <v>1199220.97</v>
      </c>
      <c r="V115" s="21">
        <v>1276805.21</v>
      </c>
      <c r="W115" s="21">
        <v>1215277.47</v>
      </c>
      <c r="X115" s="21">
        <v>1263331.44</v>
      </c>
      <c r="Y115" s="20"/>
      <c r="Z115" s="6"/>
      <c r="AA115" s="6"/>
      <c r="AB115" s="6">
        <v>2420565.7999999998</v>
      </c>
      <c r="AC115" s="6">
        <v>2259150.4</v>
      </c>
      <c r="AD115" s="6">
        <v>2236590.79</v>
      </c>
      <c r="AE115" s="6">
        <v>2434661.75</v>
      </c>
      <c r="AF115" s="6">
        <v>2469698.4299999997</v>
      </c>
      <c r="AG115" s="6">
        <v>2586181.5300000003</v>
      </c>
      <c r="AH115" s="6">
        <v>2674453.62</v>
      </c>
      <c r="AI115" s="6">
        <v>2512057.06</v>
      </c>
      <c r="AJ115" s="6">
        <v>2531726.92</v>
      </c>
      <c r="AK115" s="6">
        <v>1205527.21</v>
      </c>
      <c r="AL115" s="6">
        <v>1159426.5900000001</v>
      </c>
      <c r="AM115" s="6">
        <v>1091695.8999999999</v>
      </c>
      <c r="AN115" s="6"/>
      <c r="AO115" s="21">
        <v>1296182.3</v>
      </c>
      <c r="AP115" s="21">
        <v>1179889.02</v>
      </c>
      <c r="AQ115" s="21">
        <v>1081887.3500000001</v>
      </c>
      <c r="AR115" s="21">
        <v>1213846.32</v>
      </c>
      <c r="AS115" s="21">
        <v>1293922.71</v>
      </c>
      <c r="AT115" s="21">
        <v>1386960.56</v>
      </c>
      <c r="AU115" s="21">
        <v>1397648.41</v>
      </c>
      <c r="AV115" s="21">
        <v>1296779.5900000001</v>
      </c>
      <c r="AW115" s="21">
        <v>1268395.48</v>
      </c>
      <c r="AX115" s="21">
        <v>1205527.21</v>
      </c>
      <c r="AY115" s="21">
        <v>1159426.5900000001</v>
      </c>
      <c r="AZ115" s="21">
        <v>1091695.8999999999</v>
      </c>
      <c r="BA115" s="21">
        <v>1124383.5</v>
      </c>
      <c r="BB115" s="21">
        <v>1079261.3799999999</v>
      </c>
      <c r="BC115" s="21">
        <v>1154703.44</v>
      </c>
      <c r="BD115" s="21">
        <v>1220815.43</v>
      </c>
      <c r="BE115" s="21">
        <v>1175775.72</v>
      </c>
      <c r="BF115" s="21">
        <v>1199220.97</v>
      </c>
      <c r="BG115" s="21">
        <v>1276805.21</v>
      </c>
      <c r="BH115" s="21">
        <v>1215277.47</v>
      </c>
      <c r="BI115" s="21">
        <v>1263331.44</v>
      </c>
      <c r="BJ115" s="21"/>
      <c r="BK115" s="21">
        <f t="shared" si="56"/>
        <v>171798.80000000005</v>
      </c>
      <c r="BL115" s="21">
        <f t="shared" si="57"/>
        <v>100627.64000000013</v>
      </c>
      <c r="BM115" s="21">
        <f t="shared" si="58"/>
        <v>-72816.089999999851</v>
      </c>
      <c r="BN115" s="21">
        <f t="shared" si="59"/>
        <v>-6969.1099999998696</v>
      </c>
      <c r="BO115" s="21">
        <f t="shared" si="60"/>
        <v>118146.98999999999</v>
      </c>
      <c r="BP115" s="21">
        <f t="shared" si="61"/>
        <v>187739.59000000008</v>
      </c>
      <c r="BQ115" s="21">
        <f t="shared" si="62"/>
        <v>120843.19999999995</v>
      </c>
      <c r="BR115" s="21">
        <f t="shared" si="63"/>
        <v>81502.120000000112</v>
      </c>
      <c r="BS115" s="21">
        <f t="shared" si="64"/>
        <v>5064.0400000000373</v>
      </c>
      <c r="BU115" s="56">
        <f t="shared" si="65"/>
        <v>0.13250000000000001</v>
      </c>
      <c r="BV115" s="56">
        <f t="shared" ref="BV115:BV132" si="82">ROUND(BL115/AP115,4)</f>
        <v>8.5300000000000001E-2</v>
      </c>
      <c r="BW115" s="56">
        <f t="shared" ref="BW115:BW132" si="83">ROUND(BM115/AQ115,4)</f>
        <v>-6.7299999999999999E-2</v>
      </c>
      <c r="BX115" s="56">
        <f t="shared" ref="BX115:BX132" si="84">ROUND(BN115/AR115,4)</f>
        <v>-5.7000000000000002E-3</v>
      </c>
      <c r="BY115" s="56">
        <f t="shared" ref="BY115:BY132" si="85">ROUND(BO115/AS115,4)</f>
        <v>9.1300000000000006E-2</v>
      </c>
      <c r="BZ115" s="56">
        <f t="shared" ref="BZ115:BZ132" si="86">ROUND(BP115/AT115,4)</f>
        <v>0.13539999999999999</v>
      </c>
      <c r="CA115" s="56">
        <f t="shared" ref="CA115:CA132" si="87">ROUND(BQ115/AU115,4)</f>
        <v>8.6499999999999994E-2</v>
      </c>
      <c r="CB115" s="56">
        <f t="shared" ref="CB115:CB132" si="88">ROUND(BR115/AV115,4)</f>
        <v>6.2799999999999995E-2</v>
      </c>
      <c r="CC115" s="56">
        <f t="shared" ref="CC115:CC132" si="89">ROUND(BS115/AW115,4)</f>
        <v>4.0000000000000001E-3</v>
      </c>
    </row>
    <row r="116" spans="1:81" x14ac:dyDescent="0.25">
      <c r="C116" s="7">
        <v>1</v>
      </c>
      <c r="D116" s="21">
        <v>527792.26</v>
      </c>
      <c r="E116" s="21">
        <v>440126.88</v>
      </c>
      <c r="F116" s="21">
        <v>416709.03</v>
      </c>
      <c r="G116" s="21">
        <v>501419.13</v>
      </c>
      <c r="H116" s="21">
        <v>524299.59</v>
      </c>
      <c r="I116" s="21">
        <v>570792.05000000005</v>
      </c>
      <c r="J116" s="21">
        <v>585016.96</v>
      </c>
      <c r="K116" s="21">
        <v>511145.11</v>
      </c>
      <c r="L116" s="21">
        <v>522465.56</v>
      </c>
      <c r="M116" s="21">
        <v>484002.66</v>
      </c>
      <c r="N116" s="21">
        <v>440092.94</v>
      </c>
      <c r="O116" s="21">
        <v>439111.91</v>
      </c>
      <c r="P116" s="21">
        <v>423575.81</v>
      </c>
      <c r="Q116" s="21">
        <v>433143.23</v>
      </c>
      <c r="R116" s="21">
        <v>467086.14</v>
      </c>
      <c r="S116" s="21">
        <v>488267.73</v>
      </c>
      <c r="T116" s="21">
        <v>473812.7</v>
      </c>
      <c r="U116" s="21">
        <v>489719.51</v>
      </c>
      <c r="V116" s="21">
        <v>516350.65</v>
      </c>
      <c r="W116" s="21">
        <v>503447.78</v>
      </c>
      <c r="X116" s="21">
        <v>505174.67</v>
      </c>
      <c r="Y116" s="20"/>
      <c r="Z116" s="6"/>
      <c r="AA116" s="6"/>
      <c r="AB116" s="6">
        <v>951368.07000000007</v>
      </c>
      <c r="AC116" s="6">
        <v>873270.11</v>
      </c>
      <c r="AD116" s="6">
        <v>883795.17</v>
      </c>
      <c r="AE116" s="6">
        <v>989686.86</v>
      </c>
      <c r="AF116" s="6">
        <v>998112.29</v>
      </c>
      <c r="AG116" s="6">
        <v>1060511.56</v>
      </c>
      <c r="AH116" s="6">
        <v>1101367.6099999999</v>
      </c>
      <c r="AI116" s="6">
        <v>1014592.89</v>
      </c>
      <c r="AJ116" s="6">
        <v>1027640.23</v>
      </c>
      <c r="AK116" s="6">
        <v>484002.66</v>
      </c>
      <c r="AL116" s="6">
        <v>440092.94</v>
      </c>
      <c r="AM116" s="6">
        <v>439111.91</v>
      </c>
      <c r="AN116" s="6"/>
      <c r="AO116" s="21">
        <v>527792.26</v>
      </c>
      <c r="AP116" s="21">
        <v>440126.88</v>
      </c>
      <c r="AQ116" s="21">
        <v>416709.03</v>
      </c>
      <c r="AR116" s="21">
        <v>501419.13</v>
      </c>
      <c r="AS116" s="21">
        <v>524299.59</v>
      </c>
      <c r="AT116" s="21">
        <v>570792.05000000005</v>
      </c>
      <c r="AU116" s="21">
        <v>585016.96</v>
      </c>
      <c r="AV116" s="21">
        <v>511145.11</v>
      </c>
      <c r="AW116" s="21">
        <v>522465.56</v>
      </c>
      <c r="AX116" s="21">
        <v>484002.66</v>
      </c>
      <c r="AY116" s="21">
        <v>440092.94</v>
      </c>
      <c r="AZ116" s="21">
        <v>439111.91</v>
      </c>
      <c r="BA116" s="21">
        <v>423575.81</v>
      </c>
      <c r="BB116" s="21">
        <v>433143.23</v>
      </c>
      <c r="BC116" s="21">
        <v>467086.14</v>
      </c>
      <c r="BD116" s="21">
        <v>488267.73</v>
      </c>
      <c r="BE116" s="21">
        <v>473812.7</v>
      </c>
      <c r="BF116" s="21">
        <v>489719.51</v>
      </c>
      <c r="BG116" s="21">
        <v>516350.65</v>
      </c>
      <c r="BH116" s="21">
        <v>503447.78</v>
      </c>
      <c r="BI116" s="21">
        <v>505174.67</v>
      </c>
      <c r="BJ116" s="21"/>
      <c r="BK116" s="21">
        <f t="shared" si="56"/>
        <v>104216.45000000001</v>
      </c>
      <c r="BL116" s="21">
        <f t="shared" si="57"/>
        <v>6983.6500000000233</v>
      </c>
      <c r="BM116" s="21">
        <f t="shared" si="58"/>
        <v>-50377.109999999986</v>
      </c>
      <c r="BN116" s="21">
        <f t="shared" si="59"/>
        <v>13151.400000000023</v>
      </c>
      <c r="BO116" s="21">
        <f t="shared" si="60"/>
        <v>50486.889999999956</v>
      </c>
      <c r="BP116" s="21">
        <f t="shared" si="61"/>
        <v>81072.540000000037</v>
      </c>
      <c r="BQ116" s="21">
        <f t="shared" si="62"/>
        <v>68666.309999999939</v>
      </c>
      <c r="BR116" s="21">
        <f t="shared" si="63"/>
        <v>7697.3299999999581</v>
      </c>
      <c r="BS116" s="21">
        <f t="shared" si="64"/>
        <v>17290.890000000014</v>
      </c>
      <c r="BU116" s="56">
        <f t="shared" si="65"/>
        <v>0.19750000000000001</v>
      </c>
      <c r="BV116" s="56">
        <f t="shared" si="82"/>
        <v>1.5900000000000001E-2</v>
      </c>
      <c r="BW116" s="56">
        <f t="shared" si="83"/>
        <v>-0.12089999999999999</v>
      </c>
      <c r="BX116" s="56">
        <f t="shared" si="84"/>
        <v>2.6200000000000001E-2</v>
      </c>
      <c r="BY116" s="56">
        <f t="shared" si="85"/>
        <v>9.6299999999999997E-2</v>
      </c>
      <c r="BZ116" s="56">
        <f t="shared" si="86"/>
        <v>0.14199999999999999</v>
      </c>
      <c r="CA116" s="56">
        <f t="shared" si="87"/>
        <v>0.1174</v>
      </c>
      <c r="CB116" s="56">
        <f t="shared" si="88"/>
        <v>1.5100000000000001E-2</v>
      </c>
      <c r="CC116" s="56">
        <f t="shared" si="89"/>
        <v>3.3099999999999997E-2</v>
      </c>
    </row>
    <row r="117" spans="1:81" x14ac:dyDescent="0.25">
      <c r="C117" s="7">
        <v>1.5</v>
      </c>
      <c r="D117" s="21">
        <v>4581.4399999999996</v>
      </c>
      <c r="E117" s="21">
        <v>4396.49</v>
      </c>
      <c r="F117" s="21">
        <v>4022.39</v>
      </c>
      <c r="G117" s="21">
        <v>4418.01</v>
      </c>
      <c r="H117" s="21">
        <v>4119.57</v>
      </c>
      <c r="I117" s="21">
        <v>4216.2700000000004</v>
      </c>
      <c r="J117" s="21">
        <v>5103.83</v>
      </c>
      <c r="K117" s="21">
        <v>4762.78</v>
      </c>
      <c r="L117" s="21">
        <v>4832.8100000000004</v>
      </c>
      <c r="M117" s="21">
        <v>5158.5200000000004</v>
      </c>
      <c r="N117" s="21">
        <v>4082.58</v>
      </c>
      <c r="O117" s="21">
        <v>4496.1400000000003</v>
      </c>
      <c r="P117" s="21">
        <v>4034.02</v>
      </c>
      <c r="Q117" s="21">
        <v>4301.9399999999996</v>
      </c>
      <c r="R117" s="21">
        <v>4595.99</v>
      </c>
      <c r="S117" s="21">
        <v>4630.74</v>
      </c>
      <c r="T117" s="21">
        <v>4350.3</v>
      </c>
      <c r="U117" s="21">
        <v>4392.6400000000003</v>
      </c>
      <c r="V117" s="21">
        <v>4784.01</v>
      </c>
      <c r="W117" s="21">
        <v>4594.1499999999996</v>
      </c>
      <c r="X117" s="21">
        <v>4599.51</v>
      </c>
      <c r="Y117" s="20"/>
      <c r="Z117" s="6"/>
      <c r="AA117" s="6"/>
      <c r="AB117" s="6">
        <v>8615.4599999999991</v>
      </c>
      <c r="AC117" s="6">
        <v>8698.43</v>
      </c>
      <c r="AD117" s="6">
        <v>8618.3799999999992</v>
      </c>
      <c r="AE117" s="6">
        <v>9048.75</v>
      </c>
      <c r="AF117" s="6">
        <v>8469.869999999999</v>
      </c>
      <c r="AG117" s="6">
        <v>8608.91</v>
      </c>
      <c r="AH117" s="6">
        <v>9887.84</v>
      </c>
      <c r="AI117" s="6">
        <v>9356.93</v>
      </c>
      <c r="AJ117" s="6">
        <v>9432.32</v>
      </c>
      <c r="AK117" s="6">
        <v>5158.5200000000004</v>
      </c>
      <c r="AL117" s="6">
        <v>4082.58</v>
      </c>
      <c r="AM117" s="6">
        <v>4496.1400000000003</v>
      </c>
      <c r="AN117" s="6"/>
      <c r="AO117" s="21">
        <v>4581.4399999999996</v>
      </c>
      <c r="AP117" s="21">
        <v>4396.49</v>
      </c>
      <c r="AQ117" s="21">
        <v>4022.39</v>
      </c>
      <c r="AR117" s="21">
        <v>4418.01</v>
      </c>
      <c r="AS117" s="21">
        <v>4119.57</v>
      </c>
      <c r="AT117" s="21">
        <v>4216.2700000000004</v>
      </c>
      <c r="AU117" s="21">
        <v>5103.83</v>
      </c>
      <c r="AV117" s="21">
        <v>4762.78</v>
      </c>
      <c r="AW117" s="21">
        <v>4832.8100000000004</v>
      </c>
      <c r="AX117" s="21">
        <v>5158.5200000000004</v>
      </c>
      <c r="AY117" s="21">
        <v>4082.58</v>
      </c>
      <c r="AZ117" s="21">
        <v>4496.1400000000003</v>
      </c>
      <c r="BA117" s="21">
        <v>4034.02</v>
      </c>
      <c r="BB117" s="21">
        <v>4301.9399999999996</v>
      </c>
      <c r="BC117" s="21">
        <v>4595.99</v>
      </c>
      <c r="BD117" s="21">
        <v>4630.74</v>
      </c>
      <c r="BE117" s="21">
        <v>4350.3</v>
      </c>
      <c r="BF117" s="21">
        <v>4392.6400000000003</v>
      </c>
      <c r="BG117" s="21">
        <v>4784.01</v>
      </c>
      <c r="BH117" s="21">
        <v>4594.1499999999996</v>
      </c>
      <c r="BI117" s="21">
        <v>4599.51</v>
      </c>
      <c r="BJ117" s="21"/>
      <c r="BK117" s="21">
        <f t="shared" si="56"/>
        <v>547.41999999999962</v>
      </c>
      <c r="BL117" s="21">
        <f t="shared" si="57"/>
        <v>94.550000000000182</v>
      </c>
      <c r="BM117" s="21">
        <f t="shared" si="58"/>
        <v>-573.59999999999991</v>
      </c>
      <c r="BN117" s="21">
        <f t="shared" si="59"/>
        <v>-212.72999999999956</v>
      </c>
      <c r="BO117" s="21">
        <f t="shared" si="60"/>
        <v>-230.73000000000047</v>
      </c>
      <c r="BP117" s="21">
        <f t="shared" si="61"/>
        <v>-176.36999999999989</v>
      </c>
      <c r="BQ117" s="21">
        <f t="shared" si="62"/>
        <v>319.81999999999971</v>
      </c>
      <c r="BR117" s="21">
        <f t="shared" si="63"/>
        <v>168.63000000000011</v>
      </c>
      <c r="BS117" s="21">
        <f t="shared" si="64"/>
        <v>233.30000000000018</v>
      </c>
      <c r="BU117" s="56">
        <f t="shared" si="65"/>
        <v>0.1195</v>
      </c>
      <c r="BV117" s="56">
        <f t="shared" si="82"/>
        <v>2.1499999999999998E-2</v>
      </c>
      <c r="BW117" s="56">
        <f t="shared" si="83"/>
        <v>-0.1426</v>
      </c>
      <c r="BX117" s="56">
        <f t="shared" si="84"/>
        <v>-4.82E-2</v>
      </c>
      <c r="BY117" s="56">
        <f t="shared" si="85"/>
        <v>-5.6000000000000001E-2</v>
      </c>
      <c r="BZ117" s="56">
        <f t="shared" si="86"/>
        <v>-4.1799999999999997E-2</v>
      </c>
      <c r="CA117" s="56">
        <f t="shared" si="87"/>
        <v>6.2700000000000006E-2</v>
      </c>
      <c r="CB117" s="56">
        <f t="shared" si="88"/>
        <v>3.5400000000000001E-2</v>
      </c>
      <c r="CC117" s="56">
        <f t="shared" si="89"/>
        <v>4.8300000000000003E-2</v>
      </c>
    </row>
    <row r="118" spans="1:81" x14ac:dyDescent="0.25">
      <c r="C118" s="7">
        <v>2</v>
      </c>
      <c r="D118" s="21">
        <v>967.6</v>
      </c>
      <c r="E118" s="21">
        <v>780.53</v>
      </c>
      <c r="F118" s="21">
        <v>765.84</v>
      </c>
      <c r="G118" s="21">
        <v>950.3</v>
      </c>
      <c r="H118" s="21">
        <v>760.22</v>
      </c>
      <c r="I118" s="21">
        <v>981.48</v>
      </c>
      <c r="J118" s="21">
        <v>933.42</v>
      </c>
      <c r="K118" s="21">
        <v>770.17</v>
      </c>
      <c r="L118" s="21">
        <v>884.92</v>
      </c>
      <c r="M118" s="21">
        <v>825.17</v>
      </c>
      <c r="N118" s="21">
        <v>832.53</v>
      </c>
      <c r="O118" s="21">
        <v>991.44</v>
      </c>
      <c r="P118" s="21">
        <v>831.66</v>
      </c>
      <c r="Q118" s="21">
        <v>826.79</v>
      </c>
      <c r="R118" s="21">
        <v>1006.48</v>
      </c>
      <c r="S118" s="21">
        <v>958.75</v>
      </c>
      <c r="T118" s="21">
        <v>907.92</v>
      </c>
      <c r="U118" s="21">
        <v>887.14</v>
      </c>
      <c r="V118" s="21">
        <v>1062.6199999999999</v>
      </c>
      <c r="W118" s="21">
        <v>1061.29</v>
      </c>
      <c r="X118" s="21">
        <v>987.03</v>
      </c>
      <c r="Y118" s="20"/>
      <c r="Z118" s="6"/>
      <c r="AA118" s="6"/>
      <c r="AB118" s="6">
        <v>1799.26</v>
      </c>
      <c r="AC118" s="6">
        <v>1607.32</v>
      </c>
      <c r="AD118" s="6">
        <v>1772.3200000000002</v>
      </c>
      <c r="AE118" s="6">
        <v>1909.05</v>
      </c>
      <c r="AF118" s="6">
        <v>1668.1399999999999</v>
      </c>
      <c r="AG118" s="6">
        <v>1868.62</v>
      </c>
      <c r="AH118" s="6">
        <v>1996.04</v>
      </c>
      <c r="AI118" s="6">
        <v>1831.46</v>
      </c>
      <c r="AJ118" s="6">
        <v>1871.9499999999998</v>
      </c>
      <c r="AK118" s="6">
        <v>825.17</v>
      </c>
      <c r="AL118" s="6">
        <v>832.53</v>
      </c>
      <c r="AM118" s="6">
        <v>991.44</v>
      </c>
      <c r="AN118" s="6"/>
      <c r="AO118" s="21">
        <v>967.6</v>
      </c>
      <c r="AP118" s="21">
        <v>780.53</v>
      </c>
      <c r="AQ118" s="21">
        <v>765.84</v>
      </c>
      <c r="AR118" s="21">
        <v>950.3</v>
      </c>
      <c r="AS118" s="21">
        <v>760.22</v>
      </c>
      <c r="AT118" s="21">
        <v>981.48</v>
      </c>
      <c r="AU118" s="21">
        <v>933.42</v>
      </c>
      <c r="AV118" s="21">
        <v>770.17</v>
      </c>
      <c r="AW118" s="21">
        <v>884.92</v>
      </c>
      <c r="AX118" s="21">
        <v>825.17</v>
      </c>
      <c r="AY118" s="21">
        <v>832.53</v>
      </c>
      <c r="AZ118" s="21">
        <v>991.44</v>
      </c>
      <c r="BA118" s="21">
        <v>831.66</v>
      </c>
      <c r="BB118" s="21">
        <v>826.79</v>
      </c>
      <c r="BC118" s="21">
        <v>1006.48</v>
      </c>
      <c r="BD118" s="21">
        <v>958.75</v>
      </c>
      <c r="BE118" s="21">
        <v>907.92</v>
      </c>
      <c r="BF118" s="21">
        <v>887.14</v>
      </c>
      <c r="BG118" s="21">
        <v>1062.6199999999999</v>
      </c>
      <c r="BH118" s="21">
        <v>1061.29</v>
      </c>
      <c r="BI118" s="21">
        <v>987.03</v>
      </c>
      <c r="BJ118" s="21"/>
      <c r="BK118" s="21">
        <f t="shared" si="56"/>
        <v>135.94000000000005</v>
      </c>
      <c r="BL118" s="21">
        <f t="shared" si="57"/>
        <v>-46.259999999999991</v>
      </c>
      <c r="BM118" s="21">
        <f t="shared" si="58"/>
        <v>-240.64</v>
      </c>
      <c r="BN118" s="21">
        <f t="shared" si="59"/>
        <v>-8.4500000000000455</v>
      </c>
      <c r="BO118" s="21">
        <f t="shared" si="60"/>
        <v>-147.69999999999993</v>
      </c>
      <c r="BP118" s="21">
        <f t="shared" si="61"/>
        <v>94.340000000000032</v>
      </c>
      <c r="BQ118" s="21">
        <f t="shared" si="62"/>
        <v>-129.19999999999993</v>
      </c>
      <c r="BR118" s="21">
        <f t="shared" si="63"/>
        <v>-291.12</v>
      </c>
      <c r="BS118" s="21">
        <f t="shared" si="64"/>
        <v>-102.11000000000001</v>
      </c>
      <c r="BU118" s="56">
        <f t="shared" si="65"/>
        <v>0.14050000000000001</v>
      </c>
      <c r="BV118" s="56">
        <f t="shared" si="82"/>
        <v>-5.9299999999999999E-2</v>
      </c>
      <c r="BW118" s="56">
        <f t="shared" si="83"/>
        <v>-0.31419999999999998</v>
      </c>
      <c r="BX118" s="56">
        <f t="shared" si="84"/>
        <v>-8.8999999999999999E-3</v>
      </c>
      <c r="BY118" s="56">
        <f t="shared" si="85"/>
        <v>-0.1943</v>
      </c>
      <c r="BZ118" s="56">
        <f t="shared" si="86"/>
        <v>9.6100000000000005E-2</v>
      </c>
      <c r="CA118" s="56">
        <f t="shared" si="87"/>
        <v>-0.1384</v>
      </c>
      <c r="CB118" s="56">
        <f t="shared" si="88"/>
        <v>-0.378</v>
      </c>
      <c r="CC118" s="56">
        <f t="shared" si="89"/>
        <v>-0.1154</v>
      </c>
    </row>
    <row r="119" spans="1:81" x14ac:dyDescent="0.25">
      <c r="C119" s="7"/>
      <c r="D119" s="21">
        <v>8483</v>
      </c>
      <c r="E119" s="21">
        <v>8362</v>
      </c>
      <c r="F119" s="21">
        <v>7943.6</v>
      </c>
      <c r="G119" s="21">
        <v>8985.14</v>
      </c>
      <c r="H119" s="21">
        <v>8992.89</v>
      </c>
      <c r="I119" s="21">
        <v>8915</v>
      </c>
      <c r="J119" s="21">
        <v>12017</v>
      </c>
      <c r="K119" s="21">
        <v>13915.99</v>
      </c>
      <c r="L119" s="21">
        <v>10677.36</v>
      </c>
      <c r="M119" s="21">
        <v>10429.74</v>
      </c>
      <c r="N119" s="21">
        <v>7863.88</v>
      </c>
      <c r="O119" s="21">
        <v>8471</v>
      </c>
      <c r="P119" s="21">
        <v>7325.35</v>
      </c>
      <c r="Q119" s="21">
        <v>7658</v>
      </c>
      <c r="R119" s="21">
        <v>8996</v>
      </c>
      <c r="S119" s="21">
        <v>7923.44</v>
      </c>
      <c r="T119" s="21">
        <v>8679.7999999999993</v>
      </c>
      <c r="U119" s="21">
        <v>8810</v>
      </c>
      <c r="V119" s="21">
        <v>9428</v>
      </c>
      <c r="W119" s="21">
        <v>9590</v>
      </c>
      <c r="X119" s="21">
        <v>10114.32</v>
      </c>
      <c r="Y119" s="20"/>
      <c r="Z119" s="6"/>
      <c r="AA119" s="6"/>
      <c r="AB119" s="6">
        <v>15808.35</v>
      </c>
      <c r="AC119" s="6">
        <v>16020</v>
      </c>
      <c r="AD119" s="6">
        <v>16939.599999999999</v>
      </c>
      <c r="AE119" s="6">
        <v>16908.579999999998</v>
      </c>
      <c r="AF119" s="6">
        <v>17672.689999999999</v>
      </c>
      <c r="AG119" s="6">
        <v>17725</v>
      </c>
      <c r="AH119" s="6">
        <v>21445</v>
      </c>
      <c r="AI119" s="6">
        <v>23505.989999999998</v>
      </c>
      <c r="AJ119" s="6">
        <v>20791.68</v>
      </c>
      <c r="AK119" s="6">
        <v>10429.74</v>
      </c>
      <c r="AL119" s="6">
        <v>7863.88</v>
      </c>
      <c r="AM119" s="6">
        <v>8471</v>
      </c>
      <c r="AN119" s="6"/>
      <c r="AO119" s="21">
        <v>8483</v>
      </c>
      <c r="AP119" s="21">
        <v>8362</v>
      </c>
      <c r="AQ119" s="21">
        <v>7943.6</v>
      </c>
      <c r="AR119" s="21">
        <v>8985.14</v>
      </c>
      <c r="AS119" s="21">
        <v>8992.89</v>
      </c>
      <c r="AT119" s="21">
        <v>8915</v>
      </c>
      <c r="AU119" s="21">
        <v>12017</v>
      </c>
      <c r="AV119" s="21">
        <v>13915.99</v>
      </c>
      <c r="AW119" s="21">
        <v>10677.36</v>
      </c>
      <c r="AX119" s="21">
        <v>10429.74</v>
      </c>
      <c r="AY119" s="21">
        <v>7863.88</v>
      </c>
      <c r="AZ119" s="21">
        <v>8471</v>
      </c>
      <c r="BA119" s="21">
        <v>7325.35</v>
      </c>
      <c r="BB119" s="21">
        <v>7658</v>
      </c>
      <c r="BC119" s="21">
        <v>8996</v>
      </c>
      <c r="BD119" s="21">
        <v>7923.44</v>
      </c>
      <c r="BE119" s="21">
        <v>8679.7999999999993</v>
      </c>
      <c r="BF119" s="21">
        <v>8810</v>
      </c>
      <c r="BG119" s="21">
        <v>9428</v>
      </c>
      <c r="BH119" s="21">
        <v>9590</v>
      </c>
      <c r="BI119" s="21">
        <v>10114.32</v>
      </c>
      <c r="BJ119" s="21"/>
      <c r="BK119" s="21">
        <f t="shared" si="56"/>
        <v>1157.6499999999996</v>
      </c>
      <c r="BL119" s="21">
        <f t="shared" si="57"/>
        <v>704</v>
      </c>
      <c r="BM119" s="21">
        <f t="shared" si="58"/>
        <v>-1052.3999999999996</v>
      </c>
      <c r="BN119" s="21">
        <f t="shared" si="59"/>
        <v>1061.6999999999998</v>
      </c>
      <c r="BO119" s="21">
        <f t="shared" si="60"/>
        <v>313.09000000000015</v>
      </c>
      <c r="BP119" s="21">
        <f t="shared" si="61"/>
        <v>105</v>
      </c>
      <c r="BQ119" s="21">
        <f t="shared" si="62"/>
        <v>2589</v>
      </c>
      <c r="BR119" s="21">
        <f t="shared" si="63"/>
        <v>4325.99</v>
      </c>
      <c r="BS119" s="21">
        <f t="shared" si="64"/>
        <v>563.04000000000087</v>
      </c>
      <c r="BU119" s="56">
        <f t="shared" si="65"/>
        <v>0.13650000000000001</v>
      </c>
      <c r="BV119" s="56">
        <f t="shared" si="82"/>
        <v>8.4199999999999997E-2</v>
      </c>
      <c r="BW119" s="56">
        <f t="shared" si="83"/>
        <v>-0.13250000000000001</v>
      </c>
      <c r="BX119" s="56">
        <f t="shared" si="84"/>
        <v>0.1182</v>
      </c>
      <c r="BY119" s="56">
        <f t="shared" si="85"/>
        <v>3.4799999999999998E-2</v>
      </c>
      <c r="BZ119" s="56">
        <f t="shared" si="86"/>
        <v>1.18E-2</v>
      </c>
      <c r="CA119" s="56">
        <f t="shared" si="87"/>
        <v>0.21540000000000001</v>
      </c>
      <c r="CB119" s="56">
        <f t="shared" si="88"/>
        <v>0.31090000000000001</v>
      </c>
      <c r="CC119" s="56">
        <f t="shared" si="89"/>
        <v>5.2699999999999997E-2</v>
      </c>
    </row>
    <row r="120" spans="1:81" s="74" customFormat="1" ht="15.75" x14ac:dyDescent="0.25">
      <c r="A120" s="73" t="s">
        <v>137</v>
      </c>
      <c r="D120" s="75">
        <v>1838006.6</v>
      </c>
      <c r="E120" s="75">
        <v>1633554.92</v>
      </c>
      <c r="F120" s="75">
        <v>1511328.2100000002</v>
      </c>
      <c r="G120" s="75">
        <v>1729618.9000000001</v>
      </c>
      <c r="H120" s="75">
        <v>1832094.9799999997</v>
      </c>
      <c r="I120" s="75">
        <v>1971865.36</v>
      </c>
      <c r="J120" s="75">
        <v>2000719.6199999999</v>
      </c>
      <c r="K120" s="75">
        <v>1827373.6400000001</v>
      </c>
      <c r="L120" s="75">
        <v>1807256.1300000001</v>
      </c>
      <c r="M120" s="75">
        <v>1705943.2999999998</v>
      </c>
      <c r="N120" s="75">
        <v>1612298.52</v>
      </c>
      <c r="O120" s="75">
        <v>1544766.3899999997</v>
      </c>
      <c r="P120" s="75">
        <v>1560150.34</v>
      </c>
      <c r="Q120" s="75">
        <v>1525191.3399999999</v>
      </c>
      <c r="R120" s="75">
        <v>1636388.05</v>
      </c>
      <c r="S120" s="75">
        <v>1722596.0899999999</v>
      </c>
      <c r="T120" s="75">
        <v>1663526.44</v>
      </c>
      <c r="U120" s="75">
        <v>1703030.2599999998</v>
      </c>
      <c r="V120" s="75">
        <v>1808430.49</v>
      </c>
      <c r="W120" s="75">
        <v>1733970.69</v>
      </c>
      <c r="X120" s="75">
        <v>1784206.97</v>
      </c>
      <c r="Y120" s="76"/>
      <c r="Z120" s="77"/>
      <c r="AA120" s="77"/>
      <c r="AB120" s="77">
        <v>3398156.94</v>
      </c>
      <c r="AC120" s="77">
        <v>3158746.26</v>
      </c>
      <c r="AD120" s="77">
        <v>3147716.26</v>
      </c>
      <c r="AE120" s="77">
        <v>3452214.9899999998</v>
      </c>
      <c r="AF120" s="77">
        <v>3495621.42</v>
      </c>
      <c r="AG120" s="77">
        <v>3674895.6200000006</v>
      </c>
      <c r="AH120" s="77">
        <v>3809150.11</v>
      </c>
      <c r="AI120" s="77">
        <v>3561344.3300000005</v>
      </c>
      <c r="AJ120" s="77">
        <v>3591463.1</v>
      </c>
      <c r="AK120" s="77">
        <v>1705943.2999999998</v>
      </c>
      <c r="AL120" s="77">
        <v>1612298.52</v>
      </c>
      <c r="AM120" s="77">
        <v>1544766.3899999997</v>
      </c>
      <c r="AN120" s="77"/>
      <c r="AO120" s="75">
        <v>1838006.6</v>
      </c>
      <c r="AP120" s="75">
        <v>1633554.92</v>
      </c>
      <c r="AQ120" s="75">
        <v>1511328.2100000002</v>
      </c>
      <c r="AR120" s="75">
        <v>1729618.9000000001</v>
      </c>
      <c r="AS120" s="75">
        <v>1832094.9799999997</v>
      </c>
      <c r="AT120" s="75">
        <v>1971865.36</v>
      </c>
      <c r="AU120" s="75">
        <v>2000719.6199999999</v>
      </c>
      <c r="AV120" s="75">
        <v>1827373.6400000001</v>
      </c>
      <c r="AW120" s="75">
        <v>1807256.1300000001</v>
      </c>
      <c r="AX120" s="75">
        <v>1705943.2999999998</v>
      </c>
      <c r="AY120" s="75">
        <v>1612298.52</v>
      </c>
      <c r="AZ120" s="75">
        <v>1544766.3899999997</v>
      </c>
      <c r="BA120" s="75">
        <v>1560150.34</v>
      </c>
      <c r="BB120" s="75">
        <v>1525191.3399999999</v>
      </c>
      <c r="BC120" s="75">
        <v>1636388.05</v>
      </c>
      <c r="BD120" s="75">
        <v>1722596.0899999999</v>
      </c>
      <c r="BE120" s="75">
        <v>1663526.44</v>
      </c>
      <c r="BF120" s="75">
        <v>1703030.2599999998</v>
      </c>
      <c r="BG120" s="75">
        <v>1808430.49</v>
      </c>
      <c r="BH120" s="75">
        <v>1733970.69</v>
      </c>
      <c r="BI120" s="75">
        <v>1784206.97</v>
      </c>
      <c r="BJ120" s="75"/>
      <c r="BK120" s="75">
        <f t="shared" si="56"/>
        <v>277856.26</v>
      </c>
      <c r="BL120" s="75">
        <f t="shared" si="57"/>
        <v>108363.58000000007</v>
      </c>
      <c r="BM120" s="75">
        <f t="shared" si="58"/>
        <v>-125059.83999999985</v>
      </c>
      <c r="BN120" s="75">
        <f t="shared" si="59"/>
        <v>7022.8100000002887</v>
      </c>
      <c r="BO120" s="75">
        <f t="shared" si="60"/>
        <v>168568.5399999998</v>
      </c>
      <c r="BP120" s="75">
        <f t="shared" si="61"/>
        <v>268835.10000000033</v>
      </c>
      <c r="BQ120" s="75">
        <f t="shared" si="62"/>
        <v>192289.12999999989</v>
      </c>
      <c r="BR120" s="75">
        <f t="shared" si="63"/>
        <v>93402.950000000186</v>
      </c>
      <c r="BS120" s="75">
        <f t="shared" si="64"/>
        <v>23049.160000000149</v>
      </c>
      <c r="BU120" s="78">
        <f>ROUND(BK120/AO120,4)</f>
        <v>0.1512</v>
      </c>
      <c r="BV120" s="78">
        <f t="shared" si="82"/>
        <v>6.6299999999999998E-2</v>
      </c>
      <c r="BW120" s="78">
        <f t="shared" si="83"/>
        <v>-8.2699999999999996E-2</v>
      </c>
      <c r="BX120" s="78">
        <f t="shared" si="84"/>
        <v>4.1000000000000003E-3</v>
      </c>
      <c r="BY120" s="78">
        <f t="shared" si="85"/>
        <v>9.1999999999999998E-2</v>
      </c>
      <c r="BZ120" s="78">
        <f t="shared" si="86"/>
        <v>0.1363</v>
      </c>
      <c r="CA120" s="78">
        <f t="shared" si="87"/>
        <v>9.6100000000000005E-2</v>
      </c>
      <c r="CB120" s="78">
        <f t="shared" si="88"/>
        <v>5.11E-2</v>
      </c>
      <c r="CC120" s="78">
        <f t="shared" si="89"/>
        <v>1.2800000000000001E-2</v>
      </c>
    </row>
    <row r="121" spans="1:81" x14ac:dyDescent="0.25">
      <c r="A121" s="7" t="s">
        <v>33</v>
      </c>
      <c r="B121" s="7" t="s">
        <v>107</v>
      </c>
      <c r="C121" s="7">
        <v>0.75</v>
      </c>
      <c r="D121" s="21">
        <v>6836.61</v>
      </c>
      <c r="E121" s="21">
        <v>5011.62</v>
      </c>
      <c r="F121" s="21">
        <v>4379.3599999999997</v>
      </c>
      <c r="G121" s="21">
        <v>5080.25</v>
      </c>
      <c r="H121" s="21">
        <v>5242.94</v>
      </c>
      <c r="I121" s="21">
        <v>6479.11</v>
      </c>
      <c r="J121" s="21">
        <v>5683.01</v>
      </c>
      <c r="K121" s="21">
        <v>4405.82</v>
      </c>
      <c r="L121" s="21">
        <v>4223.63</v>
      </c>
      <c r="M121" s="21">
        <v>4406.99</v>
      </c>
      <c r="N121" s="21">
        <v>2970.3</v>
      </c>
      <c r="O121" s="21">
        <v>3360.82</v>
      </c>
      <c r="P121" s="21">
        <v>3293.69</v>
      </c>
      <c r="Q121" s="21">
        <v>3404.69</v>
      </c>
      <c r="R121" s="21">
        <v>3461.66</v>
      </c>
      <c r="S121" s="21">
        <v>3962.84</v>
      </c>
      <c r="T121" s="21">
        <v>3589.06</v>
      </c>
      <c r="U121" s="21">
        <v>3828.69</v>
      </c>
      <c r="V121" s="21">
        <v>4152.95</v>
      </c>
      <c r="W121" s="21">
        <v>4224.8900000000003</v>
      </c>
      <c r="X121" s="21">
        <v>3842.79</v>
      </c>
      <c r="Y121" s="20"/>
      <c r="Z121" s="6"/>
      <c r="AA121" s="6"/>
      <c r="AB121" s="6">
        <v>10130.299999999999</v>
      </c>
      <c r="AC121" s="6">
        <v>8416.31</v>
      </c>
      <c r="AD121" s="6">
        <v>7841.0199999999995</v>
      </c>
      <c r="AE121" s="6">
        <v>9043.09</v>
      </c>
      <c r="AF121" s="6">
        <v>8832</v>
      </c>
      <c r="AG121" s="6">
        <v>10307.799999999999</v>
      </c>
      <c r="AH121" s="6">
        <v>9835.9599999999991</v>
      </c>
      <c r="AI121" s="6">
        <v>8630.7099999999991</v>
      </c>
      <c r="AJ121" s="6">
        <v>8066.42</v>
      </c>
      <c r="AK121" s="6">
        <v>4406.99</v>
      </c>
      <c r="AL121" s="6">
        <v>2970.3</v>
      </c>
      <c r="AM121" s="6">
        <v>3360.82</v>
      </c>
      <c r="AN121" s="6"/>
      <c r="AO121" s="21">
        <v>6836.61</v>
      </c>
      <c r="AP121" s="21">
        <v>5011.62</v>
      </c>
      <c r="AQ121" s="21">
        <v>4379.3599999999997</v>
      </c>
      <c r="AR121" s="21">
        <v>5080.25</v>
      </c>
      <c r="AS121" s="21">
        <v>5242.94</v>
      </c>
      <c r="AT121" s="21">
        <v>6479.11</v>
      </c>
      <c r="AU121" s="21">
        <v>5683.01</v>
      </c>
      <c r="AV121" s="21">
        <v>4405.82</v>
      </c>
      <c r="AW121" s="21">
        <v>4223.63</v>
      </c>
      <c r="AX121" s="21">
        <v>4406.99</v>
      </c>
      <c r="AY121" s="21">
        <v>2970.3</v>
      </c>
      <c r="AZ121" s="21">
        <v>3360.82</v>
      </c>
      <c r="BA121" s="21">
        <v>3293.69</v>
      </c>
      <c r="BB121" s="21">
        <v>3404.69</v>
      </c>
      <c r="BC121" s="21">
        <v>3461.66</v>
      </c>
      <c r="BD121" s="21">
        <v>3962.84</v>
      </c>
      <c r="BE121" s="21">
        <v>3589.06</v>
      </c>
      <c r="BF121" s="21">
        <v>3828.69</v>
      </c>
      <c r="BG121" s="21">
        <v>4152.95</v>
      </c>
      <c r="BH121" s="21">
        <v>4224.8900000000003</v>
      </c>
      <c r="BI121" s="21">
        <v>3842.79</v>
      </c>
      <c r="BJ121" s="21"/>
      <c r="BK121" s="21">
        <f t="shared" si="56"/>
        <v>3542.9199999999996</v>
      </c>
      <c r="BL121" s="21">
        <f t="shared" si="57"/>
        <v>1606.9299999999998</v>
      </c>
      <c r="BM121" s="21">
        <f t="shared" si="58"/>
        <v>917.69999999999982</v>
      </c>
      <c r="BN121" s="21">
        <f t="shared" si="59"/>
        <v>1117.4099999999999</v>
      </c>
      <c r="BO121" s="21">
        <f t="shared" si="60"/>
        <v>1653.8799999999997</v>
      </c>
      <c r="BP121" s="21">
        <f t="shared" si="61"/>
        <v>2650.4199999999996</v>
      </c>
      <c r="BQ121" s="21">
        <f t="shared" si="62"/>
        <v>1530.0600000000004</v>
      </c>
      <c r="BR121" s="21">
        <f t="shared" si="63"/>
        <v>180.92999999999938</v>
      </c>
      <c r="BS121" s="21">
        <f t="shared" si="64"/>
        <v>380.84000000000015</v>
      </c>
      <c r="BU121" s="56">
        <f t="shared" si="65"/>
        <v>0.51819999999999999</v>
      </c>
      <c r="BV121" s="56">
        <f t="shared" si="82"/>
        <v>0.3206</v>
      </c>
      <c r="BW121" s="56">
        <f t="shared" si="83"/>
        <v>0.20960000000000001</v>
      </c>
      <c r="BX121" s="56">
        <f t="shared" si="84"/>
        <v>0.22</v>
      </c>
      <c r="BY121" s="56">
        <f t="shared" si="85"/>
        <v>0.31540000000000001</v>
      </c>
      <c r="BZ121" s="56">
        <f t="shared" si="86"/>
        <v>0.40910000000000002</v>
      </c>
      <c r="CA121" s="56">
        <f t="shared" si="87"/>
        <v>0.26919999999999999</v>
      </c>
      <c r="CB121" s="56">
        <f t="shared" si="88"/>
        <v>4.1099999999999998E-2</v>
      </c>
      <c r="CC121" s="56">
        <f t="shared" si="89"/>
        <v>9.0200000000000002E-2</v>
      </c>
    </row>
    <row r="122" spans="1:81" x14ac:dyDescent="0.25">
      <c r="C122" s="7">
        <v>1</v>
      </c>
      <c r="D122" s="21">
        <v>450.26</v>
      </c>
      <c r="E122" s="21">
        <v>382.98</v>
      </c>
      <c r="F122" s="21">
        <v>307.58</v>
      </c>
      <c r="G122" s="21">
        <v>395.05</v>
      </c>
      <c r="H122" s="21">
        <v>430.12</v>
      </c>
      <c r="I122" s="21">
        <v>459.12</v>
      </c>
      <c r="J122" s="21">
        <v>526.67999999999995</v>
      </c>
      <c r="K122" s="21">
        <v>371.23</v>
      </c>
      <c r="L122" s="21">
        <v>359.54</v>
      </c>
      <c r="M122" s="21">
        <v>403.7</v>
      </c>
      <c r="N122" s="21">
        <v>346.55</v>
      </c>
      <c r="O122" s="21">
        <v>279</v>
      </c>
      <c r="P122" s="21">
        <v>267.31</v>
      </c>
      <c r="Q122" s="21">
        <v>269.91000000000003</v>
      </c>
      <c r="R122" s="21">
        <v>312.31</v>
      </c>
      <c r="S122" s="21">
        <v>429.6</v>
      </c>
      <c r="T122" s="21">
        <v>477.34</v>
      </c>
      <c r="U122" s="21">
        <v>342.08</v>
      </c>
      <c r="V122" s="21">
        <v>361.54</v>
      </c>
      <c r="W122" s="21">
        <v>337.23</v>
      </c>
      <c r="X122" s="21">
        <v>448.61</v>
      </c>
      <c r="Y122" s="20"/>
      <c r="Z122" s="6"/>
      <c r="AA122" s="6"/>
      <c r="AB122" s="6">
        <v>717.56999999999994</v>
      </c>
      <c r="AC122" s="6">
        <v>652.8900000000001</v>
      </c>
      <c r="AD122" s="6">
        <v>619.89</v>
      </c>
      <c r="AE122" s="6">
        <v>824.65000000000009</v>
      </c>
      <c r="AF122" s="6">
        <v>907.46</v>
      </c>
      <c r="AG122" s="6">
        <v>801.2</v>
      </c>
      <c r="AH122" s="6">
        <v>888.22</v>
      </c>
      <c r="AI122" s="6">
        <v>708.46</v>
      </c>
      <c r="AJ122" s="6">
        <v>808.15000000000009</v>
      </c>
      <c r="AK122" s="6">
        <v>403.7</v>
      </c>
      <c r="AL122" s="6">
        <v>346.55</v>
      </c>
      <c r="AM122" s="6">
        <v>279</v>
      </c>
      <c r="AN122" s="6"/>
      <c r="AO122" s="21">
        <v>450.26</v>
      </c>
      <c r="AP122" s="21">
        <v>382.98</v>
      </c>
      <c r="AQ122" s="21">
        <v>307.58</v>
      </c>
      <c r="AR122" s="21">
        <v>395.05</v>
      </c>
      <c r="AS122" s="21">
        <v>430.12</v>
      </c>
      <c r="AT122" s="21">
        <v>459.12</v>
      </c>
      <c r="AU122" s="21">
        <v>526.67999999999995</v>
      </c>
      <c r="AV122" s="21">
        <v>371.23</v>
      </c>
      <c r="AW122" s="21">
        <v>359.54</v>
      </c>
      <c r="AX122" s="21">
        <v>403.7</v>
      </c>
      <c r="AY122" s="21">
        <v>346.55</v>
      </c>
      <c r="AZ122" s="21">
        <v>279</v>
      </c>
      <c r="BA122" s="21">
        <v>267.31</v>
      </c>
      <c r="BB122" s="21">
        <v>269.91000000000003</v>
      </c>
      <c r="BC122" s="21">
        <v>312.31</v>
      </c>
      <c r="BD122" s="21">
        <v>429.6</v>
      </c>
      <c r="BE122" s="21">
        <v>477.34</v>
      </c>
      <c r="BF122" s="21">
        <v>342.08</v>
      </c>
      <c r="BG122" s="21">
        <v>361.54</v>
      </c>
      <c r="BH122" s="21">
        <v>337.23</v>
      </c>
      <c r="BI122" s="21">
        <v>448.61</v>
      </c>
      <c r="BJ122" s="21"/>
      <c r="BK122" s="21">
        <f t="shared" si="56"/>
        <v>182.95</v>
      </c>
      <c r="BL122" s="21">
        <f t="shared" si="57"/>
        <v>113.07</v>
      </c>
      <c r="BM122" s="21">
        <f t="shared" si="58"/>
        <v>-4.7300000000000182</v>
      </c>
      <c r="BN122" s="21">
        <f t="shared" si="59"/>
        <v>-34.550000000000011</v>
      </c>
      <c r="BO122" s="21">
        <f t="shared" si="60"/>
        <v>-47.21999999999997</v>
      </c>
      <c r="BP122" s="21">
        <f t="shared" si="61"/>
        <v>117.04000000000002</v>
      </c>
      <c r="BQ122" s="21">
        <f t="shared" si="62"/>
        <v>165.13999999999993</v>
      </c>
      <c r="BR122" s="21">
        <f t="shared" si="63"/>
        <v>34</v>
      </c>
      <c r="BS122" s="21">
        <f t="shared" si="64"/>
        <v>-89.07</v>
      </c>
      <c r="BU122" s="56">
        <f>ROUND(BK122/AO122,4)</f>
        <v>0.40629999999999999</v>
      </c>
      <c r="BV122" s="56">
        <f t="shared" si="82"/>
        <v>0.29520000000000002</v>
      </c>
      <c r="BW122" s="56">
        <f t="shared" si="83"/>
        <v>-1.54E-2</v>
      </c>
      <c r="BX122" s="56">
        <f t="shared" si="84"/>
        <v>-8.7499999999999994E-2</v>
      </c>
      <c r="BY122" s="56">
        <f t="shared" si="85"/>
        <v>-0.10979999999999999</v>
      </c>
      <c r="BZ122" s="56">
        <f t="shared" si="86"/>
        <v>0.25490000000000002</v>
      </c>
      <c r="CA122" s="56">
        <f t="shared" si="87"/>
        <v>0.3135</v>
      </c>
      <c r="CB122" s="56">
        <f t="shared" si="88"/>
        <v>9.1600000000000001E-2</v>
      </c>
      <c r="CC122" s="56">
        <f t="shared" si="89"/>
        <v>-0.2477</v>
      </c>
    </row>
    <row r="123" spans="1:81" x14ac:dyDescent="0.25">
      <c r="A123" s="7" t="s">
        <v>138</v>
      </c>
      <c r="D123" s="21">
        <v>7286.87</v>
      </c>
      <c r="E123" s="21">
        <v>5394.6</v>
      </c>
      <c r="F123" s="21">
        <v>4686.9399999999996</v>
      </c>
      <c r="G123" s="21">
        <v>5475.3</v>
      </c>
      <c r="H123" s="21">
        <v>5673.0599999999995</v>
      </c>
      <c r="I123" s="21">
        <v>6938.23</v>
      </c>
      <c r="J123" s="21">
        <v>6209.6900000000005</v>
      </c>
      <c r="K123" s="21">
        <v>4777.0499999999993</v>
      </c>
      <c r="L123" s="21">
        <v>4583.17</v>
      </c>
      <c r="M123" s="21">
        <v>4810.6899999999996</v>
      </c>
      <c r="N123" s="21">
        <v>3316.8500000000004</v>
      </c>
      <c r="O123" s="21">
        <v>3639.82</v>
      </c>
      <c r="P123" s="21">
        <v>3561</v>
      </c>
      <c r="Q123" s="21">
        <v>3674.6</v>
      </c>
      <c r="R123" s="21">
        <v>3773.97</v>
      </c>
      <c r="S123" s="21">
        <v>4392.4400000000005</v>
      </c>
      <c r="T123" s="21">
        <v>4066.4</v>
      </c>
      <c r="U123" s="21">
        <v>4170.7700000000004</v>
      </c>
      <c r="V123" s="21">
        <v>4514.49</v>
      </c>
      <c r="W123" s="21">
        <v>4562.1200000000008</v>
      </c>
      <c r="X123" s="21">
        <v>4291.3999999999996</v>
      </c>
      <c r="Y123" s="20"/>
      <c r="Z123" s="6"/>
      <c r="AA123" s="6"/>
      <c r="AB123" s="6">
        <v>10847.869999999999</v>
      </c>
      <c r="AC123" s="6">
        <v>9069.1999999999989</v>
      </c>
      <c r="AD123" s="6">
        <v>8460.91</v>
      </c>
      <c r="AE123" s="6">
        <v>9867.74</v>
      </c>
      <c r="AF123" s="6">
        <v>9739.4599999999991</v>
      </c>
      <c r="AG123" s="6">
        <v>11109</v>
      </c>
      <c r="AH123" s="6">
        <v>10724.179999999998</v>
      </c>
      <c r="AI123" s="6">
        <v>9339.1699999999983</v>
      </c>
      <c r="AJ123" s="6">
        <v>8874.57</v>
      </c>
      <c r="AK123" s="6">
        <v>4810.6899999999996</v>
      </c>
      <c r="AL123" s="6">
        <v>3316.8500000000004</v>
      </c>
      <c r="AM123" s="6">
        <v>3639.82</v>
      </c>
      <c r="AN123" s="6"/>
      <c r="AO123" s="21">
        <v>7286.87</v>
      </c>
      <c r="AP123" s="21">
        <v>5394.6</v>
      </c>
      <c r="AQ123" s="21">
        <v>4686.9399999999996</v>
      </c>
      <c r="AR123" s="21">
        <v>5475.3</v>
      </c>
      <c r="AS123" s="21">
        <v>5673.0599999999995</v>
      </c>
      <c r="AT123" s="21">
        <v>6938.23</v>
      </c>
      <c r="AU123" s="21">
        <v>6209.6900000000005</v>
      </c>
      <c r="AV123" s="21">
        <v>4777.0499999999993</v>
      </c>
      <c r="AW123" s="21">
        <v>4583.17</v>
      </c>
      <c r="AX123" s="21">
        <v>4810.6899999999996</v>
      </c>
      <c r="AY123" s="21">
        <v>3316.8500000000004</v>
      </c>
      <c r="AZ123" s="21">
        <v>3639.82</v>
      </c>
      <c r="BA123" s="21">
        <v>3561</v>
      </c>
      <c r="BB123" s="21">
        <v>3674.6</v>
      </c>
      <c r="BC123" s="21">
        <v>3773.97</v>
      </c>
      <c r="BD123" s="21">
        <v>4392.4400000000005</v>
      </c>
      <c r="BE123" s="21">
        <v>4066.4</v>
      </c>
      <c r="BF123" s="21">
        <v>4170.7700000000004</v>
      </c>
      <c r="BG123" s="21">
        <v>4514.49</v>
      </c>
      <c r="BH123" s="21">
        <v>4562.1200000000008</v>
      </c>
      <c r="BI123" s="21">
        <v>4291.3999999999996</v>
      </c>
      <c r="BJ123" s="21"/>
      <c r="BK123" s="21">
        <f t="shared" si="56"/>
        <v>3725.87</v>
      </c>
      <c r="BL123" s="21">
        <f t="shared" si="57"/>
        <v>1720.0000000000005</v>
      </c>
      <c r="BM123" s="21">
        <f t="shared" si="58"/>
        <v>912.9699999999998</v>
      </c>
      <c r="BN123" s="21">
        <f t="shared" si="59"/>
        <v>1082.8599999999997</v>
      </c>
      <c r="BO123" s="21">
        <f t="shared" si="60"/>
        <v>1606.6599999999994</v>
      </c>
      <c r="BP123" s="21">
        <f t="shared" si="61"/>
        <v>2767.4599999999991</v>
      </c>
      <c r="BQ123" s="21">
        <f t="shared" si="62"/>
        <v>1695.2000000000007</v>
      </c>
      <c r="BR123" s="21">
        <f t="shared" si="63"/>
        <v>214.92999999999847</v>
      </c>
      <c r="BS123" s="21">
        <f t="shared" si="64"/>
        <v>291.77000000000044</v>
      </c>
      <c r="BU123" s="56">
        <f t="shared" si="65"/>
        <v>0.51129999999999998</v>
      </c>
      <c r="BV123" s="56">
        <f t="shared" si="82"/>
        <v>0.31879999999999997</v>
      </c>
      <c r="BW123" s="56">
        <f t="shared" si="83"/>
        <v>0.1948</v>
      </c>
      <c r="BX123" s="56">
        <f t="shared" si="84"/>
        <v>0.1978</v>
      </c>
      <c r="BY123" s="56">
        <f t="shared" si="85"/>
        <v>0.28320000000000001</v>
      </c>
      <c r="BZ123" s="56">
        <f t="shared" si="86"/>
        <v>0.39889999999999998</v>
      </c>
      <c r="CA123" s="56">
        <f t="shared" si="87"/>
        <v>0.27300000000000002</v>
      </c>
      <c r="CB123" s="56">
        <f t="shared" si="88"/>
        <v>4.4999999999999998E-2</v>
      </c>
      <c r="CC123" s="56">
        <f t="shared" si="89"/>
        <v>6.3700000000000007E-2</v>
      </c>
    </row>
    <row r="124" spans="1:81" x14ac:dyDescent="0.25">
      <c r="A124" s="7" t="s">
        <v>34</v>
      </c>
      <c r="B124" s="7" t="s">
        <v>112</v>
      </c>
      <c r="C124" s="7">
        <v>0.75</v>
      </c>
      <c r="D124" s="21">
        <v>64.42</v>
      </c>
      <c r="E124" s="21">
        <v>45.52</v>
      </c>
      <c r="F124" s="21">
        <v>55.88</v>
      </c>
      <c r="G124" s="21">
        <v>51.79</v>
      </c>
      <c r="H124" s="21">
        <v>42.93</v>
      </c>
      <c r="I124" s="21">
        <v>44.98</v>
      </c>
      <c r="J124" s="21">
        <v>46.34</v>
      </c>
      <c r="K124" s="21">
        <v>44.98</v>
      </c>
      <c r="L124" s="21">
        <v>48.61</v>
      </c>
      <c r="M124" s="21">
        <v>43.16</v>
      </c>
      <c r="N124" s="21">
        <v>46.79</v>
      </c>
      <c r="O124" s="21">
        <v>39.299999999999997</v>
      </c>
      <c r="P124" s="21">
        <v>38.39</v>
      </c>
      <c r="Q124" s="21">
        <v>43.67</v>
      </c>
      <c r="R124" s="21">
        <v>50.88</v>
      </c>
      <c r="S124" s="21">
        <v>47.17</v>
      </c>
      <c r="T124" s="21">
        <v>46.94</v>
      </c>
      <c r="U124" s="21">
        <v>48.8</v>
      </c>
      <c r="V124" s="21">
        <v>52.51</v>
      </c>
      <c r="W124" s="21">
        <v>46.94</v>
      </c>
      <c r="X124" s="21">
        <v>49.96</v>
      </c>
      <c r="Y124" s="20"/>
      <c r="Z124" s="6"/>
      <c r="AA124" s="6"/>
      <c r="AB124" s="6">
        <v>102.81</v>
      </c>
      <c r="AC124" s="6">
        <v>89.19</v>
      </c>
      <c r="AD124" s="6">
        <v>106.76</v>
      </c>
      <c r="AE124" s="6">
        <v>98.960000000000008</v>
      </c>
      <c r="AF124" s="6">
        <v>89.87</v>
      </c>
      <c r="AG124" s="6">
        <v>93.78</v>
      </c>
      <c r="AH124" s="6">
        <v>98.85</v>
      </c>
      <c r="AI124" s="6">
        <v>91.919999999999987</v>
      </c>
      <c r="AJ124" s="6">
        <v>98.57</v>
      </c>
      <c r="AK124" s="6">
        <v>43.16</v>
      </c>
      <c r="AL124" s="6">
        <v>46.79</v>
      </c>
      <c r="AM124" s="6">
        <v>39.299999999999997</v>
      </c>
      <c r="AN124" s="6"/>
      <c r="AO124" s="21">
        <v>64.42</v>
      </c>
      <c r="AP124" s="21">
        <v>45.52</v>
      </c>
      <c r="AQ124" s="21">
        <v>55.88</v>
      </c>
      <c r="AR124" s="21">
        <v>51.79</v>
      </c>
      <c r="AS124" s="21">
        <v>42.93</v>
      </c>
      <c r="AT124" s="21">
        <v>44.98</v>
      </c>
      <c r="AU124" s="21">
        <v>46.34</v>
      </c>
      <c r="AV124" s="21">
        <v>44.98</v>
      </c>
      <c r="AW124" s="21">
        <v>48.61</v>
      </c>
      <c r="AX124" s="21">
        <v>43.16</v>
      </c>
      <c r="AY124" s="21">
        <v>46.79</v>
      </c>
      <c r="AZ124" s="21">
        <v>39.299999999999997</v>
      </c>
      <c r="BA124" s="21">
        <v>38.39</v>
      </c>
      <c r="BB124" s="21">
        <v>43.67</v>
      </c>
      <c r="BC124" s="21">
        <v>50.88</v>
      </c>
      <c r="BD124" s="21">
        <v>47.17</v>
      </c>
      <c r="BE124" s="21">
        <v>46.94</v>
      </c>
      <c r="BF124" s="21">
        <v>48.8</v>
      </c>
      <c r="BG124" s="21">
        <v>52.51</v>
      </c>
      <c r="BH124" s="21">
        <v>46.94</v>
      </c>
      <c r="BI124" s="21">
        <v>49.96</v>
      </c>
      <c r="BJ124" s="21"/>
      <c r="BK124" s="21">
        <f t="shared" si="56"/>
        <v>26.03</v>
      </c>
      <c r="BL124" s="21">
        <f t="shared" si="57"/>
        <v>1.8500000000000014</v>
      </c>
      <c r="BM124" s="21">
        <f t="shared" si="58"/>
        <v>5</v>
      </c>
      <c r="BN124" s="21">
        <f t="shared" si="59"/>
        <v>4.6199999999999974</v>
      </c>
      <c r="BO124" s="21">
        <f t="shared" si="60"/>
        <v>-4.009999999999998</v>
      </c>
      <c r="BP124" s="21">
        <f t="shared" si="61"/>
        <v>-3.8200000000000003</v>
      </c>
      <c r="BQ124" s="21">
        <f t="shared" si="62"/>
        <v>-6.1699999999999946</v>
      </c>
      <c r="BR124" s="21">
        <f t="shared" si="63"/>
        <v>-1.9600000000000009</v>
      </c>
      <c r="BS124" s="21">
        <f t="shared" si="64"/>
        <v>-1.3500000000000014</v>
      </c>
      <c r="BU124" s="56">
        <f t="shared" si="65"/>
        <v>0.40410000000000001</v>
      </c>
      <c r="BV124" s="56">
        <f t="shared" si="82"/>
        <v>4.0599999999999997E-2</v>
      </c>
      <c r="BW124" s="56">
        <f t="shared" si="83"/>
        <v>8.9499999999999996E-2</v>
      </c>
      <c r="BX124" s="56">
        <f t="shared" si="84"/>
        <v>8.9200000000000002E-2</v>
      </c>
      <c r="BY124" s="56">
        <f t="shared" si="85"/>
        <v>-9.3399999999999997E-2</v>
      </c>
      <c r="BZ124" s="56">
        <f t="shared" si="86"/>
        <v>-8.4900000000000003E-2</v>
      </c>
      <c r="CA124" s="56">
        <f t="shared" si="87"/>
        <v>-0.1331</v>
      </c>
      <c r="CB124" s="56">
        <f t="shared" si="88"/>
        <v>-4.36E-2</v>
      </c>
      <c r="CC124" s="56">
        <f t="shared" si="89"/>
        <v>-2.7799999999999998E-2</v>
      </c>
    </row>
    <row r="125" spans="1:81" x14ac:dyDescent="0.25">
      <c r="C125" s="7">
        <v>1</v>
      </c>
      <c r="D125" s="21">
        <v>123.87</v>
      </c>
      <c r="E125" s="21">
        <v>164.36</v>
      </c>
      <c r="F125" s="21">
        <v>144.44</v>
      </c>
      <c r="G125" s="21">
        <v>229.53</v>
      </c>
      <c r="H125" s="21">
        <v>178.93</v>
      </c>
      <c r="I125" s="21">
        <v>160.19</v>
      </c>
      <c r="J125" s="21">
        <v>135.34</v>
      </c>
      <c r="K125" s="21">
        <v>120.04</v>
      </c>
      <c r="L125" s="21">
        <v>151.97</v>
      </c>
      <c r="M125" s="21">
        <v>159.79</v>
      </c>
      <c r="N125" s="21">
        <v>185.35</v>
      </c>
      <c r="O125" s="21">
        <v>156.22999999999999</v>
      </c>
      <c r="P125" s="21">
        <v>168.18</v>
      </c>
      <c r="Q125" s="21">
        <v>204.44</v>
      </c>
      <c r="R125" s="21">
        <v>211.63</v>
      </c>
      <c r="S125" s="21">
        <v>149.06</v>
      </c>
      <c r="T125" s="21">
        <v>181.31</v>
      </c>
      <c r="U125" s="21">
        <v>174.37</v>
      </c>
      <c r="V125" s="21">
        <v>142.56</v>
      </c>
      <c r="W125" s="21">
        <v>129.1</v>
      </c>
      <c r="X125" s="21">
        <v>172.95</v>
      </c>
      <c r="Y125" s="20"/>
      <c r="Z125" s="6"/>
      <c r="AA125" s="6"/>
      <c r="AB125" s="6">
        <v>292.05</v>
      </c>
      <c r="AC125" s="6">
        <v>368.8</v>
      </c>
      <c r="AD125" s="6">
        <v>356.07</v>
      </c>
      <c r="AE125" s="6">
        <v>378.59000000000003</v>
      </c>
      <c r="AF125" s="6">
        <v>360.24</v>
      </c>
      <c r="AG125" s="6">
        <v>334.56</v>
      </c>
      <c r="AH125" s="6">
        <v>277.89999999999998</v>
      </c>
      <c r="AI125" s="6">
        <v>249.14</v>
      </c>
      <c r="AJ125" s="6">
        <v>324.91999999999996</v>
      </c>
      <c r="AK125" s="6">
        <v>159.79</v>
      </c>
      <c r="AL125" s="6">
        <v>185.35</v>
      </c>
      <c r="AM125" s="6">
        <v>156.22999999999999</v>
      </c>
      <c r="AN125" s="6"/>
      <c r="AO125" s="21">
        <v>123.87</v>
      </c>
      <c r="AP125" s="21">
        <v>164.36</v>
      </c>
      <c r="AQ125" s="21">
        <v>144.44</v>
      </c>
      <c r="AR125" s="21">
        <v>229.53</v>
      </c>
      <c r="AS125" s="21">
        <v>178.93</v>
      </c>
      <c r="AT125" s="21">
        <v>160.19</v>
      </c>
      <c r="AU125" s="21">
        <v>135.34</v>
      </c>
      <c r="AV125" s="21">
        <v>120.04</v>
      </c>
      <c r="AW125" s="21">
        <v>151.97</v>
      </c>
      <c r="AX125" s="21">
        <v>159.79</v>
      </c>
      <c r="AY125" s="21">
        <v>185.35</v>
      </c>
      <c r="AZ125" s="21">
        <v>156.22999999999999</v>
      </c>
      <c r="BA125" s="21">
        <v>168.18</v>
      </c>
      <c r="BB125" s="21">
        <v>204.44</v>
      </c>
      <c r="BC125" s="21">
        <v>211.63</v>
      </c>
      <c r="BD125" s="21">
        <v>149.06</v>
      </c>
      <c r="BE125" s="21">
        <v>181.31</v>
      </c>
      <c r="BF125" s="21">
        <v>174.37</v>
      </c>
      <c r="BG125" s="21">
        <v>142.56</v>
      </c>
      <c r="BH125" s="21">
        <v>129.1</v>
      </c>
      <c r="BI125" s="21">
        <v>172.95</v>
      </c>
      <c r="BJ125" s="21"/>
      <c r="BK125" s="21">
        <f t="shared" si="56"/>
        <v>-44.31</v>
      </c>
      <c r="BL125" s="21">
        <f t="shared" si="57"/>
        <v>-40.079999999999984</v>
      </c>
      <c r="BM125" s="21">
        <f t="shared" si="58"/>
        <v>-67.19</v>
      </c>
      <c r="BN125" s="21">
        <f t="shared" si="59"/>
        <v>80.47</v>
      </c>
      <c r="BO125" s="21">
        <f t="shared" si="60"/>
        <v>-2.3799999999999955</v>
      </c>
      <c r="BP125" s="21">
        <f t="shared" si="61"/>
        <v>-14.180000000000007</v>
      </c>
      <c r="BQ125" s="21">
        <f t="shared" si="62"/>
        <v>-7.2199999999999989</v>
      </c>
      <c r="BR125" s="21">
        <f t="shared" si="63"/>
        <v>-9.0599999999999881</v>
      </c>
      <c r="BS125" s="21">
        <f t="shared" si="64"/>
        <v>-20.97999999999999</v>
      </c>
      <c r="BU125" s="56">
        <f t="shared" si="65"/>
        <v>-0.35770000000000002</v>
      </c>
      <c r="BV125" s="56">
        <f t="shared" si="82"/>
        <v>-0.24390000000000001</v>
      </c>
      <c r="BW125" s="56">
        <f t="shared" si="83"/>
        <v>-0.4652</v>
      </c>
      <c r="BX125" s="56">
        <f t="shared" si="84"/>
        <v>0.35060000000000002</v>
      </c>
      <c r="BY125" s="56">
        <f t="shared" si="85"/>
        <v>-1.3299999999999999E-2</v>
      </c>
      <c r="BZ125" s="56">
        <f t="shared" si="86"/>
        <v>-8.8499999999999995E-2</v>
      </c>
      <c r="CA125" s="56">
        <f t="shared" si="87"/>
        <v>-5.33E-2</v>
      </c>
      <c r="CB125" s="56">
        <f t="shared" si="88"/>
        <v>-7.5499999999999998E-2</v>
      </c>
      <c r="CC125" s="56">
        <f t="shared" si="89"/>
        <v>-0.1381</v>
      </c>
    </row>
    <row r="126" spans="1:81" x14ac:dyDescent="0.25">
      <c r="C126" s="7">
        <v>1.5</v>
      </c>
      <c r="D126" s="21">
        <v>401.25</v>
      </c>
      <c r="E126" s="21">
        <v>440.66</v>
      </c>
      <c r="F126" s="21">
        <v>466.14</v>
      </c>
      <c r="G126" s="21">
        <v>507.91</v>
      </c>
      <c r="H126" s="21">
        <v>491.82</v>
      </c>
      <c r="I126" s="21">
        <v>509.46</v>
      </c>
      <c r="J126" s="21">
        <v>500.63</v>
      </c>
      <c r="K126" s="21">
        <v>422.02</v>
      </c>
      <c r="L126" s="21">
        <v>519.72</v>
      </c>
      <c r="M126" s="21">
        <v>537.44000000000005</v>
      </c>
      <c r="N126" s="21">
        <v>710.67</v>
      </c>
      <c r="O126" s="21">
        <v>509.54</v>
      </c>
      <c r="P126" s="21">
        <v>392.66</v>
      </c>
      <c r="Q126" s="21">
        <v>437.46</v>
      </c>
      <c r="R126" s="21">
        <v>490.14</v>
      </c>
      <c r="S126" s="21">
        <v>429.74</v>
      </c>
      <c r="T126" s="21">
        <v>643.39</v>
      </c>
      <c r="U126" s="21">
        <v>588.01</v>
      </c>
      <c r="V126" s="21">
        <v>467.58</v>
      </c>
      <c r="W126" s="21">
        <v>403.52</v>
      </c>
      <c r="X126" s="21">
        <v>610.25</v>
      </c>
      <c r="Y126" s="20"/>
      <c r="Z126" s="6"/>
      <c r="AA126" s="6"/>
      <c r="AB126" s="6">
        <v>793.91000000000008</v>
      </c>
      <c r="AC126" s="6">
        <v>878.12</v>
      </c>
      <c r="AD126" s="6">
        <v>956.28</v>
      </c>
      <c r="AE126" s="6">
        <v>937.65000000000009</v>
      </c>
      <c r="AF126" s="6">
        <v>1135.21</v>
      </c>
      <c r="AG126" s="6">
        <v>1097.47</v>
      </c>
      <c r="AH126" s="6">
        <v>968.21</v>
      </c>
      <c r="AI126" s="6">
        <v>825.54</v>
      </c>
      <c r="AJ126" s="6">
        <v>1129.97</v>
      </c>
      <c r="AK126" s="6">
        <v>537.44000000000005</v>
      </c>
      <c r="AL126" s="6">
        <v>710.67</v>
      </c>
      <c r="AM126" s="6">
        <v>509.54</v>
      </c>
      <c r="AN126" s="6"/>
      <c r="AO126" s="21">
        <v>401.25</v>
      </c>
      <c r="AP126" s="21">
        <v>440.66</v>
      </c>
      <c r="AQ126" s="21">
        <v>466.14</v>
      </c>
      <c r="AR126" s="21">
        <v>507.91</v>
      </c>
      <c r="AS126" s="21">
        <v>491.82</v>
      </c>
      <c r="AT126" s="21">
        <v>509.46</v>
      </c>
      <c r="AU126" s="21">
        <v>500.63</v>
      </c>
      <c r="AV126" s="21">
        <v>422.02</v>
      </c>
      <c r="AW126" s="21">
        <v>519.72</v>
      </c>
      <c r="AX126" s="21">
        <v>537.44000000000005</v>
      </c>
      <c r="AY126" s="21">
        <v>710.67</v>
      </c>
      <c r="AZ126" s="21">
        <v>509.54</v>
      </c>
      <c r="BA126" s="21">
        <v>392.66</v>
      </c>
      <c r="BB126" s="21">
        <v>437.46</v>
      </c>
      <c r="BC126" s="21">
        <v>490.14</v>
      </c>
      <c r="BD126" s="21">
        <v>429.74</v>
      </c>
      <c r="BE126" s="21">
        <v>643.39</v>
      </c>
      <c r="BF126" s="21">
        <v>588.01</v>
      </c>
      <c r="BG126" s="21">
        <v>467.58</v>
      </c>
      <c r="BH126" s="21">
        <v>403.52</v>
      </c>
      <c r="BI126" s="21">
        <v>610.25</v>
      </c>
      <c r="BJ126" s="21"/>
      <c r="BK126" s="21">
        <f t="shared" si="56"/>
        <v>8.589999999999975</v>
      </c>
      <c r="BL126" s="21">
        <f t="shared" si="57"/>
        <v>3.2000000000000455</v>
      </c>
      <c r="BM126" s="21">
        <f t="shared" si="58"/>
        <v>-24</v>
      </c>
      <c r="BN126" s="21">
        <f t="shared" si="59"/>
        <v>78.170000000000016</v>
      </c>
      <c r="BO126" s="21">
        <f t="shared" si="60"/>
        <v>-151.57</v>
      </c>
      <c r="BP126" s="21">
        <f t="shared" si="61"/>
        <v>-78.550000000000011</v>
      </c>
      <c r="BQ126" s="21">
        <f t="shared" si="62"/>
        <v>33.050000000000011</v>
      </c>
      <c r="BR126" s="21">
        <f t="shared" si="63"/>
        <v>18.5</v>
      </c>
      <c r="BS126" s="21">
        <f t="shared" si="64"/>
        <v>-90.529999999999973</v>
      </c>
      <c r="BU126" s="56">
        <f t="shared" si="65"/>
        <v>2.1399999999999999E-2</v>
      </c>
      <c r="BV126" s="56">
        <f t="shared" si="82"/>
        <v>7.3000000000000001E-3</v>
      </c>
      <c r="BW126" s="56">
        <f t="shared" si="83"/>
        <v>-5.1499999999999997E-2</v>
      </c>
      <c r="BX126" s="56">
        <f t="shared" si="84"/>
        <v>0.15390000000000001</v>
      </c>
      <c r="BY126" s="56">
        <f t="shared" si="85"/>
        <v>-0.30819999999999997</v>
      </c>
      <c r="BZ126" s="56">
        <f t="shared" si="86"/>
        <v>-0.1542</v>
      </c>
      <c r="CA126" s="56">
        <f t="shared" si="87"/>
        <v>6.6000000000000003E-2</v>
      </c>
      <c r="CB126" s="56">
        <f t="shared" si="88"/>
        <v>4.3799999999999999E-2</v>
      </c>
      <c r="CC126" s="56">
        <f t="shared" si="89"/>
        <v>-0.17419999999999999</v>
      </c>
    </row>
    <row r="127" spans="1:81" x14ac:dyDescent="0.25">
      <c r="C127" s="7">
        <v>2</v>
      </c>
      <c r="D127" s="21">
        <v>4387.93</v>
      </c>
      <c r="E127" s="21">
        <v>5323.99</v>
      </c>
      <c r="F127" s="21">
        <v>4388.93</v>
      </c>
      <c r="G127" s="21">
        <v>4162.05</v>
      </c>
      <c r="H127" s="21">
        <v>4684.46</v>
      </c>
      <c r="I127" s="21">
        <v>5396.26</v>
      </c>
      <c r="J127" s="21">
        <v>4940.53</v>
      </c>
      <c r="K127" s="21">
        <v>6752.51</v>
      </c>
      <c r="L127" s="21">
        <v>5569.19</v>
      </c>
      <c r="M127" s="21">
        <v>4989.57</v>
      </c>
      <c r="N127" s="21">
        <v>4900.53</v>
      </c>
      <c r="O127" s="21">
        <v>4024.3</v>
      </c>
      <c r="P127" s="21">
        <v>2924.07</v>
      </c>
      <c r="Q127" s="21">
        <v>3689.38</v>
      </c>
      <c r="R127" s="21">
        <v>4403.45</v>
      </c>
      <c r="S127" s="21">
        <v>4760.4799999999996</v>
      </c>
      <c r="T127" s="21">
        <v>4071.24</v>
      </c>
      <c r="U127" s="21">
        <v>3969.19</v>
      </c>
      <c r="V127" s="21">
        <v>4928.08</v>
      </c>
      <c r="W127" s="21">
        <v>4931.29</v>
      </c>
      <c r="X127" s="21">
        <v>5521.37</v>
      </c>
      <c r="Y127" s="20"/>
      <c r="Z127" s="6"/>
      <c r="AA127" s="6"/>
      <c r="AB127" s="6">
        <v>7312</v>
      </c>
      <c r="AC127" s="6">
        <v>9013.369999999999</v>
      </c>
      <c r="AD127" s="6">
        <v>8792.380000000001</v>
      </c>
      <c r="AE127" s="6">
        <v>8922.5299999999988</v>
      </c>
      <c r="AF127" s="6">
        <v>8755.7000000000007</v>
      </c>
      <c r="AG127" s="6">
        <v>9365.4500000000007</v>
      </c>
      <c r="AH127" s="6">
        <v>9868.61</v>
      </c>
      <c r="AI127" s="6">
        <v>11683.8</v>
      </c>
      <c r="AJ127" s="6">
        <v>11090.56</v>
      </c>
      <c r="AK127" s="6">
        <v>4989.57</v>
      </c>
      <c r="AL127" s="6">
        <v>4900.53</v>
      </c>
      <c r="AM127" s="6">
        <v>4024.3</v>
      </c>
      <c r="AN127" s="6"/>
      <c r="AO127" s="21">
        <v>4387.93</v>
      </c>
      <c r="AP127" s="21">
        <v>5323.99</v>
      </c>
      <c r="AQ127" s="21">
        <v>4388.93</v>
      </c>
      <c r="AR127" s="21">
        <v>4162.05</v>
      </c>
      <c r="AS127" s="21">
        <v>4684.46</v>
      </c>
      <c r="AT127" s="21">
        <v>5396.26</v>
      </c>
      <c r="AU127" s="21">
        <v>4940.53</v>
      </c>
      <c r="AV127" s="21">
        <v>6752.51</v>
      </c>
      <c r="AW127" s="21">
        <v>5569.19</v>
      </c>
      <c r="AX127" s="21">
        <v>4989.57</v>
      </c>
      <c r="AY127" s="21">
        <v>4900.53</v>
      </c>
      <c r="AZ127" s="21">
        <v>4024.3</v>
      </c>
      <c r="BA127" s="21">
        <v>2924.07</v>
      </c>
      <c r="BB127" s="21">
        <v>3689.38</v>
      </c>
      <c r="BC127" s="21">
        <v>4403.45</v>
      </c>
      <c r="BD127" s="21">
        <v>4760.4799999999996</v>
      </c>
      <c r="BE127" s="21">
        <v>4071.24</v>
      </c>
      <c r="BF127" s="21">
        <v>3969.19</v>
      </c>
      <c r="BG127" s="21">
        <v>4928.08</v>
      </c>
      <c r="BH127" s="21">
        <v>4931.29</v>
      </c>
      <c r="BI127" s="21">
        <v>5521.37</v>
      </c>
      <c r="BJ127" s="21"/>
      <c r="BK127" s="21">
        <f t="shared" si="56"/>
        <v>1463.8600000000001</v>
      </c>
      <c r="BL127" s="21">
        <f t="shared" si="57"/>
        <v>1634.6099999999997</v>
      </c>
      <c r="BM127" s="21">
        <f t="shared" si="58"/>
        <v>-14.519999999999527</v>
      </c>
      <c r="BN127" s="21">
        <f t="shared" si="59"/>
        <v>-598.42999999999938</v>
      </c>
      <c r="BO127" s="21">
        <f t="shared" si="60"/>
        <v>613.22000000000025</v>
      </c>
      <c r="BP127" s="21">
        <f t="shared" si="61"/>
        <v>1427.0700000000002</v>
      </c>
      <c r="BQ127" s="21">
        <f t="shared" si="62"/>
        <v>12.449999999999818</v>
      </c>
      <c r="BR127" s="21">
        <f t="shared" si="63"/>
        <v>1821.2200000000003</v>
      </c>
      <c r="BS127" s="21">
        <f t="shared" si="64"/>
        <v>47.819999999999709</v>
      </c>
      <c r="BU127" s="56">
        <f t="shared" si="65"/>
        <v>0.33360000000000001</v>
      </c>
      <c r="BV127" s="56">
        <f t="shared" si="82"/>
        <v>0.307</v>
      </c>
      <c r="BW127" s="56">
        <f t="shared" si="83"/>
        <v>-3.3E-3</v>
      </c>
      <c r="BX127" s="56">
        <f t="shared" si="84"/>
        <v>-0.14380000000000001</v>
      </c>
      <c r="BY127" s="56">
        <f t="shared" si="85"/>
        <v>0.13089999999999999</v>
      </c>
      <c r="BZ127" s="56">
        <f t="shared" si="86"/>
        <v>0.26450000000000001</v>
      </c>
      <c r="CA127" s="56">
        <f t="shared" si="87"/>
        <v>2.5000000000000001E-3</v>
      </c>
      <c r="CB127" s="56">
        <f t="shared" si="88"/>
        <v>0.2697</v>
      </c>
      <c r="CC127" s="56">
        <f t="shared" si="89"/>
        <v>8.6E-3</v>
      </c>
    </row>
    <row r="128" spans="1:81" x14ac:dyDescent="0.25">
      <c r="C128" s="7">
        <v>3</v>
      </c>
      <c r="D128" s="21">
        <v>5584.98</v>
      </c>
      <c r="E128" s="21">
        <v>6287.68</v>
      </c>
      <c r="F128" s="21">
        <v>5974.68</v>
      </c>
      <c r="G128" s="21">
        <v>5588.01</v>
      </c>
      <c r="H128" s="21">
        <v>6490.73</v>
      </c>
      <c r="I128" s="21">
        <v>7510.95</v>
      </c>
      <c r="J128" s="21">
        <v>6309.77</v>
      </c>
      <c r="K128" s="21">
        <v>5157.47</v>
      </c>
      <c r="L128" s="21">
        <v>6493.33</v>
      </c>
      <c r="M128" s="21">
        <v>9114.26</v>
      </c>
      <c r="N128" s="21">
        <v>7663.75</v>
      </c>
      <c r="O128" s="21">
        <v>5175.0200000000004</v>
      </c>
      <c r="P128" s="21">
        <v>4311.87</v>
      </c>
      <c r="Q128" s="21">
        <v>5767.8</v>
      </c>
      <c r="R128" s="21">
        <v>5874.44</v>
      </c>
      <c r="S128" s="21">
        <v>8018.78</v>
      </c>
      <c r="T128" s="21">
        <v>7455.15</v>
      </c>
      <c r="U128" s="21">
        <v>8302.7099999999991</v>
      </c>
      <c r="V128" s="21">
        <v>5503.4</v>
      </c>
      <c r="W128" s="21">
        <v>5532.5</v>
      </c>
      <c r="X128" s="21">
        <v>6824.97</v>
      </c>
      <c r="Y128" s="20"/>
      <c r="Z128" s="6"/>
      <c r="AA128" s="6"/>
      <c r="AB128" s="6">
        <v>9896.8499999999985</v>
      </c>
      <c r="AC128" s="6">
        <v>12055.48</v>
      </c>
      <c r="AD128" s="6">
        <v>11849.119999999999</v>
      </c>
      <c r="AE128" s="6">
        <v>13606.79</v>
      </c>
      <c r="AF128" s="6">
        <v>13945.88</v>
      </c>
      <c r="AG128" s="6">
        <v>15813.66</v>
      </c>
      <c r="AH128" s="6">
        <v>11813.17</v>
      </c>
      <c r="AI128" s="6">
        <v>10689.970000000001</v>
      </c>
      <c r="AJ128" s="6">
        <v>13318.3</v>
      </c>
      <c r="AK128" s="6">
        <v>9114.26</v>
      </c>
      <c r="AL128" s="6">
        <v>7663.75</v>
      </c>
      <c r="AM128" s="6">
        <v>5175.0200000000004</v>
      </c>
      <c r="AN128" s="6"/>
      <c r="AO128" s="21">
        <v>5584.98</v>
      </c>
      <c r="AP128" s="21">
        <v>6287.68</v>
      </c>
      <c r="AQ128" s="21">
        <v>5974.68</v>
      </c>
      <c r="AR128" s="21">
        <v>5588.01</v>
      </c>
      <c r="AS128" s="21">
        <v>6490.73</v>
      </c>
      <c r="AT128" s="21">
        <v>7510.95</v>
      </c>
      <c r="AU128" s="21">
        <v>6309.77</v>
      </c>
      <c r="AV128" s="21">
        <v>5157.47</v>
      </c>
      <c r="AW128" s="21">
        <v>6493.33</v>
      </c>
      <c r="AX128" s="21">
        <v>9114.26</v>
      </c>
      <c r="AY128" s="21">
        <v>7663.75</v>
      </c>
      <c r="AZ128" s="21">
        <v>5175.0200000000004</v>
      </c>
      <c r="BA128" s="21">
        <v>4311.87</v>
      </c>
      <c r="BB128" s="21">
        <v>5767.8</v>
      </c>
      <c r="BC128" s="21">
        <v>5874.44</v>
      </c>
      <c r="BD128" s="21">
        <v>8018.78</v>
      </c>
      <c r="BE128" s="21">
        <v>7455.15</v>
      </c>
      <c r="BF128" s="21">
        <v>8302.7099999999991</v>
      </c>
      <c r="BG128" s="21">
        <v>5503.4</v>
      </c>
      <c r="BH128" s="21">
        <v>5532.5</v>
      </c>
      <c r="BI128" s="21">
        <v>6824.97</v>
      </c>
      <c r="BJ128" s="21"/>
      <c r="BK128" s="21">
        <f t="shared" si="56"/>
        <v>1273.1099999999997</v>
      </c>
      <c r="BL128" s="21">
        <f t="shared" si="57"/>
        <v>519.88000000000011</v>
      </c>
      <c r="BM128" s="21">
        <f t="shared" si="58"/>
        <v>100.24000000000069</v>
      </c>
      <c r="BN128" s="21">
        <f t="shared" si="59"/>
        <v>-2430.7699999999995</v>
      </c>
      <c r="BO128" s="21">
        <f t="shared" si="60"/>
        <v>-964.42000000000007</v>
      </c>
      <c r="BP128" s="21">
        <f t="shared" si="61"/>
        <v>-791.75999999999931</v>
      </c>
      <c r="BQ128" s="21">
        <f t="shared" si="62"/>
        <v>806.3700000000008</v>
      </c>
      <c r="BR128" s="21">
        <f t="shared" si="63"/>
        <v>-375.02999999999975</v>
      </c>
      <c r="BS128" s="21">
        <f t="shared" si="64"/>
        <v>-331.64000000000033</v>
      </c>
      <c r="BU128" s="56">
        <f t="shared" si="65"/>
        <v>0.22800000000000001</v>
      </c>
      <c r="BV128" s="56">
        <f t="shared" si="82"/>
        <v>8.2699999999999996E-2</v>
      </c>
      <c r="BW128" s="56">
        <f t="shared" si="83"/>
        <v>1.6799999999999999E-2</v>
      </c>
      <c r="BX128" s="56">
        <f t="shared" si="84"/>
        <v>-0.435</v>
      </c>
      <c r="BY128" s="56">
        <f t="shared" si="85"/>
        <v>-0.14860000000000001</v>
      </c>
      <c r="BZ128" s="56">
        <f t="shared" si="86"/>
        <v>-0.10539999999999999</v>
      </c>
      <c r="CA128" s="56">
        <f t="shared" si="87"/>
        <v>0.1278</v>
      </c>
      <c r="CB128" s="56">
        <f t="shared" si="88"/>
        <v>-7.2700000000000001E-2</v>
      </c>
      <c r="CC128" s="56">
        <f t="shared" si="89"/>
        <v>-5.11E-2</v>
      </c>
    </row>
    <row r="129" spans="1:81" x14ac:dyDescent="0.25">
      <c r="C129" s="7">
        <v>4</v>
      </c>
      <c r="D129" s="21">
        <v>10950.91</v>
      </c>
      <c r="E129" s="21">
        <v>11654.78</v>
      </c>
      <c r="F129" s="21">
        <v>9933.77</v>
      </c>
      <c r="G129" s="21">
        <v>11408.32</v>
      </c>
      <c r="H129" s="21">
        <v>14012.42</v>
      </c>
      <c r="I129" s="21">
        <v>19619.22</v>
      </c>
      <c r="J129" s="21">
        <v>13775.32</v>
      </c>
      <c r="K129" s="21">
        <v>16951.650000000001</v>
      </c>
      <c r="L129" s="21">
        <v>15413.88</v>
      </c>
      <c r="M129" s="21">
        <v>15153.25</v>
      </c>
      <c r="N129" s="21">
        <v>14071.88</v>
      </c>
      <c r="O129" s="21">
        <v>13416.2</v>
      </c>
      <c r="P129" s="21">
        <v>9268.34</v>
      </c>
      <c r="Q129" s="21">
        <v>10534.1</v>
      </c>
      <c r="R129" s="21">
        <v>13064.32</v>
      </c>
      <c r="S129" s="21">
        <v>13913.49</v>
      </c>
      <c r="T129" s="21">
        <v>13553.96</v>
      </c>
      <c r="U129" s="21">
        <v>14193.52</v>
      </c>
      <c r="V129" s="21">
        <v>9778.6</v>
      </c>
      <c r="W129" s="21">
        <v>7429.17</v>
      </c>
      <c r="X129" s="21">
        <v>14905.6</v>
      </c>
      <c r="Y129" s="20"/>
      <c r="Z129" s="6"/>
      <c r="AA129" s="6"/>
      <c r="AB129" s="6">
        <v>20219.25</v>
      </c>
      <c r="AC129" s="6">
        <v>22188.880000000001</v>
      </c>
      <c r="AD129" s="6">
        <v>22998.09</v>
      </c>
      <c r="AE129" s="6">
        <v>25321.809999999998</v>
      </c>
      <c r="AF129" s="6">
        <v>27566.379999999997</v>
      </c>
      <c r="AG129" s="6">
        <v>33812.740000000005</v>
      </c>
      <c r="AH129" s="6">
        <v>23553.919999999998</v>
      </c>
      <c r="AI129" s="6">
        <v>24380.82</v>
      </c>
      <c r="AJ129" s="6">
        <v>30319.48</v>
      </c>
      <c r="AK129" s="6">
        <v>15153.25</v>
      </c>
      <c r="AL129" s="6">
        <v>14071.88</v>
      </c>
      <c r="AM129" s="6">
        <v>13416.2</v>
      </c>
      <c r="AN129" s="6"/>
      <c r="AO129" s="21">
        <v>10950.91</v>
      </c>
      <c r="AP129" s="21">
        <v>11654.78</v>
      </c>
      <c r="AQ129" s="21">
        <v>9933.77</v>
      </c>
      <c r="AR129" s="21">
        <v>11408.32</v>
      </c>
      <c r="AS129" s="21">
        <v>14012.42</v>
      </c>
      <c r="AT129" s="21">
        <v>19619.22</v>
      </c>
      <c r="AU129" s="21">
        <v>13775.32</v>
      </c>
      <c r="AV129" s="21">
        <v>16951.650000000001</v>
      </c>
      <c r="AW129" s="21">
        <v>15413.88</v>
      </c>
      <c r="AX129" s="21">
        <v>15153.25</v>
      </c>
      <c r="AY129" s="21">
        <v>14071.88</v>
      </c>
      <c r="AZ129" s="21">
        <v>13416.2</v>
      </c>
      <c r="BA129" s="21">
        <v>9268.34</v>
      </c>
      <c r="BB129" s="21">
        <v>10534.1</v>
      </c>
      <c r="BC129" s="21">
        <v>13064.32</v>
      </c>
      <c r="BD129" s="21">
        <v>13913.49</v>
      </c>
      <c r="BE129" s="21">
        <v>13553.96</v>
      </c>
      <c r="BF129" s="21">
        <v>14193.52</v>
      </c>
      <c r="BG129" s="21">
        <v>9778.6</v>
      </c>
      <c r="BH129" s="21">
        <v>7429.17</v>
      </c>
      <c r="BI129" s="21">
        <v>14905.6</v>
      </c>
      <c r="BJ129" s="21"/>
      <c r="BK129" s="21">
        <f t="shared" si="56"/>
        <v>1682.5699999999997</v>
      </c>
      <c r="BL129" s="21">
        <f t="shared" si="57"/>
        <v>1120.6800000000003</v>
      </c>
      <c r="BM129" s="21">
        <f t="shared" si="58"/>
        <v>-3130.5499999999993</v>
      </c>
      <c r="BN129" s="21">
        <f t="shared" si="59"/>
        <v>-2505.17</v>
      </c>
      <c r="BO129" s="21">
        <f t="shared" si="60"/>
        <v>458.46000000000095</v>
      </c>
      <c r="BP129" s="21">
        <f t="shared" si="61"/>
        <v>5425.7000000000007</v>
      </c>
      <c r="BQ129" s="21">
        <f t="shared" si="62"/>
        <v>3996.7199999999993</v>
      </c>
      <c r="BR129" s="21">
        <f t="shared" si="63"/>
        <v>9522.4800000000014</v>
      </c>
      <c r="BS129" s="21">
        <f t="shared" si="64"/>
        <v>508.27999999999884</v>
      </c>
      <c r="BU129" s="56">
        <f t="shared" si="65"/>
        <v>0.15359999999999999</v>
      </c>
      <c r="BV129" s="56">
        <f t="shared" si="82"/>
        <v>9.6199999999999994E-2</v>
      </c>
      <c r="BW129" s="56">
        <f t="shared" si="83"/>
        <v>-0.31509999999999999</v>
      </c>
      <c r="BX129" s="56">
        <f t="shared" si="84"/>
        <v>-0.21959999999999999</v>
      </c>
      <c r="BY129" s="56">
        <f t="shared" si="85"/>
        <v>3.27E-2</v>
      </c>
      <c r="BZ129" s="56">
        <f t="shared" si="86"/>
        <v>0.27660000000000001</v>
      </c>
      <c r="CA129" s="56">
        <f t="shared" si="87"/>
        <v>0.29010000000000002</v>
      </c>
      <c r="CB129" s="56">
        <f t="shared" si="88"/>
        <v>0.56169999999999998</v>
      </c>
      <c r="CC129" s="56">
        <f t="shared" si="89"/>
        <v>3.3000000000000002E-2</v>
      </c>
    </row>
    <row r="130" spans="1:81" x14ac:dyDescent="0.25">
      <c r="C130" s="7">
        <v>6</v>
      </c>
      <c r="D130" s="21">
        <v>2059.36</v>
      </c>
      <c r="E130" s="21">
        <v>2155.94</v>
      </c>
      <c r="F130" s="21">
        <v>2269.5300000000002</v>
      </c>
      <c r="G130" s="21">
        <v>2730.51</v>
      </c>
      <c r="H130" s="21">
        <v>2561.6799999999998</v>
      </c>
      <c r="I130" s="21">
        <v>2317.29</v>
      </c>
      <c r="J130" s="21">
        <v>1682.22</v>
      </c>
      <c r="K130" s="21">
        <v>1065.0999999999999</v>
      </c>
      <c r="L130" s="21">
        <v>2084.17</v>
      </c>
      <c r="M130" s="21">
        <v>2430.46</v>
      </c>
      <c r="N130" s="21">
        <v>2463.5500000000002</v>
      </c>
      <c r="O130" s="21">
        <v>1949.56</v>
      </c>
      <c r="P130" s="21">
        <v>1875.49</v>
      </c>
      <c r="Q130" s="21">
        <v>2000.42</v>
      </c>
      <c r="R130" s="21">
        <v>2623.04</v>
      </c>
      <c r="S130" s="21">
        <v>2535.7399999999998</v>
      </c>
      <c r="T130" s="21">
        <v>2582.59</v>
      </c>
      <c r="U130" s="21">
        <v>1926.34</v>
      </c>
      <c r="V130" s="21">
        <v>1395.64</v>
      </c>
      <c r="W130" s="21">
        <v>1326.99</v>
      </c>
      <c r="X130" s="21">
        <v>1971.37</v>
      </c>
      <c r="Y130" s="20"/>
      <c r="Z130" s="6"/>
      <c r="AA130" s="6"/>
      <c r="AB130" s="6">
        <v>3934.8500000000004</v>
      </c>
      <c r="AC130" s="6">
        <v>4156.3600000000006</v>
      </c>
      <c r="AD130" s="6">
        <v>4892.57</v>
      </c>
      <c r="AE130" s="6">
        <v>5266.25</v>
      </c>
      <c r="AF130" s="6">
        <v>5144.2700000000004</v>
      </c>
      <c r="AG130" s="6">
        <v>4243.63</v>
      </c>
      <c r="AH130" s="6">
        <v>3077.86</v>
      </c>
      <c r="AI130" s="6">
        <v>2392.09</v>
      </c>
      <c r="AJ130" s="6">
        <v>4055.54</v>
      </c>
      <c r="AK130" s="6">
        <v>2430.46</v>
      </c>
      <c r="AL130" s="6">
        <v>2463.5500000000002</v>
      </c>
      <c r="AM130" s="6">
        <v>1949.56</v>
      </c>
      <c r="AN130" s="6"/>
      <c r="AO130" s="21">
        <v>2059.36</v>
      </c>
      <c r="AP130" s="21">
        <v>2155.94</v>
      </c>
      <c r="AQ130" s="21">
        <v>2269.5300000000002</v>
      </c>
      <c r="AR130" s="21">
        <v>2730.51</v>
      </c>
      <c r="AS130" s="21">
        <v>2561.6799999999998</v>
      </c>
      <c r="AT130" s="21">
        <v>2317.29</v>
      </c>
      <c r="AU130" s="21">
        <v>1682.22</v>
      </c>
      <c r="AV130" s="21">
        <v>1065.0999999999999</v>
      </c>
      <c r="AW130" s="21">
        <v>2084.17</v>
      </c>
      <c r="AX130" s="21">
        <v>2430.46</v>
      </c>
      <c r="AY130" s="21">
        <v>2463.5500000000002</v>
      </c>
      <c r="AZ130" s="21">
        <v>1949.56</v>
      </c>
      <c r="BA130" s="21">
        <v>1875.49</v>
      </c>
      <c r="BB130" s="21">
        <v>2000.42</v>
      </c>
      <c r="BC130" s="21">
        <v>2623.04</v>
      </c>
      <c r="BD130" s="21">
        <v>2535.7399999999998</v>
      </c>
      <c r="BE130" s="21">
        <v>2582.59</v>
      </c>
      <c r="BF130" s="21">
        <v>1926.34</v>
      </c>
      <c r="BG130" s="21">
        <v>1395.64</v>
      </c>
      <c r="BH130" s="21">
        <v>1326.99</v>
      </c>
      <c r="BI130" s="21">
        <v>1971.37</v>
      </c>
      <c r="BJ130" s="21"/>
      <c r="BK130" s="21">
        <f t="shared" si="56"/>
        <v>183.87000000000012</v>
      </c>
      <c r="BL130" s="21">
        <f t="shared" si="57"/>
        <v>155.51999999999998</v>
      </c>
      <c r="BM130" s="21">
        <f t="shared" si="58"/>
        <v>-353.50999999999976</v>
      </c>
      <c r="BN130" s="21">
        <f t="shared" si="59"/>
        <v>194.77000000000044</v>
      </c>
      <c r="BO130" s="21">
        <f t="shared" si="60"/>
        <v>-20.910000000000309</v>
      </c>
      <c r="BP130" s="21">
        <f t="shared" si="61"/>
        <v>390.95000000000005</v>
      </c>
      <c r="BQ130" s="21">
        <f t="shared" si="62"/>
        <v>286.57999999999993</v>
      </c>
      <c r="BR130" s="21">
        <f t="shared" si="63"/>
        <v>-261.8900000000001</v>
      </c>
      <c r="BS130" s="21">
        <f t="shared" si="64"/>
        <v>112.80000000000018</v>
      </c>
      <c r="BU130" s="56">
        <f t="shared" si="65"/>
        <v>8.9300000000000004E-2</v>
      </c>
      <c r="BV130" s="56">
        <f t="shared" si="82"/>
        <v>7.2099999999999997E-2</v>
      </c>
      <c r="BW130" s="56">
        <f t="shared" si="83"/>
        <v>-0.15579999999999999</v>
      </c>
      <c r="BX130" s="56">
        <f t="shared" si="84"/>
        <v>7.1300000000000002E-2</v>
      </c>
      <c r="BY130" s="56">
        <f t="shared" si="85"/>
        <v>-8.2000000000000007E-3</v>
      </c>
      <c r="BZ130" s="56">
        <f t="shared" si="86"/>
        <v>0.16869999999999999</v>
      </c>
      <c r="CA130" s="56">
        <f t="shared" si="87"/>
        <v>0.1704</v>
      </c>
      <c r="CB130" s="56">
        <f t="shared" si="88"/>
        <v>-0.24590000000000001</v>
      </c>
      <c r="CC130" s="56">
        <f t="shared" si="89"/>
        <v>5.4100000000000002E-2</v>
      </c>
    </row>
    <row r="131" spans="1:81" x14ac:dyDescent="0.25">
      <c r="A131" s="7" t="s">
        <v>139</v>
      </c>
      <c r="D131" s="21">
        <v>23572.720000000001</v>
      </c>
      <c r="E131" s="21">
        <v>26072.929999999997</v>
      </c>
      <c r="F131" s="21">
        <v>23233.37</v>
      </c>
      <c r="G131" s="21">
        <v>24678.120000000003</v>
      </c>
      <c r="H131" s="21">
        <v>28462.97</v>
      </c>
      <c r="I131" s="21">
        <v>35558.35</v>
      </c>
      <c r="J131" s="21">
        <v>27390.15</v>
      </c>
      <c r="K131" s="21">
        <v>30513.77</v>
      </c>
      <c r="L131" s="21">
        <v>30280.869999999995</v>
      </c>
      <c r="M131" s="21">
        <v>32427.93</v>
      </c>
      <c r="N131" s="21">
        <v>30042.52</v>
      </c>
      <c r="O131" s="21">
        <v>25270.15</v>
      </c>
      <c r="P131" s="21">
        <v>18979.000000000004</v>
      </c>
      <c r="Q131" s="21">
        <v>22677.269999999997</v>
      </c>
      <c r="R131" s="21">
        <v>26717.9</v>
      </c>
      <c r="S131" s="21">
        <v>29854.46</v>
      </c>
      <c r="T131" s="21">
        <v>28534.579999999998</v>
      </c>
      <c r="U131" s="21">
        <v>29202.94</v>
      </c>
      <c r="V131" s="21">
        <v>22268.37</v>
      </c>
      <c r="W131" s="21">
        <v>19799.510000000002</v>
      </c>
      <c r="X131" s="21">
        <v>30056.469999999998</v>
      </c>
      <c r="Y131" s="20"/>
      <c r="Z131" s="6"/>
      <c r="AA131" s="6"/>
      <c r="AB131" s="6">
        <v>42551.719999999994</v>
      </c>
      <c r="AC131" s="6">
        <v>48750.2</v>
      </c>
      <c r="AD131" s="6">
        <v>49951.27</v>
      </c>
      <c r="AE131" s="6">
        <v>54532.58</v>
      </c>
      <c r="AF131" s="6">
        <v>56997.55</v>
      </c>
      <c r="AG131" s="6">
        <v>64761.29</v>
      </c>
      <c r="AH131" s="6">
        <v>49658.52</v>
      </c>
      <c r="AI131" s="6">
        <v>50313.279999999999</v>
      </c>
      <c r="AJ131" s="6">
        <v>60337.340000000004</v>
      </c>
      <c r="AK131" s="6">
        <v>32427.93</v>
      </c>
      <c r="AL131" s="6">
        <v>30042.52</v>
      </c>
      <c r="AM131" s="6">
        <v>25270.15</v>
      </c>
      <c r="AN131" s="6"/>
      <c r="AO131" s="21">
        <v>23572.720000000001</v>
      </c>
      <c r="AP131" s="21">
        <v>26072.929999999997</v>
      </c>
      <c r="AQ131" s="21">
        <v>23233.37</v>
      </c>
      <c r="AR131" s="21">
        <v>24678.120000000003</v>
      </c>
      <c r="AS131" s="21">
        <v>28462.97</v>
      </c>
      <c r="AT131" s="21">
        <v>35558.35</v>
      </c>
      <c r="AU131" s="21">
        <v>27390.15</v>
      </c>
      <c r="AV131" s="21">
        <v>30513.77</v>
      </c>
      <c r="AW131" s="21">
        <v>30280.869999999995</v>
      </c>
      <c r="AX131" s="21">
        <v>32427.93</v>
      </c>
      <c r="AY131" s="21">
        <v>30042.52</v>
      </c>
      <c r="AZ131" s="21">
        <v>25270.15</v>
      </c>
      <c r="BA131" s="21">
        <v>18979.000000000004</v>
      </c>
      <c r="BB131" s="21">
        <v>22677.269999999997</v>
      </c>
      <c r="BC131" s="21">
        <v>26717.9</v>
      </c>
      <c r="BD131" s="21">
        <v>29854.46</v>
      </c>
      <c r="BE131" s="21">
        <v>28534.579999999998</v>
      </c>
      <c r="BF131" s="21">
        <v>29202.94</v>
      </c>
      <c r="BG131" s="21">
        <v>22268.37</v>
      </c>
      <c r="BH131" s="21">
        <v>19799.510000000002</v>
      </c>
      <c r="BI131" s="21">
        <v>30056.469999999998</v>
      </c>
      <c r="BJ131" s="21"/>
      <c r="BK131" s="21">
        <f t="shared" si="56"/>
        <v>4593.7199999999975</v>
      </c>
      <c r="BL131" s="21">
        <f t="shared" si="57"/>
        <v>3395.66</v>
      </c>
      <c r="BM131" s="21">
        <f t="shared" si="58"/>
        <v>-3484.5300000000025</v>
      </c>
      <c r="BN131" s="21">
        <f t="shared" si="59"/>
        <v>-5176.3399999999965</v>
      </c>
      <c r="BO131" s="21">
        <f t="shared" si="60"/>
        <v>-71.609999999996944</v>
      </c>
      <c r="BP131" s="21">
        <f t="shared" si="61"/>
        <v>6355.41</v>
      </c>
      <c r="BQ131" s="21">
        <f t="shared" si="62"/>
        <v>5121.7800000000025</v>
      </c>
      <c r="BR131" s="21">
        <f t="shared" si="63"/>
        <v>10714.259999999998</v>
      </c>
      <c r="BS131" s="21">
        <f t="shared" si="64"/>
        <v>224.39999999999782</v>
      </c>
      <c r="BU131" s="56">
        <f t="shared" si="65"/>
        <v>0.19489999999999999</v>
      </c>
      <c r="BV131" s="56">
        <f t="shared" si="82"/>
        <v>0.13020000000000001</v>
      </c>
      <c r="BW131" s="56">
        <f t="shared" si="83"/>
        <v>-0.15</v>
      </c>
      <c r="BX131" s="56">
        <f t="shared" si="84"/>
        <v>-0.20979999999999999</v>
      </c>
      <c r="BY131" s="56">
        <f t="shared" si="85"/>
        <v>-2.5000000000000001E-3</v>
      </c>
      <c r="BZ131" s="56">
        <f t="shared" si="86"/>
        <v>0.1787</v>
      </c>
      <c r="CA131" s="56">
        <f t="shared" si="87"/>
        <v>0.187</v>
      </c>
      <c r="CB131" s="56">
        <f t="shared" si="88"/>
        <v>0.35110000000000002</v>
      </c>
      <c r="CC131" s="56">
        <f t="shared" si="89"/>
        <v>7.4000000000000003E-3</v>
      </c>
    </row>
    <row r="132" spans="1:81" s="94" customFormat="1" ht="15.75" x14ac:dyDescent="0.25">
      <c r="A132" s="108" t="s">
        <v>38</v>
      </c>
      <c r="D132" s="109">
        <v>3758857.91</v>
      </c>
      <c r="E132" s="109">
        <v>3354548.2600000002</v>
      </c>
      <c r="F132" s="109">
        <v>3056590.69</v>
      </c>
      <c r="G132" s="109">
        <v>3656350.899999999</v>
      </c>
      <c r="H132" s="109">
        <v>4016165.83</v>
      </c>
      <c r="I132" s="109">
        <v>4624548.03</v>
      </c>
      <c r="J132" s="109">
        <v>4394920.089999998</v>
      </c>
      <c r="K132" s="109">
        <v>3975041.4599999995</v>
      </c>
      <c r="L132" s="109">
        <v>3760965.0100000012</v>
      </c>
      <c r="M132" s="109">
        <v>3665858.3800000004</v>
      </c>
      <c r="N132" s="109">
        <v>3320115.379999999</v>
      </c>
      <c r="O132" s="109">
        <v>3107430.4799999995</v>
      </c>
      <c r="P132" s="109">
        <v>2971791.830000001</v>
      </c>
      <c r="Q132" s="109">
        <v>3092531.5199999996</v>
      </c>
      <c r="R132" s="109">
        <v>3125921.8600000003</v>
      </c>
      <c r="S132" s="109">
        <v>3640100.0600000005</v>
      </c>
      <c r="T132" s="109">
        <v>3531214.34</v>
      </c>
      <c r="U132" s="109">
        <v>3713663.6399999992</v>
      </c>
      <c r="V132" s="109">
        <v>3831790.93</v>
      </c>
      <c r="W132" s="109">
        <v>3621665.5</v>
      </c>
      <c r="X132" s="109">
        <v>3711452.17</v>
      </c>
      <c r="Y132" s="110"/>
      <c r="Z132" s="110"/>
      <c r="AA132" s="110"/>
      <c r="AB132" s="110">
        <v>6730649.7399999984</v>
      </c>
      <c r="AC132" s="110">
        <v>6447079.7800000012</v>
      </c>
      <c r="AD132" s="110">
        <v>6182512.5499999998</v>
      </c>
      <c r="AE132" s="110">
        <v>7296450.9600000009</v>
      </c>
      <c r="AF132" s="110">
        <v>7547380.1699999981</v>
      </c>
      <c r="AG132" s="110">
        <v>8338211.6699999999</v>
      </c>
      <c r="AH132" s="110">
        <v>8226711.0199999996</v>
      </c>
      <c r="AI132" s="110">
        <v>7596706.9599999981</v>
      </c>
      <c r="AJ132" s="110">
        <v>7472417.1799999988</v>
      </c>
      <c r="AK132" s="110">
        <v>3665858.3800000004</v>
      </c>
      <c r="AL132" s="110">
        <v>3320115.379999999</v>
      </c>
      <c r="AM132" s="110">
        <v>3107430.4799999995</v>
      </c>
      <c r="AN132" s="110"/>
      <c r="AO132" s="109">
        <v>3758857.91</v>
      </c>
      <c r="AP132" s="109">
        <v>3354548.2600000002</v>
      </c>
      <c r="AQ132" s="109">
        <v>3056590.69</v>
      </c>
      <c r="AR132" s="109">
        <v>3656350.899999999</v>
      </c>
      <c r="AS132" s="109">
        <v>4016165.83</v>
      </c>
      <c r="AT132" s="109">
        <v>4624548.03</v>
      </c>
      <c r="AU132" s="109">
        <v>4394920.089999998</v>
      </c>
      <c r="AV132" s="109">
        <v>3975041.4599999995</v>
      </c>
      <c r="AW132" s="109">
        <v>3760965.0100000012</v>
      </c>
      <c r="AX132" s="109">
        <v>3665858.3800000004</v>
      </c>
      <c r="AY132" s="109">
        <v>3320115.379999999</v>
      </c>
      <c r="AZ132" s="109">
        <v>3107430.4799999995</v>
      </c>
      <c r="BA132" s="109">
        <v>2971791.830000001</v>
      </c>
      <c r="BB132" s="109">
        <v>3092531.5199999996</v>
      </c>
      <c r="BC132" s="109">
        <v>3125921.8600000003</v>
      </c>
      <c r="BD132" s="109">
        <v>3640100.0600000005</v>
      </c>
      <c r="BE132" s="109">
        <v>3531214.34</v>
      </c>
      <c r="BF132" s="109">
        <v>3713663.6399999992</v>
      </c>
      <c r="BG132" s="109">
        <v>3831790.93</v>
      </c>
      <c r="BH132" s="109">
        <v>3621665.5</v>
      </c>
      <c r="BI132" s="109">
        <v>3711452.17</v>
      </c>
      <c r="BJ132" s="109"/>
      <c r="BK132" s="109">
        <f t="shared" si="56"/>
        <v>787066.07999999914</v>
      </c>
      <c r="BL132" s="109">
        <f t="shared" si="57"/>
        <v>262016.74000000069</v>
      </c>
      <c r="BM132" s="109">
        <f t="shared" si="58"/>
        <v>-69331.170000000391</v>
      </c>
      <c r="BN132" s="109">
        <f t="shared" si="59"/>
        <v>16250.839999998454</v>
      </c>
      <c r="BO132" s="109">
        <f t="shared" si="60"/>
        <v>484951.49000000022</v>
      </c>
      <c r="BP132" s="109">
        <f t="shared" si="61"/>
        <v>910884.39000000106</v>
      </c>
      <c r="BQ132" s="109">
        <f t="shared" si="62"/>
        <v>563129.15999999782</v>
      </c>
      <c r="BR132" s="109">
        <f t="shared" si="63"/>
        <v>353375.9599999995</v>
      </c>
      <c r="BS132" s="109">
        <f t="shared" si="64"/>
        <v>49512.840000001248</v>
      </c>
      <c r="BU132" s="111">
        <f t="shared" si="65"/>
        <v>0.2094</v>
      </c>
      <c r="BV132" s="111">
        <f t="shared" si="82"/>
        <v>7.8100000000000003E-2</v>
      </c>
      <c r="BW132" s="111">
        <f t="shared" si="83"/>
        <v>-2.2700000000000001E-2</v>
      </c>
      <c r="BX132" s="111">
        <f t="shared" si="84"/>
        <v>4.4000000000000003E-3</v>
      </c>
      <c r="BY132" s="111">
        <f t="shared" si="85"/>
        <v>0.1207</v>
      </c>
      <c r="BZ132" s="111">
        <f t="shared" si="86"/>
        <v>0.19700000000000001</v>
      </c>
      <c r="CA132" s="111">
        <f t="shared" si="87"/>
        <v>0.12809999999999999</v>
      </c>
      <c r="CB132" s="111">
        <f t="shared" si="88"/>
        <v>8.8900000000000007E-2</v>
      </c>
      <c r="CC132" s="111">
        <f t="shared" si="89"/>
        <v>1.32E-2</v>
      </c>
    </row>
    <row r="134" spans="1:81" x14ac:dyDescent="0.25">
      <c r="A134" s="113" t="s">
        <v>255</v>
      </c>
      <c r="B134" s="113"/>
      <c r="C134" s="113"/>
    </row>
    <row r="135" spans="1:81" x14ac:dyDescent="0.25">
      <c r="A135" s="113"/>
      <c r="B135" s="113"/>
      <c r="C135" s="113"/>
    </row>
    <row r="136" spans="1:81" x14ac:dyDescent="0.25">
      <c r="A136" s="113"/>
      <c r="B136" s="113"/>
      <c r="C136" s="113"/>
    </row>
    <row r="137" spans="1:81" x14ac:dyDescent="0.25">
      <c r="A137" s="113"/>
      <c r="B137" s="113"/>
      <c r="C137" s="113"/>
    </row>
    <row r="141" spans="1:81" x14ac:dyDescent="0.25">
      <c r="B141" t="s">
        <v>262</v>
      </c>
      <c r="C141" t="s">
        <v>260</v>
      </c>
      <c r="D141" s="65"/>
    </row>
    <row r="142" spans="1:81" s="94" customFormat="1" ht="15.75" x14ac:dyDescent="0.25">
      <c r="A142" s="91" t="s">
        <v>11</v>
      </c>
      <c r="B142" s="91" t="s">
        <v>43</v>
      </c>
      <c r="C142" s="92">
        <v>45</v>
      </c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AO142" s="93">
        <f>AO16</f>
        <v>43783.18</v>
      </c>
      <c r="AP142" s="93">
        <f t="shared" ref="AP142:BI142" si="90">AP16</f>
        <v>38633.759999999995</v>
      </c>
      <c r="AQ142" s="93">
        <f t="shared" si="90"/>
        <v>34670.299999999996</v>
      </c>
      <c r="AR142" s="93">
        <f t="shared" si="90"/>
        <v>42221.42</v>
      </c>
      <c r="AS142" s="93">
        <f t="shared" si="90"/>
        <v>65348.22</v>
      </c>
      <c r="AT142" s="93">
        <f t="shared" si="90"/>
        <v>69642.589999999982</v>
      </c>
      <c r="AU142" s="93">
        <f t="shared" si="90"/>
        <v>34344.300000000003</v>
      </c>
      <c r="AV142" s="93">
        <f t="shared" si="90"/>
        <v>53002.53</v>
      </c>
      <c r="AW142" s="93">
        <f t="shared" si="90"/>
        <v>42845.390000000007</v>
      </c>
      <c r="AX142" s="93">
        <f t="shared" si="90"/>
        <v>53289.65</v>
      </c>
      <c r="AY142" s="93">
        <f t="shared" si="90"/>
        <v>60476.840000000004</v>
      </c>
      <c r="AZ142" s="93">
        <f t="shared" si="90"/>
        <v>36345.61</v>
      </c>
      <c r="BA142" s="93">
        <f t="shared" si="90"/>
        <v>25236.679999999997</v>
      </c>
      <c r="BB142" s="93">
        <f t="shared" si="90"/>
        <v>31017.359999999997</v>
      </c>
      <c r="BC142" s="93">
        <f t="shared" si="90"/>
        <v>38182.32</v>
      </c>
      <c r="BD142" s="93">
        <f t="shared" si="90"/>
        <v>49425.350000000006</v>
      </c>
      <c r="BE142" s="93">
        <f t="shared" si="90"/>
        <v>60890.439999999995</v>
      </c>
      <c r="BF142" s="93">
        <f t="shared" si="90"/>
        <v>49803.3</v>
      </c>
      <c r="BG142" s="93">
        <f t="shared" si="90"/>
        <v>39401.050000000003</v>
      </c>
      <c r="BH142" s="93">
        <f t="shared" si="90"/>
        <v>39453.279999999999</v>
      </c>
      <c r="BI142" s="93">
        <f t="shared" si="90"/>
        <v>60948.51</v>
      </c>
      <c r="BJ142" s="93"/>
      <c r="BK142" s="21">
        <f t="shared" ref="BK142" si="91">AO142-BA142</f>
        <v>18546.500000000004</v>
      </c>
      <c r="BL142" s="21">
        <f t="shared" ref="BL142" si="92">AP142-BB142</f>
        <v>7616.3999999999978</v>
      </c>
      <c r="BM142" s="21">
        <f t="shared" ref="BM142" si="93">AQ142-BC142</f>
        <v>-3512.0200000000041</v>
      </c>
      <c r="BN142" s="21">
        <f t="shared" ref="BN142" si="94">AR142-BD142</f>
        <v>-7203.9300000000076</v>
      </c>
      <c r="BO142" s="21">
        <f t="shared" ref="BO142" si="95">AS142-BE142</f>
        <v>4457.7800000000061</v>
      </c>
      <c r="BP142" s="21">
        <f t="shared" ref="BP142" si="96">AT142-BF142</f>
        <v>19839.289999999979</v>
      </c>
      <c r="BQ142" s="21">
        <f t="shared" ref="BQ142" si="97">AU142-BG142</f>
        <v>-5056.75</v>
      </c>
      <c r="BR142" s="21">
        <f t="shared" ref="BR142" si="98">AV142-BH142</f>
        <v>13549.25</v>
      </c>
      <c r="BS142" s="21">
        <f t="shared" ref="BS142" si="99">AW142-BI142</f>
        <v>-18103.119999999995</v>
      </c>
      <c r="BT142" s="93"/>
      <c r="BU142" s="95"/>
      <c r="BV142" s="96"/>
      <c r="BW142" s="96"/>
      <c r="BX142" s="96"/>
      <c r="BY142" s="96"/>
      <c r="BZ142" s="96"/>
      <c r="CA142" s="96"/>
      <c r="CB142" s="96"/>
      <c r="CC142" s="96"/>
    </row>
    <row r="143" spans="1:81" ht="15.75" x14ac:dyDescent="0.25">
      <c r="A143" s="13" t="s">
        <v>16</v>
      </c>
      <c r="B143" s="13" t="s">
        <v>44</v>
      </c>
      <c r="C143" s="59">
        <v>2224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AO143" s="65">
        <f>AO27</f>
        <v>545529.06999999995</v>
      </c>
      <c r="AP143" s="65">
        <f t="shared" ref="AP143:BI143" si="100">AP27</f>
        <v>508889.61999999994</v>
      </c>
      <c r="AQ143" s="65">
        <f t="shared" si="100"/>
        <v>550749.18999999994</v>
      </c>
      <c r="AR143" s="65">
        <f t="shared" si="100"/>
        <v>584659.21</v>
      </c>
      <c r="AS143" s="65">
        <f t="shared" si="100"/>
        <v>652744.88000000012</v>
      </c>
      <c r="AT143" s="65">
        <f t="shared" si="100"/>
        <v>810069.29</v>
      </c>
      <c r="AU143" s="65">
        <f t="shared" si="100"/>
        <v>717652.8899999999</v>
      </c>
      <c r="AV143" s="65">
        <f t="shared" si="100"/>
        <v>642248.5</v>
      </c>
      <c r="AW143" s="65">
        <f t="shared" si="100"/>
        <v>591080.06000000006</v>
      </c>
      <c r="AX143" s="65">
        <f t="shared" si="100"/>
        <v>549950.70000000007</v>
      </c>
      <c r="AY143" s="65">
        <f t="shared" si="100"/>
        <v>508486.29</v>
      </c>
      <c r="AZ143" s="65">
        <f t="shared" si="100"/>
        <v>520236.54</v>
      </c>
      <c r="BA143" s="65">
        <f t="shared" si="100"/>
        <v>487551.82</v>
      </c>
      <c r="BB143" s="65">
        <f t="shared" si="100"/>
        <v>513097.14</v>
      </c>
      <c r="BC143" s="65">
        <f t="shared" si="100"/>
        <v>536558.98</v>
      </c>
      <c r="BD143" s="65">
        <f t="shared" si="100"/>
        <v>615340.85999999987</v>
      </c>
      <c r="BE143" s="65">
        <f t="shared" si="100"/>
        <v>602135.00999999989</v>
      </c>
      <c r="BF143" s="65">
        <f t="shared" si="100"/>
        <v>626130.93000000005</v>
      </c>
      <c r="BG143" s="65">
        <f t="shared" si="100"/>
        <v>664007.96</v>
      </c>
      <c r="BH143" s="65">
        <f t="shared" si="100"/>
        <v>610934.76</v>
      </c>
      <c r="BI143" s="65">
        <f t="shared" si="100"/>
        <v>579244.58999999985</v>
      </c>
      <c r="BJ143" s="65"/>
      <c r="BK143" s="21">
        <f t="shared" ref="BK143:BK191" si="101">AO143-BA143</f>
        <v>57977.249999999942</v>
      </c>
      <c r="BL143" s="21">
        <f t="shared" ref="BL143:BL191" si="102">AP143-BB143</f>
        <v>-4207.5200000000768</v>
      </c>
      <c r="BM143" s="21">
        <f t="shared" ref="BM143:BM191" si="103">AQ143-BC143</f>
        <v>14190.209999999963</v>
      </c>
      <c r="BN143" s="21">
        <f t="shared" ref="BN143:BN191" si="104">AR143-BD143</f>
        <v>-30681.649999999907</v>
      </c>
      <c r="BO143" s="21">
        <f t="shared" ref="BO143:BO191" si="105">AS143-BE143</f>
        <v>50609.870000000228</v>
      </c>
      <c r="BP143" s="21">
        <f t="shared" ref="BP143:BP191" si="106">AT143-BF143</f>
        <v>183938.36</v>
      </c>
      <c r="BQ143" s="21">
        <f t="shared" ref="BQ143:BQ191" si="107">AU143-BG143</f>
        <v>53644.929999999935</v>
      </c>
      <c r="BR143" s="21">
        <f t="shared" ref="BR143:BR191" si="108">AV143-BH143</f>
        <v>31313.739999999991</v>
      </c>
      <c r="BS143" s="21">
        <f t="shared" ref="BS143:BS191" si="109">AW143-BI143</f>
        <v>11835.470000000205</v>
      </c>
      <c r="BT143" s="93"/>
    </row>
    <row r="144" spans="1:81" s="88" customFormat="1" ht="15.75" x14ac:dyDescent="0.25">
      <c r="A144" s="85" t="s">
        <v>17</v>
      </c>
      <c r="B144" s="85" t="s">
        <v>45</v>
      </c>
      <c r="C144" s="86">
        <v>4</v>
      </c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AO144" s="87">
        <f>AO32</f>
        <v>33176.86</v>
      </c>
      <c r="AP144" s="87">
        <f t="shared" ref="AP144:BI144" si="110">AP32</f>
        <v>34217.86</v>
      </c>
      <c r="AQ144" s="87">
        <f t="shared" si="110"/>
        <v>16885.760000000002</v>
      </c>
      <c r="AR144" s="87">
        <f t="shared" si="110"/>
        <v>20141.54</v>
      </c>
      <c r="AS144" s="87">
        <f t="shared" si="110"/>
        <v>19395.190000000002</v>
      </c>
      <c r="AT144" s="87">
        <f t="shared" si="110"/>
        <v>26083.85</v>
      </c>
      <c r="AU144" s="87">
        <f t="shared" si="110"/>
        <v>16674.82</v>
      </c>
      <c r="AV144" s="87">
        <f t="shared" si="110"/>
        <v>20335.18</v>
      </c>
      <c r="AW144" s="87">
        <f t="shared" si="110"/>
        <v>14325.95</v>
      </c>
      <c r="AX144" s="87">
        <f t="shared" si="110"/>
        <v>22967.940000000002</v>
      </c>
      <c r="AY144" s="87">
        <f t="shared" si="110"/>
        <v>22070.800000000003</v>
      </c>
      <c r="AZ144" s="87">
        <f t="shared" si="110"/>
        <v>13696.900000000001</v>
      </c>
      <c r="BA144" s="87">
        <f t="shared" si="110"/>
        <v>15365.220000000001</v>
      </c>
      <c r="BB144" s="87">
        <f t="shared" si="110"/>
        <v>14962.949999999999</v>
      </c>
      <c r="BC144" s="87">
        <f t="shared" si="110"/>
        <v>5799.75</v>
      </c>
      <c r="BD144" s="87">
        <f t="shared" si="110"/>
        <v>18146.87</v>
      </c>
      <c r="BE144" s="87">
        <f t="shared" si="110"/>
        <v>16160.05</v>
      </c>
      <c r="BF144" s="87">
        <f t="shared" si="110"/>
        <v>12928.31</v>
      </c>
      <c r="BG144" s="87">
        <f t="shared" si="110"/>
        <v>36038.199999999997</v>
      </c>
      <c r="BH144" s="87">
        <f t="shared" si="110"/>
        <v>41184.560000000005</v>
      </c>
      <c r="BI144" s="87">
        <f t="shared" si="110"/>
        <v>46880.06</v>
      </c>
      <c r="BJ144" s="87"/>
      <c r="BK144" s="21">
        <f t="shared" si="101"/>
        <v>17811.64</v>
      </c>
      <c r="BL144" s="21">
        <f t="shared" si="102"/>
        <v>19254.910000000003</v>
      </c>
      <c r="BM144" s="21">
        <f t="shared" si="103"/>
        <v>11086.010000000002</v>
      </c>
      <c r="BN144" s="21">
        <f t="shared" si="104"/>
        <v>1994.6700000000019</v>
      </c>
      <c r="BO144" s="21">
        <f t="shared" si="105"/>
        <v>3235.1400000000031</v>
      </c>
      <c r="BP144" s="21">
        <f t="shared" si="106"/>
        <v>13155.539999999999</v>
      </c>
      <c r="BQ144" s="21">
        <f t="shared" si="107"/>
        <v>-19363.379999999997</v>
      </c>
      <c r="BR144" s="21">
        <f t="shared" si="108"/>
        <v>-20849.380000000005</v>
      </c>
      <c r="BS144" s="21">
        <f t="shared" si="109"/>
        <v>-32554.109999999997</v>
      </c>
      <c r="BT144" s="93"/>
      <c r="BU144" s="89"/>
      <c r="BV144" s="90"/>
      <c r="BW144" s="90"/>
      <c r="BX144" s="90"/>
      <c r="BY144" s="90"/>
      <c r="BZ144" s="90"/>
      <c r="CA144" s="90"/>
      <c r="CB144" s="90"/>
      <c r="CC144" s="90"/>
    </row>
    <row r="145" spans="1:81" ht="15.75" x14ac:dyDescent="0.25">
      <c r="A145" s="13" t="s">
        <v>18</v>
      </c>
      <c r="B145" s="13" t="s">
        <v>46</v>
      </c>
      <c r="C145" s="59">
        <v>142</v>
      </c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AO145" s="65">
        <f>AO40</f>
        <v>27047.489999999998</v>
      </c>
      <c r="AP145" s="65">
        <f t="shared" ref="AP145:BI145" si="111">AP40</f>
        <v>24080.91</v>
      </c>
      <c r="AQ145" s="65">
        <f t="shared" si="111"/>
        <v>23993.020000000004</v>
      </c>
      <c r="AR145" s="65">
        <f t="shared" si="111"/>
        <v>26764.699999999997</v>
      </c>
      <c r="AS145" s="65">
        <f t="shared" si="111"/>
        <v>26116.47</v>
      </c>
      <c r="AT145" s="65">
        <f t="shared" si="111"/>
        <v>29054.21</v>
      </c>
      <c r="AU145" s="65">
        <f t="shared" si="111"/>
        <v>27552.69</v>
      </c>
      <c r="AV145" s="65">
        <f t="shared" si="111"/>
        <v>24783</v>
      </c>
      <c r="AW145" s="65">
        <f t="shared" si="111"/>
        <v>24425.02</v>
      </c>
      <c r="AX145" s="65">
        <f t="shared" si="111"/>
        <v>24253.26</v>
      </c>
      <c r="AY145" s="65">
        <f t="shared" si="111"/>
        <v>22536.07</v>
      </c>
      <c r="AZ145" s="65">
        <f t="shared" si="111"/>
        <v>24096.3</v>
      </c>
      <c r="BA145" s="65">
        <f t="shared" si="111"/>
        <v>23749.200000000004</v>
      </c>
      <c r="BB145" s="65">
        <f t="shared" si="111"/>
        <v>23793.870000000003</v>
      </c>
      <c r="BC145" s="65">
        <f t="shared" si="111"/>
        <v>24205.84</v>
      </c>
      <c r="BD145" s="65">
        <f t="shared" si="111"/>
        <v>25464.899999999998</v>
      </c>
      <c r="BE145" s="65">
        <f t="shared" si="111"/>
        <v>23742.429999999997</v>
      </c>
      <c r="BF145" s="65">
        <f t="shared" si="111"/>
        <v>25551.210000000003</v>
      </c>
      <c r="BG145" s="65">
        <f t="shared" si="111"/>
        <v>27100.579999999998</v>
      </c>
      <c r="BH145" s="65">
        <f t="shared" si="111"/>
        <v>24500.34</v>
      </c>
      <c r="BI145" s="65">
        <f t="shared" si="111"/>
        <v>24809.55</v>
      </c>
      <c r="BJ145" s="65"/>
      <c r="BK145" s="21">
        <f t="shared" si="101"/>
        <v>3298.2899999999936</v>
      </c>
      <c r="BL145" s="21">
        <f t="shared" si="102"/>
        <v>287.03999999999724</v>
      </c>
      <c r="BM145" s="21">
        <f t="shared" si="103"/>
        <v>-212.81999999999607</v>
      </c>
      <c r="BN145" s="21">
        <f t="shared" si="104"/>
        <v>1299.7999999999993</v>
      </c>
      <c r="BO145" s="21">
        <f t="shared" si="105"/>
        <v>2374.0400000000045</v>
      </c>
      <c r="BP145" s="21">
        <f t="shared" si="106"/>
        <v>3502.9999999999964</v>
      </c>
      <c r="BQ145" s="21">
        <f t="shared" si="107"/>
        <v>452.11000000000058</v>
      </c>
      <c r="BR145" s="21">
        <f t="shared" si="108"/>
        <v>282.65999999999985</v>
      </c>
      <c r="BS145" s="21">
        <f t="shared" si="109"/>
        <v>-384.52999999999884</v>
      </c>
      <c r="BT145" s="93"/>
    </row>
    <row r="146" spans="1:81" s="74" customFormat="1" ht="15.75" x14ac:dyDescent="0.25">
      <c r="A146" s="103" t="s">
        <v>19</v>
      </c>
      <c r="B146" s="103" t="s">
        <v>47</v>
      </c>
      <c r="C146" s="106">
        <v>909</v>
      </c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AO146" s="107">
        <f>AO49</f>
        <v>305328.28999999998</v>
      </c>
      <c r="AP146" s="107">
        <f t="shared" ref="AP146:BI146" si="112">AP49</f>
        <v>255490.19</v>
      </c>
      <c r="AQ146" s="107">
        <f t="shared" si="112"/>
        <v>168963.68</v>
      </c>
      <c r="AR146" s="107">
        <f t="shared" si="112"/>
        <v>283100.31</v>
      </c>
      <c r="AS146" s="107">
        <f t="shared" si="112"/>
        <v>370634.1</v>
      </c>
      <c r="AT146" s="107">
        <f t="shared" si="112"/>
        <v>467982.83</v>
      </c>
      <c r="AU146" s="107">
        <f t="shared" si="112"/>
        <v>458820.19999999995</v>
      </c>
      <c r="AV146" s="107">
        <f t="shared" si="112"/>
        <v>400600.37</v>
      </c>
      <c r="AW146" s="107">
        <f t="shared" si="112"/>
        <v>341828.49</v>
      </c>
      <c r="AX146" s="107">
        <f t="shared" si="112"/>
        <v>299221.87</v>
      </c>
      <c r="AY146" s="107">
        <f t="shared" si="112"/>
        <v>245377.34</v>
      </c>
      <c r="AZ146" s="107">
        <f t="shared" si="112"/>
        <v>161679.20000000001</v>
      </c>
      <c r="BA146" s="107">
        <f t="shared" si="112"/>
        <v>125087.12</v>
      </c>
      <c r="BB146" s="107">
        <f t="shared" si="112"/>
        <v>179099.42</v>
      </c>
      <c r="BC146" s="107">
        <f t="shared" si="112"/>
        <v>201646.07999999999</v>
      </c>
      <c r="BD146" s="107">
        <f t="shared" si="112"/>
        <v>263924.69999999995</v>
      </c>
      <c r="BE146" s="107">
        <f t="shared" si="112"/>
        <v>256968.93999999997</v>
      </c>
      <c r="BF146" s="107">
        <f t="shared" si="112"/>
        <v>283971.77</v>
      </c>
      <c r="BG146" s="107">
        <f t="shared" si="112"/>
        <v>304121.84999999998</v>
      </c>
      <c r="BH146" s="107">
        <f t="shared" si="112"/>
        <v>282513.90000000002</v>
      </c>
      <c r="BI146" s="107">
        <f t="shared" si="112"/>
        <v>305620.08999999997</v>
      </c>
      <c r="BJ146" s="107"/>
      <c r="BK146" s="21">
        <f t="shared" si="101"/>
        <v>180241.16999999998</v>
      </c>
      <c r="BL146" s="21">
        <f t="shared" si="102"/>
        <v>76390.76999999999</v>
      </c>
      <c r="BM146" s="21">
        <f t="shared" si="103"/>
        <v>-32682.399999999994</v>
      </c>
      <c r="BN146" s="21">
        <f t="shared" si="104"/>
        <v>19175.610000000044</v>
      </c>
      <c r="BO146" s="21">
        <f t="shared" si="105"/>
        <v>113665.16</v>
      </c>
      <c r="BP146" s="21">
        <f t="shared" si="106"/>
        <v>184011.06</v>
      </c>
      <c r="BQ146" s="21">
        <f t="shared" si="107"/>
        <v>154698.34999999998</v>
      </c>
      <c r="BR146" s="21">
        <f t="shared" si="108"/>
        <v>118086.46999999997</v>
      </c>
      <c r="BS146" s="21">
        <f t="shared" si="109"/>
        <v>36208.400000000023</v>
      </c>
      <c r="BT146" s="93"/>
      <c r="BU146" s="104"/>
      <c r="BV146" s="105"/>
      <c r="BW146" s="105"/>
      <c r="BX146" s="105"/>
      <c r="BY146" s="105"/>
      <c r="BZ146" s="105"/>
      <c r="CA146" s="105"/>
      <c r="CB146" s="105"/>
      <c r="CC146" s="105"/>
    </row>
    <row r="147" spans="1:81" ht="15.75" hidden="1" x14ac:dyDescent="0.25">
      <c r="A147" s="13" t="s">
        <v>48</v>
      </c>
      <c r="B147" s="13" t="s">
        <v>49</v>
      </c>
      <c r="C147" s="59">
        <v>0</v>
      </c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21">
        <f t="shared" si="101"/>
        <v>0</v>
      </c>
      <c r="BL147" s="21">
        <f t="shared" si="102"/>
        <v>0</v>
      </c>
      <c r="BM147" s="21">
        <f t="shared" si="103"/>
        <v>0</v>
      </c>
      <c r="BN147" s="21">
        <f t="shared" si="104"/>
        <v>0</v>
      </c>
      <c r="BO147" s="21">
        <f t="shared" si="105"/>
        <v>0</v>
      </c>
      <c r="BP147" s="21">
        <f t="shared" si="106"/>
        <v>0</v>
      </c>
      <c r="BQ147" s="21">
        <f t="shared" si="107"/>
        <v>0</v>
      </c>
      <c r="BR147" s="21">
        <f t="shared" si="108"/>
        <v>0</v>
      </c>
      <c r="BS147" s="21">
        <f t="shared" si="109"/>
        <v>0</v>
      </c>
      <c r="BT147" s="93"/>
    </row>
    <row r="148" spans="1:81" ht="15.75" x14ac:dyDescent="0.25">
      <c r="A148" s="13" t="s">
        <v>20</v>
      </c>
      <c r="B148" s="13" t="s">
        <v>50</v>
      </c>
      <c r="C148" s="59">
        <v>1</v>
      </c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AO148" s="65">
        <f>AO51</f>
        <v>1280.58</v>
      </c>
      <c r="AP148" s="65">
        <f t="shared" ref="AP148:BI148" si="113">AP51</f>
        <v>1075</v>
      </c>
      <c r="AQ148" s="65">
        <f t="shared" si="113"/>
        <v>1123.33</v>
      </c>
      <c r="AR148" s="65">
        <f t="shared" si="113"/>
        <v>1242.52</v>
      </c>
      <c r="AS148" s="65">
        <f t="shared" si="113"/>
        <v>1797.87</v>
      </c>
      <c r="AT148" s="65">
        <f t="shared" si="113"/>
        <v>2106.19</v>
      </c>
      <c r="AU148" s="65">
        <f t="shared" si="113"/>
        <v>1949.4</v>
      </c>
      <c r="AV148" s="65">
        <f t="shared" si="113"/>
        <v>1324.86</v>
      </c>
      <c r="AW148" s="65">
        <f t="shared" si="113"/>
        <v>1328.25</v>
      </c>
      <c r="AX148" s="65">
        <f t="shared" si="113"/>
        <v>1372.24</v>
      </c>
      <c r="AY148" s="65">
        <f t="shared" si="113"/>
        <v>1254.55</v>
      </c>
      <c r="AZ148" s="65">
        <f t="shared" si="113"/>
        <v>1194.3900000000001</v>
      </c>
      <c r="BA148" s="65">
        <f t="shared" si="113"/>
        <v>1366.6</v>
      </c>
      <c r="BB148" s="65">
        <f t="shared" si="113"/>
        <v>1144</v>
      </c>
      <c r="BC148" s="65">
        <f t="shared" si="113"/>
        <v>1383.06</v>
      </c>
      <c r="BD148" s="65">
        <f t="shared" si="113"/>
        <v>1449.88</v>
      </c>
      <c r="BE148" s="65">
        <f t="shared" si="113"/>
        <v>1220.6300000000001</v>
      </c>
      <c r="BF148" s="65">
        <f t="shared" si="113"/>
        <v>1240.98</v>
      </c>
      <c r="BG148" s="65">
        <f t="shared" si="113"/>
        <v>1462.55</v>
      </c>
      <c r="BH148" s="65">
        <f t="shared" si="113"/>
        <v>1407.64</v>
      </c>
      <c r="BI148" s="65">
        <f t="shared" si="113"/>
        <v>1590.04</v>
      </c>
      <c r="BJ148" s="65"/>
      <c r="BK148" s="21">
        <f t="shared" si="101"/>
        <v>-86.019999999999982</v>
      </c>
      <c r="BL148" s="21">
        <f t="shared" si="102"/>
        <v>-69</v>
      </c>
      <c r="BM148" s="21">
        <f t="shared" si="103"/>
        <v>-259.73</v>
      </c>
      <c r="BN148" s="21">
        <f t="shared" si="104"/>
        <v>-207.36000000000013</v>
      </c>
      <c r="BO148" s="21">
        <f t="shared" si="105"/>
        <v>577.23999999999978</v>
      </c>
      <c r="BP148" s="21">
        <f t="shared" si="106"/>
        <v>865.21</v>
      </c>
      <c r="BQ148" s="21">
        <f t="shared" si="107"/>
        <v>486.85000000000014</v>
      </c>
      <c r="BR148" s="21">
        <f t="shared" si="108"/>
        <v>-82.7800000000002</v>
      </c>
      <c r="BS148" s="21">
        <f t="shared" si="109"/>
        <v>-261.78999999999996</v>
      </c>
      <c r="BT148" s="93"/>
    </row>
    <row r="149" spans="1:81" ht="15.75" x14ac:dyDescent="0.25">
      <c r="A149" s="13" t="s">
        <v>21</v>
      </c>
      <c r="B149" s="13" t="s">
        <v>51</v>
      </c>
      <c r="C149" s="59">
        <v>69</v>
      </c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AO149" s="65">
        <f>AO53</f>
        <v>1765.96</v>
      </c>
      <c r="AP149" s="65">
        <f t="shared" ref="AP149:BI149" si="114">AP53</f>
        <v>1239.4100000000001</v>
      </c>
      <c r="AQ149" s="65">
        <f t="shared" si="114"/>
        <v>1182.18</v>
      </c>
      <c r="AR149" s="65">
        <f t="shared" si="114"/>
        <v>1702.57</v>
      </c>
      <c r="AS149" s="65">
        <f t="shared" si="114"/>
        <v>3329.52</v>
      </c>
      <c r="AT149" s="65">
        <f t="shared" si="114"/>
        <v>3220.48</v>
      </c>
      <c r="AU149" s="65">
        <f t="shared" si="114"/>
        <v>3274.62</v>
      </c>
      <c r="AV149" s="65">
        <f t="shared" si="114"/>
        <v>2273.33</v>
      </c>
      <c r="AW149" s="65">
        <f t="shared" si="114"/>
        <v>1643.53</v>
      </c>
      <c r="AX149" s="65">
        <f t="shared" si="114"/>
        <v>1663.84</v>
      </c>
      <c r="AY149" s="65">
        <f t="shared" si="114"/>
        <v>1019</v>
      </c>
      <c r="AZ149" s="65">
        <f t="shared" si="114"/>
        <v>511.4</v>
      </c>
      <c r="BA149" s="65">
        <f t="shared" si="114"/>
        <v>301.20999999999998</v>
      </c>
      <c r="BB149" s="65">
        <f t="shared" si="114"/>
        <v>1018.09</v>
      </c>
      <c r="BC149" s="65">
        <f t="shared" si="114"/>
        <v>1157.23</v>
      </c>
      <c r="BD149" s="65">
        <f t="shared" si="114"/>
        <v>2477.81</v>
      </c>
      <c r="BE149" s="65">
        <f t="shared" si="114"/>
        <v>1811.57</v>
      </c>
      <c r="BF149" s="65">
        <f t="shared" si="114"/>
        <v>1550.45</v>
      </c>
      <c r="BG149" s="65">
        <f t="shared" si="114"/>
        <v>1372.66</v>
      </c>
      <c r="BH149" s="65">
        <f t="shared" si="114"/>
        <v>1100.79</v>
      </c>
      <c r="BI149" s="65">
        <f t="shared" si="114"/>
        <v>1100.02</v>
      </c>
      <c r="BJ149" s="65"/>
      <c r="BK149" s="21">
        <f t="shared" si="101"/>
        <v>1464.75</v>
      </c>
      <c r="BL149" s="21">
        <f t="shared" si="102"/>
        <v>221.32000000000005</v>
      </c>
      <c r="BM149" s="21">
        <f t="shared" si="103"/>
        <v>24.950000000000045</v>
      </c>
      <c r="BN149" s="21">
        <f t="shared" si="104"/>
        <v>-775.24</v>
      </c>
      <c r="BO149" s="21">
        <f t="shared" si="105"/>
        <v>1517.95</v>
      </c>
      <c r="BP149" s="21">
        <f t="shared" si="106"/>
        <v>1670.03</v>
      </c>
      <c r="BQ149" s="21">
        <f t="shared" si="107"/>
        <v>1901.9599999999998</v>
      </c>
      <c r="BR149" s="21">
        <f t="shared" si="108"/>
        <v>1172.54</v>
      </c>
      <c r="BS149" s="21">
        <f t="shared" si="109"/>
        <v>543.51</v>
      </c>
      <c r="BT149" s="93"/>
    </row>
    <row r="150" spans="1:81" ht="15.75" hidden="1" x14ac:dyDescent="0.25">
      <c r="A150" s="13" t="s">
        <v>52</v>
      </c>
      <c r="B150" s="13" t="s">
        <v>53</v>
      </c>
      <c r="C150" s="59">
        <v>0</v>
      </c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21">
        <f t="shared" si="101"/>
        <v>0</v>
      </c>
      <c r="BL150" s="21">
        <f t="shared" si="102"/>
        <v>0</v>
      </c>
      <c r="BM150" s="21">
        <f t="shared" si="103"/>
        <v>0</v>
      </c>
      <c r="BN150" s="21">
        <f t="shared" si="104"/>
        <v>0</v>
      </c>
      <c r="BO150" s="21">
        <f t="shared" si="105"/>
        <v>0</v>
      </c>
      <c r="BP150" s="21">
        <f t="shared" si="106"/>
        <v>0</v>
      </c>
      <c r="BQ150" s="21">
        <f t="shared" si="107"/>
        <v>0</v>
      </c>
      <c r="BR150" s="21">
        <f t="shared" si="108"/>
        <v>0</v>
      </c>
      <c r="BS150" s="21">
        <f t="shared" si="109"/>
        <v>0</v>
      </c>
      <c r="BT150" s="93"/>
    </row>
    <row r="151" spans="1:81" ht="15.75" hidden="1" x14ac:dyDescent="0.25">
      <c r="A151" s="13" t="s">
        <v>54</v>
      </c>
      <c r="B151" s="13" t="s">
        <v>55</v>
      </c>
      <c r="C151" s="59">
        <v>0</v>
      </c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21">
        <f t="shared" si="101"/>
        <v>0</v>
      </c>
      <c r="BL151" s="21">
        <f t="shared" si="102"/>
        <v>0</v>
      </c>
      <c r="BM151" s="21">
        <f t="shared" si="103"/>
        <v>0</v>
      </c>
      <c r="BN151" s="21">
        <f t="shared" si="104"/>
        <v>0</v>
      </c>
      <c r="BO151" s="21">
        <f t="shared" si="105"/>
        <v>0</v>
      </c>
      <c r="BP151" s="21">
        <f t="shared" si="106"/>
        <v>0</v>
      </c>
      <c r="BQ151" s="21">
        <f t="shared" si="107"/>
        <v>0</v>
      </c>
      <c r="BR151" s="21">
        <f t="shared" si="108"/>
        <v>0</v>
      </c>
      <c r="BS151" s="21">
        <f t="shared" si="109"/>
        <v>0</v>
      </c>
      <c r="BT151" s="93"/>
    </row>
    <row r="152" spans="1:81" ht="15.75" hidden="1" x14ac:dyDescent="0.25">
      <c r="A152" s="13" t="s">
        <v>56</v>
      </c>
      <c r="B152" s="13" t="s">
        <v>57</v>
      </c>
      <c r="C152" s="59">
        <v>0</v>
      </c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21">
        <f t="shared" si="101"/>
        <v>0</v>
      </c>
      <c r="BL152" s="21">
        <f t="shared" si="102"/>
        <v>0</v>
      </c>
      <c r="BM152" s="21">
        <f t="shared" si="103"/>
        <v>0</v>
      </c>
      <c r="BN152" s="21">
        <f t="shared" si="104"/>
        <v>0</v>
      </c>
      <c r="BO152" s="21">
        <f t="shared" si="105"/>
        <v>0</v>
      </c>
      <c r="BP152" s="21">
        <f t="shared" si="106"/>
        <v>0</v>
      </c>
      <c r="BQ152" s="21">
        <f t="shared" si="107"/>
        <v>0</v>
      </c>
      <c r="BR152" s="21">
        <f t="shared" si="108"/>
        <v>0</v>
      </c>
      <c r="BS152" s="21">
        <f t="shared" si="109"/>
        <v>0</v>
      </c>
      <c r="BT152" s="93"/>
    </row>
    <row r="153" spans="1:81" ht="15.75" x14ac:dyDescent="0.25">
      <c r="A153" s="13" t="s">
        <v>22</v>
      </c>
      <c r="B153" s="13" t="s">
        <v>58</v>
      </c>
      <c r="C153" s="59">
        <v>0</v>
      </c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AO153" s="65">
        <f>AO55</f>
        <v>2641.63</v>
      </c>
      <c r="AP153" s="65">
        <f t="shared" ref="AP153:BI153" si="115">AP55</f>
        <v>3133.1</v>
      </c>
      <c r="AQ153" s="65">
        <f t="shared" si="115"/>
        <v>3167.63</v>
      </c>
      <c r="AR153" s="65">
        <f t="shared" si="115"/>
        <v>4625.21</v>
      </c>
      <c r="AS153" s="65">
        <f t="shared" si="115"/>
        <v>3148.27</v>
      </c>
      <c r="AT153" s="65">
        <f t="shared" si="115"/>
        <v>3012.21</v>
      </c>
      <c r="AU153" s="65">
        <f t="shared" si="115"/>
        <v>3182.38</v>
      </c>
      <c r="AV153" s="65">
        <f t="shared" si="115"/>
        <v>2058.65</v>
      </c>
      <c r="AW153" s="65">
        <f t="shared" si="115"/>
        <v>2223.64</v>
      </c>
      <c r="AX153" s="65">
        <f t="shared" si="115"/>
        <v>2073.81</v>
      </c>
      <c r="AY153" s="65">
        <f t="shared" si="115"/>
        <v>2344.27</v>
      </c>
      <c r="AZ153" s="65">
        <f t="shared" si="115"/>
        <v>2524.17</v>
      </c>
      <c r="BA153" s="65">
        <f t="shared" si="115"/>
        <v>2381.9</v>
      </c>
      <c r="BB153" s="65">
        <f t="shared" si="115"/>
        <v>2117.36</v>
      </c>
      <c r="BC153" s="65">
        <f t="shared" si="115"/>
        <v>2004.06</v>
      </c>
      <c r="BD153" s="65">
        <f t="shared" si="115"/>
        <v>1528.91</v>
      </c>
      <c r="BE153" s="65">
        <f t="shared" si="115"/>
        <v>1469.82</v>
      </c>
      <c r="BF153" s="65">
        <f t="shared" si="115"/>
        <v>1891.5</v>
      </c>
      <c r="BG153" s="65">
        <f t="shared" si="115"/>
        <v>1978.38</v>
      </c>
      <c r="BH153" s="65">
        <f t="shared" si="115"/>
        <v>1929.36</v>
      </c>
      <c r="BI153" s="65">
        <f t="shared" si="115"/>
        <v>1942.34</v>
      </c>
      <c r="BJ153" s="65"/>
      <c r="BK153" s="21">
        <f t="shared" si="101"/>
        <v>259.73</v>
      </c>
      <c r="BL153" s="21">
        <f t="shared" si="102"/>
        <v>1015.7399999999998</v>
      </c>
      <c r="BM153" s="21">
        <f t="shared" si="103"/>
        <v>1163.5700000000002</v>
      </c>
      <c r="BN153" s="21">
        <f t="shared" si="104"/>
        <v>3096.3</v>
      </c>
      <c r="BO153" s="21">
        <f t="shared" si="105"/>
        <v>1678.45</v>
      </c>
      <c r="BP153" s="21">
        <f t="shared" si="106"/>
        <v>1120.71</v>
      </c>
      <c r="BQ153" s="21">
        <f t="shared" si="107"/>
        <v>1204</v>
      </c>
      <c r="BR153" s="21">
        <f t="shared" si="108"/>
        <v>129.29000000000019</v>
      </c>
      <c r="BS153" s="21">
        <f t="shared" si="109"/>
        <v>281.29999999999995</v>
      </c>
      <c r="BT153" s="93"/>
    </row>
    <row r="154" spans="1:81" ht="15.75" hidden="1" x14ac:dyDescent="0.25">
      <c r="A154" s="13" t="s">
        <v>59</v>
      </c>
      <c r="B154" s="13" t="s">
        <v>60</v>
      </c>
      <c r="C154" s="59">
        <v>0</v>
      </c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21">
        <f t="shared" si="101"/>
        <v>0</v>
      </c>
      <c r="BL154" s="21">
        <f t="shared" si="102"/>
        <v>0</v>
      </c>
      <c r="BM154" s="21">
        <f t="shared" si="103"/>
        <v>0</v>
      </c>
      <c r="BN154" s="21">
        <f t="shared" si="104"/>
        <v>0</v>
      </c>
      <c r="BO154" s="21">
        <f t="shared" si="105"/>
        <v>0</v>
      </c>
      <c r="BP154" s="21">
        <f t="shared" si="106"/>
        <v>0</v>
      </c>
      <c r="BQ154" s="21">
        <f t="shared" si="107"/>
        <v>0</v>
      </c>
      <c r="BR154" s="21">
        <f t="shared" si="108"/>
        <v>0</v>
      </c>
      <c r="BS154" s="21">
        <f t="shared" si="109"/>
        <v>0</v>
      </c>
      <c r="BT154" s="93"/>
    </row>
    <row r="155" spans="1:81" ht="15.75" hidden="1" x14ac:dyDescent="0.25">
      <c r="A155" s="13" t="s">
        <v>61</v>
      </c>
      <c r="B155" s="13" t="s">
        <v>62</v>
      </c>
      <c r="C155" s="59">
        <v>0</v>
      </c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21">
        <f t="shared" si="101"/>
        <v>0</v>
      </c>
      <c r="BL155" s="21">
        <f t="shared" si="102"/>
        <v>0</v>
      </c>
      <c r="BM155" s="21">
        <f t="shared" si="103"/>
        <v>0</v>
      </c>
      <c r="BN155" s="21">
        <f t="shared" si="104"/>
        <v>0</v>
      </c>
      <c r="BO155" s="21">
        <f t="shared" si="105"/>
        <v>0</v>
      </c>
      <c r="BP155" s="21">
        <f t="shared" si="106"/>
        <v>0</v>
      </c>
      <c r="BQ155" s="21">
        <f t="shared" si="107"/>
        <v>0</v>
      </c>
      <c r="BR155" s="21">
        <f t="shared" si="108"/>
        <v>0</v>
      </c>
      <c r="BS155" s="21">
        <f t="shared" si="109"/>
        <v>0</v>
      </c>
      <c r="BT155" s="93"/>
    </row>
    <row r="156" spans="1:81" ht="15.75" hidden="1" x14ac:dyDescent="0.25">
      <c r="A156" s="13" t="s">
        <v>63</v>
      </c>
      <c r="B156" s="13" t="s">
        <v>64</v>
      </c>
      <c r="C156" s="59">
        <v>0</v>
      </c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21">
        <f t="shared" si="101"/>
        <v>0</v>
      </c>
      <c r="BL156" s="21">
        <f t="shared" si="102"/>
        <v>0</v>
      </c>
      <c r="BM156" s="21">
        <f t="shared" si="103"/>
        <v>0</v>
      </c>
      <c r="BN156" s="21">
        <f t="shared" si="104"/>
        <v>0</v>
      </c>
      <c r="BO156" s="21">
        <f t="shared" si="105"/>
        <v>0</v>
      </c>
      <c r="BP156" s="21">
        <f t="shared" si="106"/>
        <v>0</v>
      </c>
      <c r="BQ156" s="21">
        <f t="shared" si="107"/>
        <v>0</v>
      </c>
      <c r="BR156" s="21">
        <f t="shared" si="108"/>
        <v>0</v>
      </c>
      <c r="BS156" s="21">
        <f t="shared" si="109"/>
        <v>0</v>
      </c>
      <c r="BT156" s="93"/>
    </row>
    <row r="157" spans="1:81" ht="15.75" hidden="1" x14ac:dyDescent="0.25">
      <c r="A157" s="13" t="s">
        <v>65</v>
      </c>
      <c r="B157" s="13" t="s">
        <v>66</v>
      </c>
      <c r="C157" s="59">
        <v>0</v>
      </c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21">
        <f t="shared" si="101"/>
        <v>0</v>
      </c>
      <c r="BL157" s="21">
        <f t="shared" si="102"/>
        <v>0</v>
      </c>
      <c r="BM157" s="21">
        <f t="shared" si="103"/>
        <v>0</v>
      </c>
      <c r="BN157" s="21">
        <f t="shared" si="104"/>
        <v>0</v>
      </c>
      <c r="BO157" s="21">
        <f t="shared" si="105"/>
        <v>0</v>
      </c>
      <c r="BP157" s="21">
        <f t="shared" si="106"/>
        <v>0</v>
      </c>
      <c r="BQ157" s="21">
        <f t="shared" si="107"/>
        <v>0</v>
      </c>
      <c r="BR157" s="21">
        <f t="shared" si="108"/>
        <v>0</v>
      </c>
      <c r="BS157" s="21">
        <f t="shared" si="109"/>
        <v>0</v>
      </c>
      <c r="BT157" s="93"/>
    </row>
    <row r="158" spans="1:81" ht="15.75" hidden="1" x14ac:dyDescent="0.25">
      <c r="A158" s="13" t="s">
        <v>67</v>
      </c>
      <c r="B158" s="13" t="s">
        <v>68</v>
      </c>
      <c r="C158" s="59">
        <v>0</v>
      </c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21">
        <f t="shared" si="101"/>
        <v>0</v>
      </c>
      <c r="BL158" s="21">
        <f t="shared" si="102"/>
        <v>0</v>
      </c>
      <c r="BM158" s="21">
        <f t="shared" si="103"/>
        <v>0</v>
      </c>
      <c r="BN158" s="21">
        <f t="shared" si="104"/>
        <v>0</v>
      </c>
      <c r="BO158" s="21">
        <f t="shared" si="105"/>
        <v>0</v>
      </c>
      <c r="BP158" s="21">
        <f t="shared" si="106"/>
        <v>0</v>
      </c>
      <c r="BQ158" s="21">
        <f t="shared" si="107"/>
        <v>0</v>
      </c>
      <c r="BR158" s="21">
        <f t="shared" si="108"/>
        <v>0</v>
      </c>
      <c r="BS158" s="21">
        <f t="shared" si="109"/>
        <v>0</v>
      </c>
      <c r="BT158" s="93"/>
    </row>
    <row r="159" spans="1:81" ht="15.75" hidden="1" x14ac:dyDescent="0.25">
      <c r="A159" s="13" t="s">
        <v>69</v>
      </c>
      <c r="B159" s="13" t="s">
        <v>70</v>
      </c>
      <c r="C159" s="59">
        <v>0</v>
      </c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21">
        <f t="shared" si="101"/>
        <v>0</v>
      </c>
      <c r="BL159" s="21">
        <f t="shared" si="102"/>
        <v>0</v>
      </c>
      <c r="BM159" s="21">
        <f t="shared" si="103"/>
        <v>0</v>
      </c>
      <c r="BN159" s="21">
        <f t="shared" si="104"/>
        <v>0</v>
      </c>
      <c r="BO159" s="21">
        <f t="shared" si="105"/>
        <v>0</v>
      </c>
      <c r="BP159" s="21">
        <f t="shared" si="106"/>
        <v>0</v>
      </c>
      <c r="BQ159" s="21">
        <f t="shared" si="107"/>
        <v>0</v>
      </c>
      <c r="BR159" s="21">
        <f t="shared" si="108"/>
        <v>0</v>
      </c>
      <c r="BS159" s="21">
        <f t="shared" si="109"/>
        <v>0</v>
      </c>
      <c r="BT159" s="93"/>
    </row>
    <row r="160" spans="1:81" ht="15.75" hidden="1" x14ac:dyDescent="0.25">
      <c r="A160" s="13" t="s">
        <v>71</v>
      </c>
      <c r="B160" s="13" t="s">
        <v>72</v>
      </c>
      <c r="C160" s="59">
        <v>0</v>
      </c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21">
        <f t="shared" si="101"/>
        <v>0</v>
      </c>
      <c r="BL160" s="21">
        <f t="shared" si="102"/>
        <v>0</v>
      </c>
      <c r="BM160" s="21">
        <f t="shared" si="103"/>
        <v>0</v>
      </c>
      <c r="BN160" s="21">
        <f t="shared" si="104"/>
        <v>0</v>
      </c>
      <c r="BO160" s="21">
        <f t="shared" si="105"/>
        <v>0</v>
      </c>
      <c r="BP160" s="21">
        <f t="shared" si="106"/>
        <v>0</v>
      </c>
      <c r="BQ160" s="21">
        <f t="shared" si="107"/>
        <v>0</v>
      </c>
      <c r="BR160" s="21">
        <f t="shared" si="108"/>
        <v>0</v>
      </c>
      <c r="BS160" s="21">
        <f t="shared" si="109"/>
        <v>0</v>
      </c>
      <c r="BT160" s="93"/>
    </row>
    <row r="161" spans="1:81" ht="15.75" x14ac:dyDescent="0.25">
      <c r="A161" s="13" t="s">
        <v>23</v>
      </c>
      <c r="B161" s="13" t="s">
        <v>73</v>
      </c>
      <c r="C161" s="59">
        <v>77</v>
      </c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AO161" s="65">
        <f>AO63</f>
        <v>13739.8</v>
      </c>
      <c r="AP161" s="65">
        <f t="shared" ref="AP161:BI161" si="116">AP63</f>
        <v>12840.019999999999</v>
      </c>
      <c r="AQ161" s="65">
        <f t="shared" si="116"/>
        <v>11698.59</v>
      </c>
      <c r="AR161" s="65">
        <f t="shared" si="116"/>
        <v>13111.32</v>
      </c>
      <c r="AS161" s="65">
        <f t="shared" si="116"/>
        <v>12319.499999999998</v>
      </c>
      <c r="AT161" s="65">
        <f t="shared" si="116"/>
        <v>15218.09</v>
      </c>
      <c r="AU161" s="65">
        <f t="shared" si="116"/>
        <v>18454.68</v>
      </c>
      <c r="AV161" s="65">
        <f t="shared" si="116"/>
        <v>15390.77</v>
      </c>
      <c r="AW161" s="65">
        <f t="shared" si="116"/>
        <v>15263.400000000001</v>
      </c>
      <c r="AX161" s="65">
        <f t="shared" si="116"/>
        <v>14150.44</v>
      </c>
      <c r="AY161" s="65">
        <f t="shared" si="116"/>
        <v>13008.300000000001</v>
      </c>
      <c r="AZ161" s="65">
        <f t="shared" si="116"/>
        <v>12716.46</v>
      </c>
      <c r="BA161" s="65">
        <f t="shared" si="116"/>
        <v>10942.84</v>
      </c>
      <c r="BB161" s="65">
        <f t="shared" si="116"/>
        <v>11604.75</v>
      </c>
      <c r="BC161" s="65">
        <f t="shared" si="116"/>
        <v>12335.869999999999</v>
      </c>
      <c r="BD161" s="65">
        <f t="shared" si="116"/>
        <v>14109.68</v>
      </c>
      <c r="BE161" s="65">
        <f t="shared" si="116"/>
        <v>13769.310000000001</v>
      </c>
      <c r="BF161" s="65">
        <f t="shared" si="116"/>
        <v>15517.039999999997</v>
      </c>
      <c r="BG161" s="65">
        <f t="shared" si="116"/>
        <v>17064.72</v>
      </c>
      <c r="BH161" s="65">
        <f t="shared" si="116"/>
        <v>17298.259999999998</v>
      </c>
      <c r="BI161" s="65">
        <f t="shared" si="116"/>
        <v>13965.16</v>
      </c>
      <c r="BJ161" s="65"/>
      <c r="BK161" s="21">
        <f t="shared" si="101"/>
        <v>2796.9599999999991</v>
      </c>
      <c r="BL161" s="21">
        <f t="shared" si="102"/>
        <v>1235.2699999999986</v>
      </c>
      <c r="BM161" s="21">
        <f t="shared" si="103"/>
        <v>-637.27999999999884</v>
      </c>
      <c r="BN161" s="21">
        <f t="shared" si="104"/>
        <v>-998.36000000000058</v>
      </c>
      <c r="BO161" s="21">
        <f t="shared" si="105"/>
        <v>-1449.8100000000031</v>
      </c>
      <c r="BP161" s="21">
        <f t="shared" si="106"/>
        <v>-298.94999999999709</v>
      </c>
      <c r="BQ161" s="21">
        <f t="shared" si="107"/>
        <v>1389.9599999999991</v>
      </c>
      <c r="BR161" s="21">
        <f t="shared" si="108"/>
        <v>-1907.489999999998</v>
      </c>
      <c r="BS161" s="21">
        <f t="shared" si="109"/>
        <v>1298.2400000000016</v>
      </c>
      <c r="BT161" s="93"/>
    </row>
    <row r="162" spans="1:81" ht="15.75" hidden="1" x14ac:dyDescent="0.25">
      <c r="A162" s="13" t="s">
        <v>74</v>
      </c>
      <c r="B162" s="13" t="s">
        <v>75</v>
      </c>
      <c r="C162" s="59">
        <v>0</v>
      </c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21">
        <f t="shared" si="101"/>
        <v>0</v>
      </c>
      <c r="BL162" s="21">
        <f t="shared" si="102"/>
        <v>0</v>
      </c>
      <c r="BM162" s="21">
        <f t="shared" si="103"/>
        <v>0</v>
      </c>
      <c r="BN162" s="21">
        <f t="shared" si="104"/>
        <v>0</v>
      </c>
      <c r="BO162" s="21">
        <f t="shared" si="105"/>
        <v>0</v>
      </c>
      <c r="BP162" s="21">
        <f t="shared" si="106"/>
        <v>0</v>
      </c>
      <c r="BQ162" s="21">
        <f t="shared" si="107"/>
        <v>0</v>
      </c>
      <c r="BR162" s="21">
        <f t="shared" si="108"/>
        <v>0</v>
      </c>
      <c r="BS162" s="21">
        <f t="shared" si="109"/>
        <v>0</v>
      </c>
      <c r="BT162" s="93"/>
    </row>
    <row r="163" spans="1:81" ht="15.75" hidden="1" x14ac:dyDescent="0.25">
      <c r="A163" s="13" t="s">
        <v>76</v>
      </c>
      <c r="B163" s="13" t="s">
        <v>77</v>
      </c>
      <c r="C163" s="59">
        <v>0</v>
      </c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21">
        <f t="shared" si="101"/>
        <v>0</v>
      </c>
      <c r="BL163" s="21">
        <f t="shared" si="102"/>
        <v>0</v>
      </c>
      <c r="BM163" s="21">
        <f t="shared" si="103"/>
        <v>0</v>
      </c>
      <c r="BN163" s="21">
        <f t="shared" si="104"/>
        <v>0</v>
      </c>
      <c r="BO163" s="21">
        <f t="shared" si="105"/>
        <v>0</v>
      </c>
      <c r="BP163" s="21">
        <f t="shared" si="106"/>
        <v>0</v>
      </c>
      <c r="BQ163" s="21">
        <f t="shared" si="107"/>
        <v>0</v>
      </c>
      <c r="BR163" s="21">
        <f t="shared" si="108"/>
        <v>0</v>
      </c>
      <c r="BS163" s="21">
        <f t="shared" si="109"/>
        <v>0</v>
      </c>
      <c r="BT163" s="93"/>
    </row>
    <row r="164" spans="1:81" s="94" customFormat="1" ht="15.75" x14ac:dyDescent="0.25">
      <c r="A164" s="91" t="s">
        <v>24</v>
      </c>
      <c r="B164" s="91" t="s">
        <v>78</v>
      </c>
      <c r="C164" s="92">
        <v>426</v>
      </c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AO164" s="93">
        <f>AO71</f>
        <v>160653.68</v>
      </c>
      <c r="AP164" s="93">
        <f t="shared" ref="AP164:BI164" si="117">AP71</f>
        <v>123224.46000000002</v>
      </c>
      <c r="AQ164" s="93">
        <f t="shared" si="117"/>
        <v>68867.050000000017</v>
      </c>
      <c r="AR164" s="93">
        <f t="shared" si="117"/>
        <v>134552.41999999998</v>
      </c>
      <c r="AS164" s="93">
        <f t="shared" si="117"/>
        <v>207475.43000000002</v>
      </c>
      <c r="AT164" s="93">
        <f t="shared" si="117"/>
        <v>261303.8</v>
      </c>
      <c r="AU164" s="93">
        <f t="shared" si="117"/>
        <v>257404.43</v>
      </c>
      <c r="AV164" s="93">
        <f t="shared" si="117"/>
        <v>193000.5</v>
      </c>
      <c r="AW164" s="93">
        <f t="shared" si="117"/>
        <v>145271.6</v>
      </c>
      <c r="AX164" s="93">
        <f t="shared" si="117"/>
        <v>158017.16</v>
      </c>
      <c r="AY164" s="93">
        <f t="shared" si="117"/>
        <v>128947.9</v>
      </c>
      <c r="AZ164" s="93">
        <f t="shared" si="117"/>
        <v>67346.180000000008</v>
      </c>
      <c r="BA164" s="93">
        <f t="shared" si="117"/>
        <v>41621.020000000004</v>
      </c>
      <c r="BB164" s="93">
        <f t="shared" si="117"/>
        <v>62462.719999999994</v>
      </c>
      <c r="BC164" s="93">
        <f t="shared" si="117"/>
        <v>77560.81</v>
      </c>
      <c r="BD164" s="93">
        <f t="shared" si="117"/>
        <v>117263.06</v>
      </c>
      <c r="BE164" s="93">
        <f t="shared" si="117"/>
        <v>141657.41999999998</v>
      </c>
      <c r="BF164" s="93">
        <f t="shared" si="117"/>
        <v>154523.78999999998</v>
      </c>
      <c r="BG164" s="93">
        <f t="shared" si="117"/>
        <v>142506.65</v>
      </c>
      <c r="BH164" s="93">
        <f t="shared" si="117"/>
        <v>130491.54000000001</v>
      </c>
      <c r="BI164" s="93">
        <f t="shared" si="117"/>
        <v>128552.48000000001</v>
      </c>
      <c r="BJ164" s="93"/>
      <c r="BK164" s="21">
        <f t="shared" si="101"/>
        <v>119032.65999999999</v>
      </c>
      <c r="BL164" s="21">
        <f t="shared" si="102"/>
        <v>60761.740000000027</v>
      </c>
      <c r="BM164" s="21">
        <f t="shared" si="103"/>
        <v>-8693.7599999999802</v>
      </c>
      <c r="BN164" s="21">
        <f t="shared" si="104"/>
        <v>17289.359999999986</v>
      </c>
      <c r="BO164" s="21">
        <f t="shared" si="105"/>
        <v>65818.010000000038</v>
      </c>
      <c r="BP164" s="21">
        <f t="shared" si="106"/>
        <v>106780.01000000001</v>
      </c>
      <c r="BQ164" s="21">
        <f t="shared" si="107"/>
        <v>114897.78</v>
      </c>
      <c r="BR164" s="21">
        <f t="shared" si="108"/>
        <v>62508.959999999992</v>
      </c>
      <c r="BS164" s="21">
        <f t="shared" si="109"/>
        <v>16719.119999999995</v>
      </c>
      <c r="BT164" s="93"/>
      <c r="BU164" s="95"/>
      <c r="BV164" s="96"/>
      <c r="BW164" s="96"/>
      <c r="BX164" s="96"/>
      <c r="BY164" s="96"/>
      <c r="BZ164" s="96"/>
      <c r="CA164" s="96"/>
      <c r="CB164" s="96"/>
      <c r="CC164" s="96"/>
    </row>
    <row r="165" spans="1:81" ht="15.75" hidden="1" x14ac:dyDescent="0.25">
      <c r="A165" s="13" t="s">
        <v>79</v>
      </c>
      <c r="B165" s="13" t="s">
        <v>80</v>
      </c>
      <c r="C165" s="59">
        <v>0</v>
      </c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21">
        <f t="shared" si="101"/>
        <v>0</v>
      </c>
      <c r="BL165" s="21">
        <f t="shared" si="102"/>
        <v>0</v>
      </c>
      <c r="BM165" s="21">
        <f t="shared" si="103"/>
        <v>0</v>
      </c>
      <c r="BN165" s="21">
        <f t="shared" si="104"/>
        <v>0</v>
      </c>
      <c r="BO165" s="21">
        <f t="shared" si="105"/>
        <v>0</v>
      </c>
      <c r="BP165" s="21">
        <f t="shared" si="106"/>
        <v>0</v>
      </c>
      <c r="BQ165" s="21">
        <f t="shared" si="107"/>
        <v>0</v>
      </c>
      <c r="BR165" s="21">
        <f t="shared" si="108"/>
        <v>0</v>
      </c>
      <c r="BS165" s="21">
        <f t="shared" si="109"/>
        <v>0</v>
      </c>
      <c r="BT165" s="93"/>
    </row>
    <row r="166" spans="1:81" ht="15.75" hidden="1" x14ac:dyDescent="0.25">
      <c r="A166" s="13" t="s">
        <v>81</v>
      </c>
      <c r="B166" s="13" t="s">
        <v>82</v>
      </c>
      <c r="C166" s="59">
        <v>0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21">
        <f t="shared" si="101"/>
        <v>0</v>
      </c>
      <c r="BL166" s="21">
        <f t="shared" si="102"/>
        <v>0</v>
      </c>
      <c r="BM166" s="21">
        <f t="shared" si="103"/>
        <v>0</v>
      </c>
      <c r="BN166" s="21">
        <f t="shared" si="104"/>
        <v>0</v>
      </c>
      <c r="BO166" s="21">
        <f t="shared" si="105"/>
        <v>0</v>
      </c>
      <c r="BP166" s="21">
        <f t="shared" si="106"/>
        <v>0</v>
      </c>
      <c r="BQ166" s="21">
        <f t="shared" si="107"/>
        <v>0</v>
      </c>
      <c r="BR166" s="21">
        <f t="shared" si="108"/>
        <v>0</v>
      </c>
      <c r="BS166" s="21">
        <f t="shared" si="109"/>
        <v>0</v>
      </c>
      <c r="BT166" s="93"/>
    </row>
    <row r="167" spans="1:81" ht="15.75" hidden="1" x14ac:dyDescent="0.25">
      <c r="A167" s="13" t="s">
        <v>83</v>
      </c>
      <c r="B167" s="13" t="s">
        <v>84</v>
      </c>
      <c r="C167" s="59">
        <v>0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21">
        <f t="shared" si="101"/>
        <v>0</v>
      </c>
      <c r="BL167" s="21">
        <f t="shared" si="102"/>
        <v>0</v>
      </c>
      <c r="BM167" s="21">
        <f t="shared" si="103"/>
        <v>0</v>
      </c>
      <c r="BN167" s="21">
        <f t="shared" si="104"/>
        <v>0</v>
      </c>
      <c r="BO167" s="21">
        <f t="shared" si="105"/>
        <v>0</v>
      </c>
      <c r="BP167" s="21">
        <f t="shared" si="106"/>
        <v>0</v>
      </c>
      <c r="BQ167" s="21">
        <f t="shared" si="107"/>
        <v>0</v>
      </c>
      <c r="BR167" s="21">
        <f t="shared" si="108"/>
        <v>0</v>
      </c>
      <c r="BS167" s="21">
        <f t="shared" si="109"/>
        <v>0</v>
      </c>
      <c r="BT167" s="93"/>
    </row>
    <row r="168" spans="1:81" s="69" customFormat="1" ht="15.75" x14ac:dyDescent="0.25">
      <c r="A168" s="66" t="s">
        <v>25</v>
      </c>
      <c r="B168" s="66" t="s">
        <v>85</v>
      </c>
      <c r="C168" s="67">
        <v>145</v>
      </c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AO168" s="68">
        <f>AO81</f>
        <v>65111.48</v>
      </c>
      <c r="AP168" s="68">
        <f t="shared" ref="AP168:BI168" si="118">AP81</f>
        <v>74545.110000000015</v>
      </c>
      <c r="AQ168" s="68">
        <f t="shared" si="118"/>
        <v>63408.939999999995</v>
      </c>
      <c r="AR168" s="68">
        <f t="shared" si="118"/>
        <v>111220.29</v>
      </c>
      <c r="AS168" s="68">
        <f t="shared" si="118"/>
        <v>106274.17000000001</v>
      </c>
      <c r="AT168" s="68">
        <f t="shared" si="118"/>
        <v>186946.62</v>
      </c>
      <c r="AU168" s="68">
        <f t="shared" si="118"/>
        <v>103568.95999999999</v>
      </c>
      <c r="AV168" s="68">
        <f t="shared" si="118"/>
        <v>92996.41</v>
      </c>
      <c r="AW168" s="68">
        <f t="shared" si="118"/>
        <v>72388.14</v>
      </c>
      <c r="AX168" s="68">
        <f t="shared" si="118"/>
        <v>80081.040000000008</v>
      </c>
      <c r="AY168" s="68">
        <f t="shared" si="118"/>
        <v>72114.389999999985</v>
      </c>
      <c r="AZ168" s="68">
        <f t="shared" si="118"/>
        <v>86198.959999999992</v>
      </c>
      <c r="BA168" s="68">
        <f t="shared" si="118"/>
        <v>59726.689999999995</v>
      </c>
      <c r="BB168" s="68">
        <f t="shared" si="118"/>
        <v>97723.920000000013</v>
      </c>
      <c r="BC168" s="68">
        <f t="shared" si="118"/>
        <v>21898.909999999996</v>
      </c>
      <c r="BD168" s="68">
        <f t="shared" si="118"/>
        <v>127330.70000000001</v>
      </c>
      <c r="BE168" s="68">
        <f t="shared" si="118"/>
        <v>109000.51000000001</v>
      </c>
      <c r="BF168" s="68">
        <f t="shared" si="118"/>
        <v>177269.36000000002</v>
      </c>
      <c r="BG168" s="68">
        <f t="shared" si="118"/>
        <v>105717.76000000001</v>
      </c>
      <c r="BH168" s="68">
        <f t="shared" si="118"/>
        <v>82315.419999999984</v>
      </c>
      <c r="BI168" s="68">
        <f t="shared" si="118"/>
        <v>75847.820000000007</v>
      </c>
      <c r="BJ168" s="68"/>
      <c r="BK168" s="21">
        <f t="shared" si="101"/>
        <v>5384.7900000000081</v>
      </c>
      <c r="BL168" s="21">
        <f t="shared" si="102"/>
        <v>-23178.809999999998</v>
      </c>
      <c r="BM168" s="21">
        <f t="shared" si="103"/>
        <v>41510.03</v>
      </c>
      <c r="BN168" s="21">
        <f t="shared" si="104"/>
        <v>-16110.410000000018</v>
      </c>
      <c r="BO168" s="21">
        <f t="shared" si="105"/>
        <v>-2726.3399999999965</v>
      </c>
      <c r="BP168" s="21">
        <f t="shared" si="106"/>
        <v>9677.2599999999802</v>
      </c>
      <c r="BQ168" s="21">
        <f t="shared" si="107"/>
        <v>-2148.8000000000175</v>
      </c>
      <c r="BR168" s="21">
        <f t="shared" si="108"/>
        <v>10680.99000000002</v>
      </c>
      <c r="BS168" s="21">
        <f t="shared" si="109"/>
        <v>-3459.6800000000076</v>
      </c>
      <c r="BT168" s="93"/>
      <c r="BU168" s="70"/>
      <c r="BV168" s="71"/>
      <c r="BW168" s="71"/>
      <c r="BX168" s="71"/>
      <c r="BY168" s="71"/>
      <c r="BZ168" s="71"/>
      <c r="CA168" s="71"/>
      <c r="CB168" s="71"/>
      <c r="CC168" s="71"/>
    </row>
    <row r="169" spans="1:81" s="69" customFormat="1" ht="15.75" hidden="1" x14ac:dyDescent="0.25">
      <c r="A169" s="66" t="s">
        <v>86</v>
      </c>
      <c r="B169" s="66" t="s">
        <v>87</v>
      </c>
      <c r="C169" s="67">
        <v>0</v>
      </c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21">
        <f t="shared" si="101"/>
        <v>0</v>
      </c>
      <c r="BL169" s="21">
        <f t="shared" si="102"/>
        <v>0</v>
      </c>
      <c r="BM169" s="21">
        <f t="shared" si="103"/>
        <v>0</v>
      </c>
      <c r="BN169" s="21">
        <f t="shared" si="104"/>
        <v>0</v>
      </c>
      <c r="BO169" s="21">
        <f t="shared" si="105"/>
        <v>0</v>
      </c>
      <c r="BP169" s="21">
        <f t="shared" si="106"/>
        <v>0</v>
      </c>
      <c r="BQ169" s="21">
        <f t="shared" si="107"/>
        <v>0</v>
      </c>
      <c r="BR169" s="21">
        <f t="shared" si="108"/>
        <v>0</v>
      </c>
      <c r="BS169" s="21">
        <f t="shared" si="109"/>
        <v>0</v>
      </c>
      <c r="BT169" s="93"/>
      <c r="BU169" s="70"/>
      <c r="BV169" s="71"/>
      <c r="BW169" s="71"/>
      <c r="BX169" s="71"/>
      <c r="BY169" s="71"/>
      <c r="BZ169" s="71"/>
      <c r="CA169" s="71"/>
      <c r="CB169" s="71"/>
      <c r="CC169" s="71"/>
    </row>
    <row r="170" spans="1:81" s="69" customFormat="1" ht="15.75" hidden="1" x14ac:dyDescent="0.25">
      <c r="A170" s="66" t="s">
        <v>36</v>
      </c>
      <c r="B170" s="66" t="s">
        <v>88</v>
      </c>
      <c r="C170" s="67">
        <v>0</v>
      </c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21">
        <f t="shared" si="101"/>
        <v>0</v>
      </c>
      <c r="BL170" s="21">
        <f t="shared" si="102"/>
        <v>0</v>
      </c>
      <c r="BM170" s="21">
        <f t="shared" si="103"/>
        <v>0</v>
      </c>
      <c r="BN170" s="21">
        <f t="shared" si="104"/>
        <v>0</v>
      </c>
      <c r="BO170" s="21">
        <f t="shared" si="105"/>
        <v>0</v>
      </c>
      <c r="BP170" s="21">
        <f t="shared" si="106"/>
        <v>0</v>
      </c>
      <c r="BQ170" s="21">
        <f t="shared" si="107"/>
        <v>0</v>
      </c>
      <c r="BR170" s="21">
        <f t="shared" si="108"/>
        <v>0</v>
      </c>
      <c r="BS170" s="21">
        <f t="shared" si="109"/>
        <v>0</v>
      </c>
      <c r="BT170" s="93"/>
      <c r="BU170" s="70"/>
      <c r="BV170" s="71"/>
      <c r="BW170" s="71"/>
      <c r="BX170" s="71"/>
      <c r="BY170" s="71"/>
      <c r="BZ170" s="71"/>
      <c r="CA170" s="71"/>
      <c r="CB170" s="71"/>
      <c r="CC170" s="71"/>
    </row>
    <row r="171" spans="1:81" s="94" customFormat="1" ht="15.75" x14ac:dyDescent="0.25">
      <c r="A171" s="91" t="s">
        <v>26</v>
      </c>
      <c r="B171" s="91" t="s">
        <v>89</v>
      </c>
      <c r="C171" s="92">
        <v>5</v>
      </c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AO171" s="93">
        <f>AO84</f>
        <v>94813.25</v>
      </c>
      <c r="AP171" s="93">
        <f t="shared" ref="AP171:BI171" si="119">AP84</f>
        <v>94758.720000000001</v>
      </c>
      <c r="AQ171" s="93">
        <f t="shared" si="119"/>
        <v>82840.179999999993</v>
      </c>
      <c r="AR171" s="93">
        <f t="shared" si="119"/>
        <v>116517</v>
      </c>
      <c r="AS171" s="93">
        <f t="shared" si="119"/>
        <v>111119.89</v>
      </c>
      <c r="AT171" s="93">
        <f t="shared" si="119"/>
        <v>111593.84999999999</v>
      </c>
      <c r="AU171" s="93">
        <f t="shared" si="119"/>
        <v>96292.540000000008</v>
      </c>
      <c r="AV171" s="93">
        <f t="shared" si="119"/>
        <v>96154.93</v>
      </c>
      <c r="AW171" s="93">
        <f t="shared" si="119"/>
        <v>103576.79000000001</v>
      </c>
      <c r="AX171" s="93">
        <f t="shared" si="119"/>
        <v>170179.20000000001</v>
      </c>
      <c r="AY171" s="93">
        <f t="shared" si="119"/>
        <v>94652.439999999988</v>
      </c>
      <c r="AZ171" s="93">
        <f t="shared" si="119"/>
        <v>110679.43</v>
      </c>
      <c r="BA171" s="93">
        <f t="shared" si="119"/>
        <v>89724.95</v>
      </c>
      <c r="BB171" s="93">
        <f t="shared" si="119"/>
        <v>115582.66</v>
      </c>
      <c r="BC171" s="93">
        <f t="shared" si="119"/>
        <v>11999.1</v>
      </c>
      <c r="BD171" s="93">
        <f t="shared" si="119"/>
        <v>100340.99</v>
      </c>
      <c r="BE171" s="93">
        <f t="shared" si="119"/>
        <v>103008.63</v>
      </c>
      <c r="BF171" s="93">
        <f t="shared" si="119"/>
        <v>101448.43</v>
      </c>
      <c r="BG171" s="93">
        <f t="shared" si="119"/>
        <v>89151.99</v>
      </c>
      <c r="BH171" s="93">
        <f t="shared" si="119"/>
        <v>98964.349999999991</v>
      </c>
      <c r="BI171" s="93">
        <f t="shared" si="119"/>
        <v>98637.180000000008</v>
      </c>
      <c r="BJ171" s="93"/>
      <c r="BK171" s="21">
        <f t="shared" si="101"/>
        <v>5088.3000000000029</v>
      </c>
      <c r="BL171" s="21">
        <f t="shared" si="102"/>
        <v>-20823.940000000002</v>
      </c>
      <c r="BM171" s="21">
        <f t="shared" si="103"/>
        <v>70841.079999999987</v>
      </c>
      <c r="BN171" s="21">
        <f t="shared" si="104"/>
        <v>16176.009999999995</v>
      </c>
      <c r="BO171" s="21">
        <f t="shared" si="105"/>
        <v>8111.2599999999948</v>
      </c>
      <c r="BP171" s="21">
        <f t="shared" si="106"/>
        <v>10145.419999999998</v>
      </c>
      <c r="BQ171" s="21">
        <f t="shared" si="107"/>
        <v>7140.5500000000029</v>
      </c>
      <c r="BR171" s="21">
        <f t="shared" si="108"/>
        <v>-2809.4199999999983</v>
      </c>
      <c r="BS171" s="21">
        <f t="shared" si="109"/>
        <v>4939.6100000000006</v>
      </c>
      <c r="BT171" s="93"/>
      <c r="BU171" s="95"/>
      <c r="BV171" s="96"/>
      <c r="BW171" s="96"/>
      <c r="BX171" s="96"/>
      <c r="BY171" s="96"/>
      <c r="BZ171" s="96"/>
      <c r="CA171" s="96"/>
      <c r="CB171" s="96"/>
      <c r="CC171" s="96"/>
    </row>
    <row r="172" spans="1:81" ht="15.75" x14ac:dyDescent="0.25">
      <c r="A172" s="13" t="s">
        <v>27</v>
      </c>
      <c r="B172" s="13" t="s">
        <v>90</v>
      </c>
      <c r="C172" s="59">
        <v>43</v>
      </c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AO172" s="65">
        <f>AO90</f>
        <v>9916.14</v>
      </c>
      <c r="AP172" s="65">
        <f t="shared" ref="AP172:BI172" si="120">AP90</f>
        <v>7343.38</v>
      </c>
      <c r="AQ172" s="65">
        <f t="shared" si="120"/>
        <v>5514.77</v>
      </c>
      <c r="AR172" s="65">
        <f t="shared" si="120"/>
        <v>9177.9399999999987</v>
      </c>
      <c r="AS172" s="65">
        <f t="shared" si="120"/>
        <v>8980.630000000001</v>
      </c>
      <c r="AT172" s="65">
        <f t="shared" si="120"/>
        <v>11667.53</v>
      </c>
      <c r="AU172" s="65">
        <f t="shared" si="120"/>
        <v>12365.439999999999</v>
      </c>
      <c r="AV172" s="65">
        <f t="shared" si="120"/>
        <v>10006.030000000001</v>
      </c>
      <c r="AW172" s="65">
        <f t="shared" si="120"/>
        <v>9547.98</v>
      </c>
      <c r="AX172" s="65">
        <f t="shared" si="120"/>
        <v>8907.3100000000013</v>
      </c>
      <c r="AY172" s="65">
        <f t="shared" si="120"/>
        <v>7185.6399999999994</v>
      </c>
      <c r="AZ172" s="65">
        <f t="shared" si="120"/>
        <v>5336.17</v>
      </c>
      <c r="BA172" s="65">
        <f t="shared" si="120"/>
        <v>6411.8099999999995</v>
      </c>
      <c r="BB172" s="65">
        <f t="shared" si="120"/>
        <v>6682.4699999999993</v>
      </c>
      <c r="BC172" s="65">
        <f t="shared" si="120"/>
        <v>6397.8</v>
      </c>
      <c r="BD172" s="65">
        <f t="shared" si="120"/>
        <v>8236.32</v>
      </c>
      <c r="BE172" s="65">
        <f t="shared" si="120"/>
        <v>8153.05</v>
      </c>
      <c r="BF172" s="65">
        <f t="shared" si="120"/>
        <v>8171.4500000000007</v>
      </c>
      <c r="BG172" s="65">
        <f t="shared" si="120"/>
        <v>8642.68</v>
      </c>
      <c r="BH172" s="65">
        <f t="shared" si="120"/>
        <v>8755.52</v>
      </c>
      <c r="BI172" s="65">
        <f t="shared" si="120"/>
        <v>8541.17</v>
      </c>
      <c r="BJ172" s="65"/>
      <c r="BK172" s="21">
        <f t="shared" si="101"/>
        <v>3504.33</v>
      </c>
      <c r="BL172" s="21">
        <f t="shared" si="102"/>
        <v>660.91000000000076</v>
      </c>
      <c r="BM172" s="21">
        <f t="shared" si="103"/>
        <v>-883.02999999999975</v>
      </c>
      <c r="BN172" s="21">
        <f t="shared" si="104"/>
        <v>941.61999999999898</v>
      </c>
      <c r="BO172" s="21">
        <f t="shared" si="105"/>
        <v>827.58000000000084</v>
      </c>
      <c r="BP172" s="21">
        <f t="shared" si="106"/>
        <v>3496.08</v>
      </c>
      <c r="BQ172" s="21">
        <f t="shared" si="107"/>
        <v>3722.7599999999984</v>
      </c>
      <c r="BR172" s="21">
        <f t="shared" si="108"/>
        <v>1250.5100000000002</v>
      </c>
      <c r="BS172" s="21">
        <f t="shared" si="109"/>
        <v>1006.8099999999995</v>
      </c>
      <c r="BT172" s="93"/>
    </row>
    <row r="173" spans="1:81" ht="15.75" x14ac:dyDescent="0.25">
      <c r="A173" s="13" t="s">
        <v>28</v>
      </c>
      <c r="B173" s="13" t="s">
        <v>91</v>
      </c>
      <c r="C173" s="59">
        <v>462</v>
      </c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AO173" s="65">
        <f>AO95</f>
        <v>35188.79</v>
      </c>
      <c r="AP173" s="65">
        <f t="shared" ref="AP173:BI173" si="121">AP95</f>
        <v>28259.72</v>
      </c>
      <c r="AQ173" s="65">
        <f t="shared" si="121"/>
        <v>24565.070000000003</v>
      </c>
      <c r="AR173" s="65">
        <f t="shared" si="121"/>
        <v>32162.500000000004</v>
      </c>
      <c r="AS173" s="65">
        <f t="shared" si="121"/>
        <v>36890.11</v>
      </c>
      <c r="AT173" s="65">
        <f t="shared" si="121"/>
        <v>42022.29</v>
      </c>
      <c r="AU173" s="65">
        <f t="shared" si="121"/>
        <v>41725.110000000008</v>
      </c>
      <c r="AV173" s="65">
        <f t="shared" si="121"/>
        <v>36053.56</v>
      </c>
      <c r="AW173" s="65">
        <f t="shared" si="121"/>
        <v>36400.080000000002</v>
      </c>
      <c r="AX173" s="65">
        <f t="shared" si="121"/>
        <v>32828.86</v>
      </c>
      <c r="AY173" s="65">
        <f t="shared" si="121"/>
        <v>29129.759999999998</v>
      </c>
      <c r="AZ173" s="65">
        <f t="shared" si="121"/>
        <v>25120.799999999999</v>
      </c>
      <c r="BA173" s="65">
        <f t="shared" si="121"/>
        <v>24207.84</v>
      </c>
      <c r="BB173" s="65">
        <f t="shared" si="121"/>
        <v>25386.45</v>
      </c>
      <c r="BC173" s="65">
        <f t="shared" si="121"/>
        <v>27285.919999999998</v>
      </c>
      <c r="BD173" s="65">
        <f t="shared" si="121"/>
        <v>31316.41</v>
      </c>
      <c r="BE173" s="65">
        <f t="shared" si="121"/>
        <v>30805.01</v>
      </c>
      <c r="BF173" s="65">
        <f t="shared" si="121"/>
        <v>30506.41</v>
      </c>
      <c r="BG173" s="65">
        <f t="shared" si="121"/>
        <v>34577.420000000006</v>
      </c>
      <c r="BH173" s="65">
        <f t="shared" si="121"/>
        <v>33782.58</v>
      </c>
      <c r="BI173" s="65">
        <f t="shared" si="121"/>
        <v>33596.129999999997</v>
      </c>
      <c r="BJ173" s="65"/>
      <c r="BK173" s="21">
        <f t="shared" si="101"/>
        <v>10980.95</v>
      </c>
      <c r="BL173" s="21">
        <f t="shared" si="102"/>
        <v>2873.2700000000004</v>
      </c>
      <c r="BM173" s="21">
        <f t="shared" si="103"/>
        <v>-2720.8499999999949</v>
      </c>
      <c r="BN173" s="21">
        <f t="shared" si="104"/>
        <v>846.09000000000378</v>
      </c>
      <c r="BO173" s="21">
        <f t="shared" si="105"/>
        <v>6085.1000000000022</v>
      </c>
      <c r="BP173" s="21">
        <f t="shared" si="106"/>
        <v>11515.880000000001</v>
      </c>
      <c r="BQ173" s="21">
        <f t="shared" si="107"/>
        <v>7147.6900000000023</v>
      </c>
      <c r="BR173" s="21">
        <f t="shared" si="108"/>
        <v>2270.9799999999959</v>
      </c>
      <c r="BS173" s="21">
        <f t="shared" si="109"/>
        <v>2803.9500000000044</v>
      </c>
      <c r="BT173" s="93"/>
    </row>
    <row r="174" spans="1:81" s="94" customFormat="1" ht="15.75" x14ac:dyDescent="0.25">
      <c r="A174" s="91" t="s">
        <v>29</v>
      </c>
      <c r="B174" s="91" t="s">
        <v>92</v>
      </c>
      <c r="C174" s="92">
        <v>1906</v>
      </c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AO174" s="93">
        <f>AO105</f>
        <v>519201.14</v>
      </c>
      <c r="AP174" s="93">
        <f t="shared" ref="AP174:BI174" si="122">AP105</f>
        <v>457750.38</v>
      </c>
      <c r="AQ174" s="93">
        <f t="shared" si="122"/>
        <v>437613.4</v>
      </c>
      <c r="AR174" s="93">
        <f t="shared" si="122"/>
        <v>488397.57000000007</v>
      </c>
      <c r="AS174" s="93">
        <f t="shared" si="122"/>
        <v>496229.96</v>
      </c>
      <c r="AT174" s="93">
        <f t="shared" si="122"/>
        <v>538737.01</v>
      </c>
      <c r="AU174" s="93">
        <f t="shared" si="122"/>
        <v>536092.66</v>
      </c>
      <c r="AV174" s="93">
        <f t="shared" si="122"/>
        <v>499363.54</v>
      </c>
      <c r="AW174" s="93">
        <f t="shared" si="122"/>
        <v>493800.25</v>
      </c>
      <c r="AX174" s="93">
        <f t="shared" si="122"/>
        <v>478289.07</v>
      </c>
      <c r="AY174" s="93">
        <f t="shared" si="122"/>
        <v>444971.08999999997</v>
      </c>
      <c r="AZ174" s="93">
        <f t="shared" si="122"/>
        <v>444437.98000000004</v>
      </c>
      <c r="BA174" s="93">
        <f t="shared" si="122"/>
        <v>454465.87999999995</v>
      </c>
      <c r="BB174" s="93">
        <f t="shared" si="122"/>
        <v>434718.87</v>
      </c>
      <c r="BC174" s="93">
        <f t="shared" si="122"/>
        <v>469476.30000000005</v>
      </c>
      <c r="BD174" s="93">
        <f t="shared" si="122"/>
        <v>482690.23000000004</v>
      </c>
      <c r="BE174" s="93">
        <f t="shared" si="122"/>
        <v>443350.79000000004</v>
      </c>
      <c r="BF174" s="93">
        <f t="shared" si="122"/>
        <v>464026.84</v>
      </c>
      <c r="BG174" s="93">
        <f t="shared" si="122"/>
        <v>498328.51</v>
      </c>
      <c r="BH174" s="93">
        <f t="shared" si="122"/>
        <v>465296.91999999993</v>
      </c>
      <c r="BI174" s="93">
        <f t="shared" si="122"/>
        <v>487110.42000000004</v>
      </c>
      <c r="BJ174" s="93"/>
      <c r="BK174" s="21">
        <f t="shared" si="101"/>
        <v>64735.260000000068</v>
      </c>
      <c r="BL174" s="21">
        <f t="shared" si="102"/>
        <v>23031.510000000009</v>
      </c>
      <c r="BM174" s="21">
        <f t="shared" si="103"/>
        <v>-31862.900000000023</v>
      </c>
      <c r="BN174" s="21">
        <f t="shared" si="104"/>
        <v>5707.3400000000256</v>
      </c>
      <c r="BO174" s="21">
        <f t="shared" si="105"/>
        <v>52879.169999999984</v>
      </c>
      <c r="BP174" s="21">
        <f t="shared" si="106"/>
        <v>74710.169999999984</v>
      </c>
      <c r="BQ174" s="21">
        <f t="shared" si="107"/>
        <v>37764.150000000023</v>
      </c>
      <c r="BR174" s="21">
        <f t="shared" si="108"/>
        <v>34066.620000000054</v>
      </c>
      <c r="BS174" s="21">
        <f t="shared" si="109"/>
        <v>6689.8299999999581</v>
      </c>
      <c r="BT174" s="93"/>
      <c r="BU174" s="95"/>
      <c r="BV174" s="96"/>
      <c r="BW174" s="96"/>
      <c r="BX174" s="96"/>
      <c r="BY174" s="96"/>
      <c r="BZ174" s="96"/>
      <c r="CA174" s="96"/>
      <c r="CB174" s="96"/>
      <c r="CC174" s="96"/>
    </row>
    <row r="175" spans="1:81" ht="15.75" hidden="1" x14ac:dyDescent="0.25">
      <c r="A175" s="13" t="s">
        <v>93</v>
      </c>
      <c r="B175" s="13" t="s">
        <v>94</v>
      </c>
      <c r="C175" s="59">
        <v>0</v>
      </c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21">
        <f t="shared" si="101"/>
        <v>0</v>
      </c>
      <c r="BL175" s="21">
        <f t="shared" si="102"/>
        <v>0</v>
      </c>
      <c r="BM175" s="21">
        <f t="shared" si="103"/>
        <v>0</v>
      </c>
      <c r="BN175" s="21">
        <f t="shared" si="104"/>
        <v>0</v>
      </c>
      <c r="BO175" s="21">
        <f t="shared" si="105"/>
        <v>0</v>
      </c>
      <c r="BP175" s="21">
        <f t="shared" si="106"/>
        <v>0</v>
      </c>
      <c r="BQ175" s="21">
        <f t="shared" si="107"/>
        <v>0</v>
      </c>
      <c r="BR175" s="21">
        <f t="shared" si="108"/>
        <v>0</v>
      </c>
      <c r="BS175" s="21">
        <f t="shared" si="109"/>
        <v>0</v>
      </c>
      <c r="BT175" s="93"/>
    </row>
    <row r="176" spans="1:81" ht="15.75" x14ac:dyDescent="0.25">
      <c r="A176" s="13" t="s">
        <v>30</v>
      </c>
      <c r="B176" s="13" t="s">
        <v>95</v>
      </c>
      <c r="C176" s="59">
        <v>147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AO176" s="65">
        <f>AO112</f>
        <v>30814.379999999997</v>
      </c>
      <c r="AP176" s="65">
        <f t="shared" ref="AP176:BI176" si="123">AP112</f>
        <v>24044.17</v>
      </c>
      <c r="AQ176" s="65">
        <f t="shared" si="123"/>
        <v>22099.08</v>
      </c>
      <c r="AR176" s="65">
        <f t="shared" si="123"/>
        <v>26982.06</v>
      </c>
      <c r="AS176" s="65">
        <f t="shared" si="123"/>
        <v>28130.610000000004</v>
      </c>
      <c r="AT176" s="65">
        <f t="shared" si="123"/>
        <v>31525.25</v>
      </c>
      <c r="AU176" s="65">
        <f t="shared" si="123"/>
        <v>31245.51</v>
      </c>
      <c r="AV176" s="65">
        <f t="shared" si="123"/>
        <v>22784.84</v>
      </c>
      <c r="AW176" s="65">
        <f t="shared" si="123"/>
        <v>22896.269999999997</v>
      </c>
      <c r="AX176" s="65">
        <f t="shared" si="123"/>
        <v>25430.07</v>
      </c>
      <c r="AY176" s="65">
        <f t="shared" si="123"/>
        <v>20882.809999999998</v>
      </c>
      <c r="AZ176" s="65">
        <f t="shared" si="123"/>
        <v>21633.629999999997</v>
      </c>
      <c r="BA176" s="65">
        <f t="shared" si="123"/>
        <v>20960.710000000003</v>
      </c>
      <c r="BB176" s="65">
        <f t="shared" si="123"/>
        <v>20576.28</v>
      </c>
      <c r="BC176" s="65">
        <f t="shared" si="123"/>
        <v>21149.91</v>
      </c>
      <c r="BD176" s="65">
        <f t="shared" si="123"/>
        <v>24210.400000000001</v>
      </c>
      <c r="BE176" s="65">
        <f t="shared" si="123"/>
        <v>20943.310000000001</v>
      </c>
      <c r="BF176" s="65">
        <f t="shared" si="123"/>
        <v>22727.899999999998</v>
      </c>
      <c r="BG176" s="65">
        <f t="shared" si="123"/>
        <v>25104.620000000003</v>
      </c>
      <c r="BH176" s="65">
        <f t="shared" si="123"/>
        <v>22936.85</v>
      </c>
      <c r="BI176" s="65">
        <f t="shared" si="123"/>
        <v>24482.67</v>
      </c>
      <c r="BJ176" s="65"/>
      <c r="BK176" s="21">
        <f t="shared" si="101"/>
        <v>9853.6699999999946</v>
      </c>
      <c r="BL176" s="21">
        <f t="shared" si="102"/>
        <v>3467.8899999999994</v>
      </c>
      <c r="BM176" s="21">
        <f t="shared" si="103"/>
        <v>949.17000000000189</v>
      </c>
      <c r="BN176" s="21">
        <f t="shared" si="104"/>
        <v>2771.66</v>
      </c>
      <c r="BO176" s="21">
        <f t="shared" si="105"/>
        <v>7187.3000000000029</v>
      </c>
      <c r="BP176" s="21">
        <f t="shared" si="106"/>
        <v>8797.3500000000022</v>
      </c>
      <c r="BQ176" s="21">
        <f t="shared" si="107"/>
        <v>6140.8899999999958</v>
      </c>
      <c r="BR176" s="21">
        <f t="shared" si="108"/>
        <v>-152.0099999999984</v>
      </c>
      <c r="BS176" s="21">
        <f t="shared" si="109"/>
        <v>-1586.4000000000015</v>
      </c>
      <c r="BT176" s="93"/>
    </row>
    <row r="177" spans="1:81" ht="15.75" hidden="1" x14ac:dyDescent="0.25">
      <c r="A177" s="13" t="s">
        <v>96</v>
      </c>
      <c r="B177" s="13" t="s">
        <v>97</v>
      </c>
      <c r="C177" s="59">
        <v>0</v>
      </c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21">
        <f t="shared" si="101"/>
        <v>0</v>
      </c>
      <c r="BL177" s="21">
        <f t="shared" si="102"/>
        <v>0</v>
      </c>
      <c r="BM177" s="21">
        <f t="shared" si="103"/>
        <v>0</v>
      </c>
      <c r="BN177" s="21">
        <f t="shared" si="104"/>
        <v>0</v>
      </c>
      <c r="BO177" s="21">
        <f t="shared" si="105"/>
        <v>0</v>
      </c>
      <c r="BP177" s="21">
        <f t="shared" si="106"/>
        <v>0</v>
      </c>
      <c r="BQ177" s="21">
        <f t="shared" si="107"/>
        <v>0</v>
      </c>
      <c r="BR177" s="21">
        <f t="shared" si="108"/>
        <v>0</v>
      </c>
      <c r="BS177" s="21">
        <f t="shared" si="109"/>
        <v>0</v>
      </c>
      <c r="BT177" s="93"/>
    </row>
    <row r="178" spans="1:81" ht="15.75" hidden="1" x14ac:dyDescent="0.25">
      <c r="A178" s="13" t="s">
        <v>98</v>
      </c>
      <c r="B178" s="13" t="s">
        <v>99</v>
      </c>
      <c r="C178" s="59">
        <v>0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21">
        <f t="shared" si="101"/>
        <v>0</v>
      </c>
      <c r="BL178" s="21">
        <f t="shared" si="102"/>
        <v>0</v>
      </c>
      <c r="BM178" s="21">
        <f t="shared" si="103"/>
        <v>0</v>
      </c>
      <c r="BN178" s="21">
        <f t="shared" si="104"/>
        <v>0</v>
      </c>
      <c r="BO178" s="21">
        <f t="shared" si="105"/>
        <v>0</v>
      </c>
      <c r="BP178" s="21">
        <f t="shared" si="106"/>
        <v>0</v>
      </c>
      <c r="BQ178" s="21">
        <f t="shared" si="107"/>
        <v>0</v>
      </c>
      <c r="BR178" s="21">
        <f t="shared" si="108"/>
        <v>0</v>
      </c>
      <c r="BS178" s="21">
        <f t="shared" si="109"/>
        <v>0</v>
      </c>
      <c r="BT178" s="93"/>
    </row>
    <row r="179" spans="1:81" ht="15.75" hidden="1" x14ac:dyDescent="0.25">
      <c r="A179" s="13" t="s">
        <v>100</v>
      </c>
      <c r="B179" s="13" t="s">
        <v>101</v>
      </c>
      <c r="C179" s="59">
        <v>0</v>
      </c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21">
        <f t="shared" si="101"/>
        <v>0</v>
      </c>
      <c r="BL179" s="21">
        <f t="shared" si="102"/>
        <v>0</v>
      </c>
      <c r="BM179" s="21">
        <f t="shared" si="103"/>
        <v>0</v>
      </c>
      <c r="BN179" s="21">
        <f t="shared" si="104"/>
        <v>0</v>
      </c>
      <c r="BO179" s="21">
        <f t="shared" si="105"/>
        <v>0</v>
      </c>
      <c r="BP179" s="21">
        <f t="shared" si="106"/>
        <v>0</v>
      </c>
      <c r="BQ179" s="21">
        <f t="shared" si="107"/>
        <v>0</v>
      </c>
      <c r="BR179" s="21">
        <f t="shared" si="108"/>
        <v>0</v>
      </c>
      <c r="BS179" s="21">
        <f t="shared" si="109"/>
        <v>0</v>
      </c>
      <c r="BT179" s="93"/>
    </row>
    <row r="180" spans="1:81" ht="15.75" hidden="1" x14ac:dyDescent="0.25">
      <c r="A180" s="13" t="s">
        <v>102</v>
      </c>
      <c r="B180" s="13" t="s">
        <v>103</v>
      </c>
      <c r="C180" s="59">
        <v>0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21">
        <f t="shared" si="101"/>
        <v>0</v>
      </c>
      <c r="BL180" s="21">
        <f t="shared" si="102"/>
        <v>0</v>
      </c>
      <c r="BM180" s="21">
        <f t="shared" si="103"/>
        <v>0</v>
      </c>
      <c r="BN180" s="21">
        <f t="shared" si="104"/>
        <v>0</v>
      </c>
      <c r="BO180" s="21">
        <f t="shared" si="105"/>
        <v>0</v>
      </c>
      <c r="BP180" s="21">
        <f t="shared" si="106"/>
        <v>0</v>
      </c>
      <c r="BQ180" s="21">
        <f t="shared" si="107"/>
        <v>0</v>
      </c>
      <c r="BR180" s="21">
        <f t="shared" si="108"/>
        <v>0</v>
      </c>
      <c r="BS180" s="21">
        <f t="shared" si="109"/>
        <v>0</v>
      </c>
      <c r="BT180" s="93"/>
    </row>
    <row r="181" spans="1:81" ht="15.75" hidden="1" x14ac:dyDescent="0.25">
      <c r="A181" s="13" t="s">
        <v>31</v>
      </c>
      <c r="B181" s="13" t="s">
        <v>119</v>
      </c>
      <c r="C181" s="59">
        <v>0</v>
      </c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21">
        <f t="shared" si="101"/>
        <v>0</v>
      </c>
      <c r="BL181" s="21">
        <f t="shared" si="102"/>
        <v>0</v>
      </c>
      <c r="BM181" s="21">
        <f t="shared" si="103"/>
        <v>0</v>
      </c>
      <c r="BN181" s="21">
        <f t="shared" si="104"/>
        <v>0</v>
      </c>
      <c r="BO181" s="21">
        <f t="shared" si="105"/>
        <v>0</v>
      </c>
      <c r="BP181" s="21">
        <f t="shared" si="106"/>
        <v>0</v>
      </c>
      <c r="BQ181" s="21">
        <f t="shared" si="107"/>
        <v>0</v>
      </c>
      <c r="BR181" s="21">
        <f t="shared" si="108"/>
        <v>0</v>
      </c>
      <c r="BS181" s="21">
        <f t="shared" si="109"/>
        <v>0</v>
      </c>
      <c r="BT181" s="93"/>
    </row>
    <row r="182" spans="1:81" ht="15.75" hidden="1" x14ac:dyDescent="0.25">
      <c r="A182" s="13" t="s">
        <v>104</v>
      </c>
      <c r="B182" s="13" t="s">
        <v>105</v>
      </c>
      <c r="C182" s="59">
        <v>0</v>
      </c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21">
        <f t="shared" si="101"/>
        <v>0</v>
      </c>
      <c r="BL182" s="21">
        <f t="shared" si="102"/>
        <v>0</v>
      </c>
      <c r="BM182" s="21">
        <f t="shared" si="103"/>
        <v>0</v>
      </c>
      <c r="BN182" s="21">
        <f t="shared" si="104"/>
        <v>0</v>
      </c>
      <c r="BO182" s="21">
        <f t="shared" si="105"/>
        <v>0</v>
      </c>
      <c r="BP182" s="21">
        <f t="shared" si="106"/>
        <v>0</v>
      </c>
      <c r="BQ182" s="21">
        <f t="shared" si="107"/>
        <v>0</v>
      </c>
      <c r="BR182" s="21">
        <f t="shared" si="108"/>
        <v>0</v>
      </c>
      <c r="BS182" s="21">
        <f t="shared" si="109"/>
        <v>0</v>
      </c>
      <c r="BT182" s="93"/>
    </row>
    <row r="183" spans="1:81" s="100" customFormat="1" ht="15.75" x14ac:dyDescent="0.25">
      <c r="A183" s="97" t="s">
        <v>32</v>
      </c>
      <c r="B183" s="97" t="s">
        <v>106</v>
      </c>
      <c r="C183" s="98">
        <v>32893</v>
      </c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AO183" s="99">
        <f>AO120</f>
        <v>1838006.6</v>
      </c>
      <c r="AP183" s="99">
        <f t="shared" ref="AP183:BI183" si="124">AP120</f>
        <v>1633554.92</v>
      </c>
      <c r="AQ183" s="99">
        <f t="shared" si="124"/>
        <v>1511328.2100000002</v>
      </c>
      <c r="AR183" s="99">
        <f t="shared" si="124"/>
        <v>1729618.9000000001</v>
      </c>
      <c r="AS183" s="99">
        <f t="shared" si="124"/>
        <v>1832094.9799999997</v>
      </c>
      <c r="AT183" s="99">
        <f t="shared" si="124"/>
        <v>1971865.36</v>
      </c>
      <c r="AU183" s="99">
        <f t="shared" si="124"/>
        <v>2000719.6199999999</v>
      </c>
      <c r="AV183" s="99">
        <f t="shared" si="124"/>
        <v>1827373.6400000001</v>
      </c>
      <c r="AW183" s="99">
        <f t="shared" si="124"/>
        <v>1807256.1300000001</v>
      </c>
      <c r="AX183" s="99">
        <f t="shared" si="124"/>
        <v>1705943.2999999998</v>
      </c>
      <c r="AY183" s="99">
        <f t="shared" si="124"/>
        <v>1612298.52</v>
      </c>
      <c r="AZ183" s="99">
        <f t="shared" si="124"/>
        <v>1544766.3899999997</v>
      </c>
      <c r="BA183" s="99">
        <f t="shared" si="124"/>
        <v>1560150.34</v>
      </c>
      <c r="BB183" s="99">
        <f t="shared" si="124"/>
        <v>1525191.3399999999</v>
      </c>
      <c r="BC183" s="99">
        <f t="shared" si="124"/>
        <v>1636388.05</v>
      </c>
      <c r="BD183" s="99">
        <f t="shared" si="124"/>
        <v>1722596.0899999999</v>
      </c>
      <c r="BE183" s="99">
        <f t="shared" si="124"/>
        <v>1663526.44</v>
      </c>
      <c r="BF183" s="99">
        <f t="shared" si="124"/>
        <v>1703030.2599999998</v>
      </c>
      <c r="BG183" s="99">
        <f t="shared" si="124"/>
        <v>1808430.49</v>
      </c>
      <c r="BH183" s="99">
        <f t="shared" si="124"/>
        <v>1733970.69</v>
      </c>
      <c r="BI183" s="99">
        <f t="shared" si="124"/>
        <v>1784206.97</v>
      </c>
      <c r="BJ183" s="99"/>
      <c r="BK183" s="21">
        <f t="shared" si="101"/>
        <v>277856.26</v>
      </c>
      <c r="BL183" s="21">
        <f t="shared" si="102"/>
        <v>108363.58000000007</v>
      </c>
      <c r="BM183" s="21">
        <f t="shared" si="103"/>
        <v>-125059.83999999985</v>
      </c>
      <c r="BN183" s="21">
        <f t="shared" si="104"/>
        <v>7022.8100000002887</v>
      </c>
      <c r="BO183" s="21">
        <f t="shared" si="105"/>
        <v>168568.5399999998</v>
      </c>
      <c r="BP183" s="21">
        <f t="shared" si="106"/>
        <v>268835.10000000033</v>
      </c>
      <c r="BQ183" s="21">
        <f t="shared" si="107"/>
        <v>192289.12999999989</v>
      </c>
      <c r="BR183" s="21">
        <f t="shared" si="108"/>
        <v>93402.950000000186</v>
      </c>
      <c r="BS183" s="21">
        <f t="shared" si="109"/>
        <v>23049.160000000149</v>
      </c>
      <c r="BT183" s="93"/>
      <c r="BU183" s="101"/>
      <c r="BV183" s="102"/>
      <c r="BW183" s="102"/>
      <c r="BX183" s="102"/>
      <c r="BY183" s="102"/>
      <c r="BZ183" s="102"/>
      <c r="CA183" s="102"/>
      <c r="CB183" s="102"/>
      <c r="CC183" s="102"/>
    </row>
    <row r="184" spans="1:81" ht="15.75" x14ac:dyDescent="0.25">
      <c r="A184" s="13" t="s">
        <v>33</v>
      </c>
      <c r="B184" s="13" t="s">
        <v>107</v>
      </c>
      <c r="C184" s="59">
        <v>70</v>
      </c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AO184" s="65">
        <f>AO123</f>
        <v>7286.87</v>
      </c>
      <c r="AP184" s="65">
        <f t="shared" ref="AP184:BI184" si="125">AP123</f>
        <v>5394.6</v>
      </c>
      <c r="AQ184" s="65">
        <f t="shared" si="125"/>
        <v>4686.9399999999996</v>
      </c>
      <c r="AR184" s="65">
        <f t="shared" si="125"/>
        <v>5475.3</v>
      </c>
      <c r="AS184" s="65">
        <f t="shared" si="125"/>
        <v>5673.0599999999995</v>
      </c>
      <c r="AT184" s="65">
        <f t="shared" si="125"/>
        <v>6938.23</v>
      </c>
      <c r="AU184" s="65">
        <f t="shared" si="125"/>
        <v>6209.6900000000005</v>
      </c>
      <c r="AV184" s="65">
        <f t="shared" si="125"/>
        <v>4777.0499999999993</v>
      </c>
      <c r="AW184" s="65">
        <f t="shared" si="125"/>
        <v>4583.17</v>
      </c>
      <c r="AX184" s="65">
        <f t="shared" si="125"/>
        <v>4810.6899999999996</v>
      </c>
      <c r="AY184" s="65">
        <f t="shared" si="125"/>
        <v>3316.8500000000004</v>
      </c>
      <c r="AZ184" s="65">
        <f t="shared" si="125"/>
        <v>3639.82</v>
      </c>
      <c r="BA184" s="65">
        <f t="shared" si="125"/>
        <v>3561</v>
      </c>
      <c r="BB184" s="65">
        <f t="shared" si="125"/>
        <v>3674.6</v>
      </c>
      <c r="BC184" s="65">
        <f t="shared" si="125"/>
        <v>3773.97</v>
      </c>
      <c r="BD184" s="65">
        <f t="shared" si="125"/>
        <v>4392.4400000000005</v>
      </c>
      <c r="BE184" s="65">
        <f t="shared" si="125"/>
        <v>4066.4</v>
      </c>
      <c r="BF184" s="65">
        <f t="shared" si="125"/>
        <v>4170.7700000000004</v>
      </c>
      <c r="BG184" s="65">
        <f t="shared" si="125"/>
        <v>4514.49</v>
      </c>
      <c r="BH184" s="65">
        <f t="shared" si="125"/>
        <v>4562.1200000000008</v>
      </c>
      <c r="BI184" s="65">
        <f t="shared" si="125"/>
        <v>4291.3999999999996</v>
      </c>
      <c r="BJ184" s="65"/>
      <c r="BK184" s="21">
        <f t="shared" si="101"/>
        <v>3725.87</v>
      </c>
      <c r="BL184" s="21">
        <f t="shared" si="102"/>
        <v>1720.0000000000005</v>
      </c>
      <c r="BM184" s="21">
        <f t="shared" si="103"/>
        <v>912.9699999999998</v>
      </c>
      <c r="BN184" s="21">
        <f t="shared" si="104"/>
        <v>1082.8599999999997</v>
      </c>
      <c r="BO184" s="21">
        <f t="shared" si="105"/>
        <v>1606.6599999999994</v>
      </c>
      <c r="BP184" s="21">
        <f t="shared" si="106"/>
        <v>2767.4599999999991</v>
      </c>
      <c r="BQ184" s="21">
        <f t="shared" si="107"/>
        <v>1695.2000000000007</v>
      </c>
      <c r="BR184" s="21">
        <f t="shared" si="108"/>
        <v>214.92999999999847</v>
      </c>
      <c r="BS184" s="21">
        <f t="shared" si="109"/>
        <v>291.77000000000044</v>
      </c>
      <c r="BT184" s="93"/>
    </row>
    <row r="185" spans="1:81" ht="15.75" hidden="1" x14ac:dyDescent="0.25">
      <c r="A185" s="13" t="s">
        <v>108</v>
      </c>
      <c r="B185" s="13" t="s">
        <v>109</v>
      </c>
      <c r="C185" s="59">
        <v>0</v>
      </c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21">
        <f t="shared" si="101"/>
        <v>0</v>
      </c>
      <c r="BL185" s="21">
        <f t="shared" si="102"/>
        <v>0</v>
      </c>
      <c r="BM185" s="21">
        <f t="shared" si="103"/>
        <v>0</v>
      </c>
      <c r="BN185" s="21">
        <f t="shared" si="104"/>
        <v>0</v>
      </c>
      <c r="BO185" s="21">
        <f t="shared" si="105"/>
        <v>0</v>
      </c>
      <c r="BP185" s="21">
        <f t="shared" si="106"/>
        <v>0</v>
      </c>
      <c r="BQ185" s="21">
        <f t="shared" si="107"/>
        <v>0</v>
      </c>
      <c r="BR185" s="21">
        <f t="shared" si="108"/>
        <v>0</v>
      </c>
      <c r="BS185" s="21">
        <f t="shared" si="109"/>
        <v>0</v>
      </c>
      <c r="BT185" s="93"/>
    </row>
    <row r="186" spans="1:81" ht="15.75" hidden="1" x14ac:dyDescent="0.25">
      <c r="A186" s="13" t="s">
        <v>110</v>
      </c>
      <c r="B186" s="13" t="s">
        <v>111</v>
      </c>
      <c r="C186" s="59">
        <v>0</v>
      </c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21">
        <f t="shared" si="101"/>
        <v>0</v>
      </c>
      <c r="BL186" s="21">
        <f t="shared" si="102"/>
        <v>0</v>
      </c>
      <c r="BM186" s="21">
        <f t="shared" si="103"/>
        <v>0</v>
      </c>
      <c r="BN186" s="21">
        <f t="shared" si="104"/>
        <v>0</v>
      </c>
      <c r="BO186" s="21">
        <f t="shared" si="105"/>
        <v>0</v>
      </c>
      <c r="BP186" s="21">
        <f t="shared" si="106"/>
        <v>0</v>
      </c>
      <c r="BQ186" s="21">
        <f t="shared" si="107"/>
        <v>0</v>
      </c>
      <c r="BR186" s="21">
        <f t="shared" si="108"/>
        <v>0</v>
      </c>
      <c r="BS186" s="21">
        <f t="shared" si="109"/>
        <v>0</v>
      </c>
      <c r="BT186" s="93"/>
    </row>
    <row r="187" spans="1:81" ht="15.75" x14ac:dyDescent="0.25">
      <c r="A187" s="13" t="s">
        <v>34</v>
      </c>
      <c r="B187" s="13" t="s">
        <v>112</v>
      </c>
      <c r="C187" s="59">
        <v>78</v>
      </c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AO187" s="65">
        <f>AO131</f>
        <v>23572.720000000001</v>
      </c>
      <c r="AP187" s="65">
        <f t="shared" ref="AP187:BI187" si="126">AP131</f>
        <v>26072.929999999997</v>
      </c>
      <c r="AQ187" s="65">
        <f t="shared" si="126"/>
        <v>23233.37</v>
      </c>
      <c r="AR187" s="65">
        <f t="shared" si="126"/>
        <v>24678.120000000003</v>
      </c>
      <c r="AS187" s="65">
        <f t="shared" si="126"/>
        <v>28462.97</v>
      </c>
      <c r="AT187" s="65">
        <f t="shared" si="126"/>
        <v>35558.35</v>
      </c>
      <c r="AU187" s="65">
        <f t="shared" si="126"/>
        <v>27390.15</v>
      </c>
      <c r="AV187" s="65">
        <f t="shared" si="126"/>
        <v>30513.77</v>
      </c>
      <c r="AW187" s="65">
        <f t="shared" si="126"/>
        <v>30280.869999999995</v>
      </c>
      <c r="AX187" s="65">
        <f t="shared" si="126"/>
        <v>32427.93</v>
      </c>
      <c r="AY187" s="65">
        <f t="shared" si="126"/>
        <v>30042.52</v>
      </c>
      <c r="AZ187" s="65">
        <f t="shared" si="126"/>
        <v>25270.15</v>
      </c>
      <c r="BA187" s="65">
        <f t="shared" si="126"/>
        <v>18979.000000000004</v>
      </c>
      <c r="BB187" s="65">
        <f t="shared" si="126"/>
        <v>22677.269999999997</v>
      </c>
      <c r="BC187" s="65">
        <f t="shared" si="126"/>
        <v>26717.9</v>
      </c>
      <c r="BD187" s="65">
        <f t="shared" si="126"/>
        <v>29854.46</v>
      </c>
      <c r="BE187" s="65">
        <f t="shared" si="126"/>
        <v>28534.579999999998</v>
      </c>
      <c r="BF187" s="65">
        <f t="shared" si="126"/>
        <v>29202.94</v>
      </c>
      <c r="BG187" s="65">
        <f t="shared" si="126"/>
        <v>22268.37</v>
      </c>
      <c r="BH187" s="65">
        <f t="shared" si="126"/>
        <v>19799.510000000002</v>
      </c>
      <c r="BI187" s="65">
        <f t="shared" si="126"/>
        <v>30056.469999999998</v>
      </c>
      <c r="BJ187" s="65"/>
      <c r="BK187" s="21">
        <f t="shared" si="101"/>
        <v>4593.7199999999975</v>
      </c>
      <c r="BL187" s="21">
        <f t="shared" si="102"/>
        <v>3395.66</v>
      </c>
      <c r="BM187" s="21">
        <f t="shared" si="103"/>
        <v>-3484.5300000000025</v>
      </c>
      <c r="BN187" s="21">
        <f t="shared" si="104"/>
        <v>-5176.3399999999965</v>
      </c>
      <c r="BO187" s="21">
        <f t="shared" si="105"/>
        <v>-71.609999999996944</v>
      </c>
      <c r="BP187" s="21">
        <f t="shared" si="106"/>
        <v>6355.41</v>
      </c>
      <c r="BQ187" s="21">
        <f t="shared" si="107"/>
        <v>5121.7800000000025</v>
      </c>
      <c r="BR187" s="21">
        <f t="shared" si="108"/>
        <v>10714.259999999998</v>
      </c>
      <c r="BS187" s="21">
        <f t="shared" si="109"/>
        <v>224.39999999999782</v>
      </c>
      <c r="BT187" s="93"/>
    </row>
    <row r="188" spans="1:81" ht="15.75" hidden="1" x14ac:dyDescent="0.25">
      <c r="A188" s="13" t="s">
        <v>113</v>
      </c>
      <c r="B188" s="13" t="s">
        <v>114</v>
      </c>
      <c r="C188" s="59">
        <v>0</v>
      </c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21">
        <f t="shared" si="101"/>
        <v>0</v>
      </c>
      <c r="BL188" s="21">
        <f t="shared" si="102"/>
        <v>0</v>
      </c>
      <c r="BM188" s="21">
        <f t="shared" si="103"/>
        <v>0</v>
      </c>
      <c r="BN188" s="21">
        <f t="shared" si="104"/>
        <v>0</v>
      </c>
      <c r="BO188" s="21">
        <f t="shared" si="105"/>
        <v>0</v>
      </c>
      <c r="BP188" s="21">
        <f t="shared" si="106"/>
        <v>0</v>
      </c>
      <c r="BQ188" s="21">
        <f t="shared" si="107"/>
        <v>0</v>
      </c>
      <c r="BR188" s="21">
        <f t="shared" si="108"/>
        <v>0</v>
      </c>
      <c r="BS188" s="21">
        <f t="shared" si="109"/>
        <v>0</v>
      </c>
      <c r="BT188" s="93"/>
    </row>
    <row r="189" spans="1:81" ht="15.75" hidden="1" x14ac:dyDescent="0.25">
      <c r="A189" s="13" t="s">
        <v>115</v>
      </c>
      <c r="B189" s="13" t="s">
        <v>116</v>
      </c>
      <c r="C189" s="59">
        <v>0</v>
      </c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21">
        <f t="shared" si="101"/>
        <v>0</v>
      </c>
      <c r="BL189" s="21">
        <f t="shared" si="102"/>
        <v>0</v>
      </c>
      <c r="BM189" s="21">
        <f t="shared" si="103"/>
        <v>0</v>
      </c>
      <c r="BN189" s="21">
        <f t="shared" si="104"/>
        <v>0</v>
      </c>
      <c r="BO189" s="21">
        <f t="shared" si="105"/>
        <v>0</v>
      </c>
      <c r="BP189" s="21">
        <f t="shared" si="106"/>
        <v>0</v>
      </c>
      <c r="BQ189" s="21">
        <f t="shared" si="107"/>
        <v>0</v>
      </c>
      <c r="BR189" s="21">
        <f t="shared" si="108"/>
        <v>0</v>
      </c>
      <c r="BS189" s="21">
        <f t="shared" si="109"/>
        <v>0</v>
      </c>
      <c r="BT189" s="93"/>
    </row>
    <row r="190" spans="1:81" ht="15.75" hidden="1" x14ac:dyDescent="0.25">
      <c r="A190" s="13" t="s">
        <v>117</v>
      </c>
      <c r="B190" s="13" t="s">
        <v>118</v>
      </c>
      <c r="C190" s="59">
        <v>0</v>
      </c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21">
        <f t="shared" si="101"/>
        <v>0</v>
      </c>
      <c r="BL190" s="21">
        <f t="shared" si="102"/>
        <v>0</v>
      </c>
      <c r="BM190" s="21">
        <f t="shared" si="103"/>
        <v>0</v>
      </c>
      <c r="BN190" s="21">
        <f t="shared" si="104"/>
        <v>0</v>
      </c>
      <c r="BO190" s="21">
        <f t="shared" si="105"/>
        <v>0</v>
      </c>
      <c r="BP190" s="21">
        <f t="shared" si="106"/>
        <v>0</v>
      </c>
      <c r="BQ190" s="21">
        <f t="shared" si="107"/>
        <v>0</v>
      </c>
      <c r="BR190" s="21">
        <f t="shared" si="108"/>
        <v>0</v>
      </c>
      <c r="BS190" s="21">
        <f t="shared" si="109"/>
        <v>0</v>
      </c>
      <c r="BT190" s="93"/>
    </row>
    <row r="191" spans="1:81" ht="15.75" x14ac:dyDescent="0.25">
      <c r="B191" s="64" t="s">
        <v>261</v>
      </c>
      <c r="C191" s="20">
        <f>SUM(C142:C190)</f>
        <v>39646</v>
      </c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AO191" s="65">
        <f>SUM(AO142:AO190)</f>
        <v>3758857.91</v>
      </c>
      <c r="AP191" s="65">
        <f t="shared" ref="AP191:BI191" si="127">SUM(AP142:AP190)</f>
        <v>3354548.26</v>
      </c>
      <c r="AQ191" s="65">
        <f t="shared" si="127"/>
        <v>3056590.69</v>
      </c>
      <c r="AR191" s="65">
        <f t="shared" si="127"/>
        <v>3656350.9</v>
      </c>
      <c r="AS191" s="65">
        <f t="shared" si="127"/>
        <v>4016165.83</v>
      </c>
      <c r="AT191" s="65">
        <f t="shared" si="127"/>
        <v>4624548.03</v>
      </c>
      <c r="AU191" s="65">
        <f t="shared" si="127"/>
        <v>4394920.09</v>
      </c>
      <c r="AV191" s="65">
        <f t="shared" si="127"/>
        <v>3975041.46</v>
      </c>
      <c r="AW191" s="65">
        <f t="shared" si="127"/>
        <v>3760965.0100000002</v>
      </c>
      <c r="AX191" s="65">
        <f t="shared" si="127"/>
        <v>3665858.38</v>
      </c>
      <c r="AY191" s="65">
        <f t="shared" si="127"/>
        <v>3320115.38</v>
      </c>
      <c r="AZ191" s="65">
        <f t="shared" si="127"/>
        <v>3107430.4799999995</v>
      </c>
      <c r="BA191" s="65">
        <f t="shared" si="127"/>
        <v>2971791.83</v>
      </c>
      <c r="BB191" s="65">
        <f t="shared" si="127"/>
        <v>3092531.5199999996</v>
      </c>
      <c r="BC191" s="65">
        <f t="shared" si="127"/>
        <v>3125921.8600000003</v>
      </c>
      <c r="BD191" s="65">
        <f t="shared" si="127"/>
        <v>3640100.0599999996</v>
      </c>
      <c r="BE191" s="65">
        <f t="shared" si="127"/>
        <v>3531214.34</v>
      </c>
      <c r="BF191" s="65">
        <f t="shared" si="127"/>
        <v>3713663.6399999997</v>
      </c>
      <c r="BG191" s="65">
        <f t="shared" si="127"/>
        <v>3831790.9299999997</v>
      </c>
      <c r="BH191" s="65">
        <f t="shared" si="127"/>
        <v>3621198.39</v>
      </c>
      <c r="BI191" s="65">
        <f t="shared" si="127"/>
        <v>3711423.0700000003</v>
      </c>
      <c r="BJ191" s="65"/>
      <c r="BK191" s="21">
        <f t="shared" si="101"/>
        <v>787066.08000000007</v>
      </c>
      <c r="BL191" s="21">
        <f t="shared" si="102"/>
        <v>262016.74000000022</v>
      </c>
      <c r="BM191" s="21">
        <f t="shared" si="103"/>
        <v>-69331.170000000391</v>
      </c>
      <c r="BN191" s="21">
        <f t="shared" si="104"/>
        <v>16250.840000000317</v>
      </c>
      <c r="BO191" s="21">
        <f t="shared" si="105"/>
        <v>484951.49000000022</v>
      </c>
      <c r="BP191" s="21">
        <f t="shared" si="106"/>
        <v>910884.3900000006</v>
      </c>
      <c r="BQ191" s="21">
        <f t="shared" si="107"/>
        <v>563129.16000000015</v>
      </c>
      <c r="BR191" s="21">
        <f t="shared" si="108"/>
        <v>353843.06999999983</v>
      </c>
      <c r="BS191" s="21">
        <f t="shared" si="109"/>
        <v>49541.939999999944</v>
      </c>
      <c r="BT191" s="93"/>
    </row>
    <row r="192" spans="1:81" ht="15.75" x14ac:dyDescent="0.25"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21"/>
      <c r="BL192" s="21"/>
      <c r="BM192" s="21"/>
      <c r="BN192" s="21"/>
      <c r="BO192" s="21"/>
      <c r="BP192" s="21"/>
      <c r="BQ192" s="21"/>
      <c r="BR192" s="21"/>
      <c r="BS192" s="21"/>
      <c r="BT192" s="93"/>
    </row>
    <row r="193" spans="1:81" ht="15.75" x14ac:dyDescent="0.25"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21"/>
      <c r="BL193" s="21"/>
      <c r="BM193" s="21"/>
      <c r="BN193" s="21"/>
      <c r="BO193" s="21"/>
      <c r="BP193" s="21"/>
      <c r="BQ193" s="21"/>
      <c r="BR193" s="21"/>
      <c r="BS193" s="21"/>
      <c r="BT193" s="93"/>
    </row>
    <row r="194" spans="1:81" ht="15.75" x14ac:dyDescent="0.25">
      <c r="B194" t="s">
        <v>262</v>
      </c>
      <c r="C194" t="s">
        <v>260</v>
      </c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21"/>
      <c r="BL194" s="21"/>
      <c r="BM194" s="21"/>
      <c r="BN194" s="21"/>
      <c r="BO194" s="21"/>
      <c r="BP194" s="21"/>
      <c r="BQ194" s="21"/>
      <c r="BR194" s="21"/>
      <c r="BS194" s="21"/>
      <c r="BT194" s="93"/>
    </row>
    <row r="195" spans="1:81" s="74" customFormat="1" ht="15.75" x14ac:dyDescent="0.25">
      <c r="A195" s="103" t="s">
        <v>11</v>
      </c>
      <c r="B195" s="103" t="s">
        <v>43</v>
      </c>
      <c r="C195" s="104">
        <f>ROUND(C142/C$191,4)</f>
        <v>1.1000000000000001E-3</v>
      </c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AO195" s="104">
        <f>ROUND(AO142/AO$191,4)</f>
        <v>1.1599999999999999E-2</v>
      </c>
      <c r="AP195" s="104">
        <f t="shared" ref="AP195:BI203" si="128">ROUND(AP142/AP$191,4)</f>
        <v>1.15E-2</v>
      </c>
      <c r="AQ195" s="104">
        <f t="shared" si="128"/>
        <v>1.1299999999999999E-2</v>
      </c>
      <c r="AR195" s="104">
        <f t="shared" si="128"/>
        <v>1.15E-2</v>
      </c>
      <c r="AS195" s="104">
        <f t="shared" si="128"/>
        <v>1.6299999999999999E-2</v>
      </c>
      <c r="AT195" s="104">
        <f t="shared" si="128"/>
        <v>1.5100000000000001E-2</v>
      </c>
      <c r="AU195" s="104">
        <f t="shared" si="128"/>
        <v>7.7999999999999996E-3</v>
      </c>
      <c r="AV195" s="104">
        <f t="shared" si="128"/>
        <v>1.3299999999999999E-2</v>
      </c>
      <c r="AW195" s="104">
        <f t="shared" si="128"/>
        <v>1.14E-2</v>
      </c>
      <c r="AX195" s="104">
        <f t="shared" si="128"/>
        <v>1.4500000000000001E-2</v>
      </c>
      <c r="AY195" s="104">
        <f t="shared" si="128"/>
        <v>1.8200000000000001E-2</v>
      </c>
      <c r="AZ195" s="104">
        <f t="shared" si="128"/>
        <v>1.17E-2</v>
      </c>
      <c r="BA195" s="104">
        <f t="shared" si="128"/>
        <v>8.5000000000000006E-3</v>
      </c>
      <c r="BB195" s="104">
        <f t="shared" si="128"/>
        <v>0.01</v>
      </c>
      <c r="BC195" s="104">
        <f t="shared" si="128"/>
        <v>1.2200000000000001E-2</v>
      </c>
      <c r="BD195" s="104">
        <f t="shared" si="128"/>
        <v>1.3599999999999999E-2</v>
      </c>
      <c r="BE195" s="104">
        <f t="shared" si="128"/>
        <v>1.72E-2</v>
      </c>
      <c r="BF195" s="104">
        <f t="shared" si="128"/>
        <v>1.34E-2</v>
      </c>
      <c r="BG195" s="104">
        <f t="shared" si="128"/>
        <v>1.03E-2</v>
      </c>
      <c r="BH195" s="104">
        <f t="shared" si="128"/>
        <v>1.09E-2</v>
      </c>
      <c r="BI195" s="104">
        <f t="shared" si="128"/>
        <v>1.6400000000000001E-2</v>
      </c>
      <c r="BJ195" s="104"/>
      <c r="BK195" s="55">
        <f>BU16</f>
        <v>0.42359999999999998</v>
      </c>
      <c r="BL195" s="55">
        <f t="shared" ref="BL195:BS195" si="129">BV16</f>
        <v>0.1971</v>
      </c>
      <c r="BM195" s="55">
        <f t="shared" si="129"/>
        <v>-0.1013</v>
      </c>
      <c r="BN195" s="55">
        <f t="shared" si="129"/>
        <v>-0.1706</v>
      </c>
      <c r="BO195" s="55">
        <f t="shared" si="129"/>
        <v>6.8199999999999997E-2</v>
      </c>
      <c r="BP195" s="55">
        <f t="shared" si="129"/>
        <v>0.28489999999999999</v>
      </c>
      <c r="BQ195" s="55">
        <f t="shared" si="129"/>
        <v>-0.1472</v>
      </c>
      <c r="BR195" s="55">
        <f t="shared" si="129"/>
        <v>0.25559999999999999</v>
      </c>
      <c r="BS195" s="55">
        <f t="shared" si="129"/>
        <v>-0.42249999999999999</v>
      </c>
      <c r="BT195" s="93"/>
      <c r="BU195" s="104"/>
      <c r="BV195" s="105"/>
      <c r="BW195" s="105"/>
      <c r="BX195" s="105"/>
      <c r="BY195" s="105"/>
      <c r="BZ195" s="105"/>
      <c r="CA195" s="105"/>
      <c r="CB195" s="105"/>
      <c r="CC195" s="105"/>
    </row>
    <row r="196" spans="1:81" ht="15.75" x14ac:dyDescent="0.25">
      <c r="A196" s="13" t="s">
        <v>16</v>
      </c>
      <c r="B196" s="13" t="s">
        <v>44</v>
      </c>
      <c r="C196" s="55">
        <f t="shared" ref="C196:C243" si="130">ROUND(C143/C$191,4)</f>
        <v>5.6099999999999997E-2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O196" s="55">
        <f t="shared" ref="AO196:BD244" si="131">ROUND(AO143/AO$191,4)</f>
        <v>0.14510000000000001</v>
      </c>
      <c r="AP196" s="55">
        <f t="shared" si="131"/>
        <v>0.1517</v>
      </c>
      <c r="AQ196" s="55">
        <f t="shared" si="131"/>
        <v>0.1802</v>
      </c>
      <c r="AR196" s="55">
        <f t="shared" si="131"/>
        <v>0.15989999999999999</v>
      </c>
      <c r="AS196" s="55">
        <f t="shared" si="131"/>
        <v>0.16250000000000001</v>
      </c>
      <c r="AT196" s="55">
        <f t="shared" si="131"/>
        <v>0.17519999999999999</v>
      </c>
      <c r="AU196" s="55">
        <f t="shared" si="131"/>
        <v>0.1633</v>
      </c>
      <c r="AV196" s="55">
        <f t="shared" si="131"/>
        <v>0.16159999999999999</v>
      </c>
      <c r="AW196" s="55">
        <f t="shared" si="131"/>
        <v>0.15720000000000001</v>
      </c>
      <c r="AX196" s="55">
        <f t="shared" si="131"/>
        <v>0.15</v>
      </c>
      <c r="AY196" s="55">
        <f t="shared" si="131"/>
        <v>0.1532</v>
      </c>
      <c r="AZ196" s="55">
        <f t="shared" si="131"/>
        <v>0.16739999999999999</v>
      </c>
      <c r="BA196" s="55">
        <f t="shared" si="131"/>
        <v>0.1641</v>
      </c>
      <c r="BB196" s="55">
        <f t="shared" si="131"/>
        <v>0.16589999999999999</v>
      </c>
      <c r="BC196" s="55">
        <f t="shared" si="131"/>
        <v>0.1716</v>
      </c>
      <c r="BD196" s="55">
        <f t="shared" si="131"/>
        <v>0.16900000000000001</v>
      </c>
      <c r="BE196" s="55">
        <f t="shared" si="128"/>
        <v>0.17050000000000001</v>
      </c>
      <c r="BF196" s="55">
        <f t="shared" si="128"/>
        <v>0.1686</v>
      </c>
      <c r="BG196" s="55">
        <f t="shared" si="128"/>
        <v>0.17330000000000001</v>
      </c>
      <c r="BH196" s="55">
        <f t="shared" si="128"/>
        <v>0.16869999999999999</v>
      </c>
      <c r="BI196" s="55">
        <f t="shared" si="128"/>
        <v>0.15609999999999999</v>
      </c>
      <c r="BJ196" s="55"/>
      <c r="BK196" s="55">
        <f>BU27</f>
        <v>0.10630000000000001</v>
      </c>
      <c r="BL196" s="55">
        <f t="shared" ref="BL196:BS196" si="132">BV27</f>
        <v>-8.3000000000000001E-3</v>
      </c>
      <c r="BM196" s="55">
        <f t="shared" si="132"/>
        <v>2.58E-2</v>
      </c>
      <c r="BN196" s="55">
        <f t="shared" si="132"/>
        <v>-5.2499999999999998E-2</v>
      </c>
      <c r="BO196" s="55">
        <f t="shared" si="132"/>
        <v>7.7499999999999999E-2</v>
      </c>
      <c r="BP196" s="55">
        <f t="shared" si="132"/>
        <v>0.2271</v>
      </c>
      <c r="BQ196" s="55">
        <f t="shared" si="132"/>
        <v>7.4800000000000005E-2</v>
      </c>
      <c r="BR196" s="55">
        <f t="shared" si="132"/>
        <v>4.8800000000000003E-2</v>
      </c>
      <c r="BS196" s="55">
        <f t="shared" si="132"/>
        <v>0.02</v>
      </c>
      <c r="BT196" s="93"/>
    </row>
    <row r="197" spans="1:81" s="74" customFormat="1" ht="15.75" x14ac:dyDescent="0.25">
      <c r="A197" s="103" t="s">
        <v>17</v>
      </c>
      <c r="B197" s="103" t="s">
        <v>45</v>
      </c>
      <c r="C197" s="104">
        <f t="shared" si="130"/>
        <v>1E-4</v>
      </c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AO197" s="104">
        <f t="shared" si="131"/>
        <v>8.8000000000000005E-3</v>
      </c>
      <c r="AP197" s="104">
        <f t="shared" si="128"/>
        <v>1.0200000000000001E-2</v>
      </c>
      <c r="AQ197" s="104">
        <f t="shared" si="128"/>
        <v>5.4999999999999997E-3</v>
      </c>
      <c r="AR197" s="104">
        <f t="shared" si="128"/>
        <v>5.4999999999999997E-3</v>
      </c>
      <c r="AS197" s="104">
        <f t="shared" si="128"/>
        <v>4.7999999999999996E-3</v>
      </c>
      <c r="AT197" s="104">
        <f t="shared" si="128"/>
        <v>5.5999999999999999E-3</v>
      </c>
      <c r="AU197" s="104">
        <f t="shared" si="128"/>
        <v>3.8E-3</v>
      </c>
      <c r="AV197" s="104">
        <f t="shared" si="128"/>
        <v>5.1000000000000004E-3</v>
      </c>
      <c r="AW197" s="104">
        <f t="shared" si="128"/>
        <v>3.8E-3</v>
      </c>
      <c r="AX197" s="104">
        <f t="shared" si="128"/>
        <v>6.3E-3</v>
      </c>
      <c r="AY197" s="104">
        <f t="shared" si="128"/>
        <v>6.6E-3</v>
      </c>
      <c r="AZ197" s="104">
        <f t="shared" si="128"/>
        <v>4.4000000000000003E-3</v>
      </c>
      <c r="BA197" s="104">
        <f t="shared" si="128"/>
        <v>5.1999999999999998E-3</v>
      </c>
      <c r="BB197" s="104">
        <f t="shared" si="128"/>
        <v>4.7999999999999996E-3</v>
      </c>
      <c r="BC197" s="104">
        <f t="shared" si="128"/>
        <v>1.9E-3</v>
      </c>
      <c r="BD197" s="104">
        <f t="shared" si="128"/>
        <v>5.0000000000000001E-3</v>
      </c>
      <c r="BE197" s="104">
        <f t="shared" si="128"/>
        <v>4.5999999999999999E-3</v>
      </c>
      <c r="BF197" s="104">
        <f t="shared" si="128"/>
        <v>3.5000000000000001E-3</v>
      </c>
      <c r="BG197" s="104">
        <f t="shared" si="128"/>
        <v>9.4000000000000004E-3</v>
      </c>
      <c r="BH197" s="104">
        <f t="shared" si="128"/>
        <v>1.14E-2</v>
      </c>
      <c r="BI197" s="104">
        <f t="shared" si="128"/>
        <v>1.26E-2</v>
      </c>
      <c r="BJ197" s="104"/>
      <c r="BK197" s="55">
        <f>BU32</f>
        <v>0.53690000000000004</v>
      </c>
      <c r="BL197" s="55">
        <f t="shared" ref="BL197:BS197" si="133">BV32</f>
        <v>0.56269999999999998</v>
      </c>
      <c r="BM197" s="55">
        <f t="shared" si="133"/>
        <v>0.65649999999999997</v>
      </c>
      <c r="BN197" s="55">
        <f t="shared" si="133"/>
        <v>9.9000000000000005E-2</v>
      </c>
      <c r="BO197" s="55">
        <f t="shared" si="133"/>
        <v>0.1668</v>
      </c>
      <c r="BP197" s="55">
        <f t="shared" si="133"/>
        <v>0.50439999999999996</v>
      </c>
      <c r="BQ197" s="55">
        <f t="shared" si="133"/>
        <v>-1.1612</v>
      </c>
      <c r="BR197" s="55">
        <f t="shared" si="133"/>
        <v>-1.0253000000000001</v>
      </c>
      <c r="BS197" s="55">
        <f t="shared" si="133"/>
        <v>-2.2724000000000002</v>
      </c>
      <c r="BT197" s="93"/>
      <c r="BU197" s="104"/>
      <c r="BV197" s="105"/>
      <c r="BW197" s="105"/>
      <c r="BX197" s="105"/>
      <c r="BY197" s="105"/>
      <c r="BZ197" s="105"/>
      <c r="CA197" s="105"/>
      <c r="CB197" s="105"/>
      <c r="CC197" s="105"/>
    </row>
    <row r="198" spans="1:81" ht="15.75" x14ac:dyDescent="0.25">
      <c r="A198" s="13" t="s">
        <v>18</v>
      </c>
      <c r="B198" s="13" t="s">
        <v>46</v>
      </c>
      <c r="C198" s="55">
        <f t="shared" si="130"/>
        <v>3.5999999999999999E-3</v>
      </c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O198" s="55">
        <f t="shared" si="131"/>
        <v>7.1999999999999998E-3</v>
      </c>
      <c r="AP198" s="55">
        <f t="shared" si="128"/>
        <v>7.1999999999999998E-3</v>
      </c>
      <c r="AQ198" s="55">
        <f t="shared" si="128"/>
        <v>7.7999999999999996E-3</v>
      </c>
      <c r="AR198" s="55">
        <f t="shared" si="128"/>
        <v>7.3000000000000001E-3</v>
      </c>
      <c r="AS198" s="55">
        <f t="shared" si="128"/>
        <v>6.4999999999999997E-3</v>
      </c>
      <c r="AT198" s="55">
        <f t="shared" si="128"/>
        <v>6.3E-3</v>
      </c>
      <c r="AU198" s="55">
        <f t="shared" si="128"/>
        <v>6.3E-3</v>
      </c>
      <c r="AV198" s="55">
        <f t="shared" si="128"/>
        <v>6.1999999999999998E-3</v>
      </c>
      <c r="AW198" s="55">
        <f t="shared" si="128"/>
        <v>6.4999999999999997E-3</v>
      </c>
      <c r="AX198" s="55">
        <f t="shared" si="128"/>
        <v>6.6E-3</v>
      </c>
      <c r="AY198" s="55">
        <f t="shared" si="128"/>
        <v>6.7999999999999996E-3</v>
      </c>
      <c r="AZ198" s="55">
        <f t="shared" si="128"/>
        <v>7.7999999999999996E-3</v>
      </c>
      <c r="BA198" s="55">
        <f t="shared" si="128"/>
        <v>8.0000000000000002E-3</v>
      </c>
      <c r="BB198" s="55">
        <f t="shared" si="128"/>
        <v>7.7000000000000002E-3</v>
      </c>
      <c r="BC198" s="55">
        <f t="shared" si="128"/>
        <v>7.7000000000000002E-3</v>
      </c>
      <c r="BD198" s="55">
        <f t="shared" si="128"/>
        <v>7.0000000000000001E-3</v>
      </c>
      <c r="BE198" s="55">
        <f t="shared" si="128"/>
        <v>6.7000000000000002E-3</v>
      </c>
      <c r="BF198" s="55">
        <f t="shared" si="128"/>
        <v>6.8999999999999999E-3</v>
      </c>
      <c r="BG198" s="55">
        <f t="shared" si="128"/>
        <v>7.1000000000000004E-3</v>
      </c>
      <c r="BH198" s="55">
        <f t="shared" si="128"/>
        <v>6.7999999999999996E-3</v>
      </c>
      <c r="BI198" s="55">
        <f t="shared" si="128"/>
        <v>6.7000000000000002E-3</v>
      </c>
      <c r="BJ198" s="55"/>
      <c r="BK198" s="55">
        <f>BU40</f>
        <v>0.12189999999999999</v>
      </c>
      <c r="BL198" s="55">
        <f t="shared" ref="BL198:BS198" si="134">BV40</f>
        <v>1.1900000000000001E-2</v>
      </c>
      <c r="BM198" s="55">
        <f t="shared" si="134"/>
        <v>-8.8999999999999999E-3</v>
      </c>
      <c r="BN198" s="55">
        <f t="shared" si="134"/>
        <v>4.8599999999999997E-2</v>
      </c>
      <c r="BO198" s="55">
        <f t="shared" si="134"/>
        <v>9.0899999999999995E-2</v>
      </c>
      <c r="BP198" s="55">
        <f t="shared" si="134"/>
        <v>0.1206</v>
      </c>
      <c r="BQ198" s="55">
        <f t="shared" si="134"/>
        <v>1.6400000000000001E-2</v>
      </c>
      <c r="BR198" s="55">
        <f t="shared" si="134"/>
        <v>1.14E-2</v>
      </c>
      <c r="BS198" s="55">
        <f t="shared" si="134"/>
        <v>-1.5699999999999999E-2</v>
      </c>
      <c r="BT198" s="93"/>
    </row>
    <row r="199" spans="1:81" s="74" customFormat="1" ht="15.75" x14ac:dyDescent="0.25">
      <c r="A199" s="103" t="s">
        <v>19</v>
      </c>
      <c r="B199" s="103" t="s">
        <v>47</v>
      </c>
      <c r="C199" s="104">
        <f t="shared" si="130"/>
        <v>2.29E-2</v>
      </c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AO199" s="104">
        <f t="shared" si="131"/>
        <v>8.1199999999999994E-2</v>
      </c>
      <c r="AP199" s="104">
        <f t="shared" si="128"/>
        <v>7.6200000000000004E-2</v>
      </c>
      <c r="AQ199" s="104">
        <f t="shared" si="128"/>
        <v>5.5300000000000002E-2</v>
      </c>
      <c r="AR199" s="104">
        <f t="shared" si="128"/>
        <v>7.7399999999999997E-2</v>
      </c>
      <c r="AS199" s="104">
        <f t="shared" si="128"/>
        <v>9.2299999999999993E-2</v>
      </c>
      <c r="AT199" s="104">
        <f t="shared" si="128"/>
        <v>0.1012</v>
      </c>
      <c r="AU199" s="104">
        <f t="shared" si="128"/>
        <v>0.10440000000000001</v>
      </c>
      <c r="AV199" s="104">
        <f t="shared" si="128"/>
        <v>0.1008</v>
      </c>
      <c r="AW199" s="104">
        <f t="shared" si="128"/>
        <v>9.0899999999999995E-2</v>
      </c>
      <c r="AX199" s="104">
        <f t="shared" si="128"/>
        <v>8.1600000000000006E-2</v>
      </c>
      <c r="AY199" s="104">
        <f t="shared" si="128"/>
        <v>7.3899999999999993E-2</v>
      </c>
      <c r="AZ199" s="104">
        <f t="shared" si="128"/>
        <v>5.1999999999999998E-2</v>
      </c>
      <c r="BA199" s="104">
        <f t="shared" si="128"/>
        <v>4.2099999999999999E-2</v>
      </c>
      <c r="BB199" s="104">
        <f t="shared" si="128"/>
        <v>5.79E-2</v>
      </c>
      <c r="BC199" s="104">
        <f t="shared" si="128"/>
        <v>6.4500000000000002E-2</v>
      </c>
      <c r="BD199" s="104">
        <f t="shared" si="128"/>
        <v>7.2499999999999995E-2</v>
      </c>
      <c r="BE199" s="104">
        <f t="shared" si="128"/>
        <v>7.2800000000000004E-2</v>
      </c>
      <c r="BF199" s="104">
        <f t="shared" si="128"/>
        <v>7.6499999999999999E-2</v>
      </c>
      <c r="BG199" s="104">
        <f t="shared" si="128"/>
        <v>7.9399999999999998E-2</v>
      </c>
      <c r="BH199" s="104">
        <f t="shared" si="128"/>
        <v>7.8E-2</v>
      </c>
      <c r="BI199" s="104">
        <f t="shared" si="128"/>
        <v>8.2299999999999998E-2</v>
      </c>
      <c r="BJ199" s="104"/>
      <c r="BK199" s="55">
        <f>BU49</f>
        <v>0.59030000000000005</v>
      </c>
      <c r="BL199" s="55">
        <f t="shared" ref="BL199:BS199" si="135">BV49</f>
        <v>0.29899999999999999</v>
      </c>
      <c r="BM199" s="55">
        <f t="shared" si="135"/>
        <v>-0.19339999999999999</v>
      </c>
      <c r="BN199" s="55">
        <f t="shared" si="135"/>
        <v>6.7699999999999996E-2</v>
      </c>
      <c r="BO199" s="55">
        <f t="shared" si="135"/>
        <v>0.30669999999999997</v>
      </c>
      <c r="BP199" s="55">
        <f t="shared" si="135"/>
        <v>0.39319999999999999</v>
      </c>
      <c r="BQ199" s="55">
        <f t="shared" si="135"/>
        <v>0.3372</v>
      </c>
      <c r="BR199" s="55">
        <f t="shared" si="135"/>
        <v>0.29480000000000001</v>
      </c>
      <c r="BS199" s="55">
        <f t="shared" si="135"/>
        <v>0.10589999999999999</v>
      </c>
      <c r="BT199" s="93"/>
      <c r="BU199" s="104"/>
      <c r="BV199" s="105"/>
      <c r="BW199" s="105"/>
      <c r="BX199" s="105"/>
      <c r="BY199" s="105"/>
      <c r="BZ199" s="105"/>
      <c r="CA199" s="105"/>
      <c r="CB199" s="105"/>
      <c r="CC199" s="105"/>
    </row>
    <row r="200" spans="1:81" ht="15.75" hidden="1" x14ac:dyDescent="0.25">
      <c r="A200" s="13" t="s">
        <v>48</v>
      </c>
      <c r="B200" s="13" t="s">
        <v>49</v>
      </c>
      <c r="C200" s="55">
        <f t="shared" si="130"/>
        <v>0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O200" s="55">
        <f t="shared" si="131"/>
        <v>0</v>
      </c>
      <c r="AP200" s="55">
        <f t="shared" si="128"/>
        <v>0</v>
      </c>
      <c r="AQ200" s="55">
        <f t="shared" si="128"/>
        <v>0</v>
      </c>
      <c r="AR200" s="55">
        <f t="shared" si="128"/>
        <v>0</v>
      </c>
      <c r="AS200" s="55">
        <f t="shared" si="128"/>
        <v>0</v>
      </c>
      <c r="AT200" s="55">
        <f t="shared" si="128"/>
        <v>0</v>
      </c>
      <c r="AU200" s="55">
        <f t="shared" si="128"/>
        <v>0</v>
      </c>
      <c r="AV200" s="55">
        <f t="shared" si="128"/>
        <v>0</v>
      </c>
      <c r="AW200" s="55">
        <f t="shared" si="128"/>
        <v>0</v>
      </c>
      <c r="AX200" s="55">
        <f t="shared" si="128"/>
        <v>0</v>
      </c>
      <c r="AY200" s="55">
        <f t="shared" si="128"/>
        <v>0</v>
      </c>
      <c r="AZ200" s="55">
        <f t="shared" si="128"/>
        <v>0</v>
      </c>
      <c r="BA200" s="55">
        <f t="shared" si="128"/>
        <v>0</v>
      </c>
      <c r="BB200" s="55">
        <f t="shared" si="128"/>
        <v>0</v>
      </c>
      <c r="BC200" s="55">
        <f t="shared" si="128"/>
        <v>0</v>
      </c>
      <c r="BD200" s="55">
        <f t="shared" si="128"/>
        <v>0</v>
      </c>
      <c r="BE200" s="55">
        <f t="shared" si="128"/>
        <v>0</v>
      </c>
      <c r="BF200" s="55">
        <f t="shared" si="128"/>
        <v>0</v>
      </c>
      <c r="BG200" s="55">
        <f t="shared" si="128"/>
        <v>0</v>
      </c>
      <c r="BH200" s="55">
        <f t="shared" si="128"/>
        <v>0</v>
      </c>
      <c r="BI200" s="55">
        <f t="shared" si="128"/>
        <v>0</v>
      </c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93"/>
    </row>
    <row r="201" spans="1:81" ht="15.75" hidden="1" x14ac:dyDescent="0.25">
      <c r="A201" s="13" t="s">
        <v>20</v>
      </c>
      <c r="B201" s="13" t="s">
        <v>50</v>
      </c>
      <c r="C201" s="55">
        <f t="shared" si="130"/>
        <v>0</v>
      </c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O201" s="55">
        <f t="shared" si="131"/>
        <v>2.9999999999999997E-4</v>
      </c>
      <c r="AP201" s="55">
        <f t="shared" si="128"/>
        <v>2.9999999999999997E-4</v>
      </c>
      <c r="AQ201" s="55">
        <f t="shared" si="128"/>
        <v>4.0000000000000002E-4</v>
      </c>
      <c r="AR201" s="55">
        <f t="shared" si="128"/>
        <v>2.9999999999999997E-4</v>
      </c>
      <c r="AS201" s="55">
        <f t="shared" si="128"/>
        <v>4.0000000000000002E-4</v>
      </c>
      <c r="AT201" s="55">
        <f t="shared" si="128"/>
        <v>5.0000000000000001E-4</v>
      </c>
      <c r="AU201" s="55">
        <f t="shared" si="128"/>
        <v>4.0000000000000002E-4</v>
      </c>
      <c r="AV201" s="55">
        <f t="shared" si="128"/>
        <v>2.9999999999999997E-4</v>
      </c>
      <c r="AW201" s="55">
        <f t="shared" si="128"/>
        <v>4.0000000000000002E-4</v>
      </c>
      <c r="AX201" s="55">
        <f t="shared" si="128"/>
        <v>4.0000000000000002E-4</v>
      </c>
      <c r="AY201" s="55">
        <f t="shared" si="128"/>
        <v>4.0000000000000002E-4</v>
      </c>
      <c r="AZ201" s="55">
        <f t="shared" si="128"/>
        <v>4.0000000000000002E-4</v>
      </c>
      <c r="BA201" s="55">
        <f t="shared" si="128"/>
        <v>5.0000000000000001E-4</v>
      </c>
      <c r="BB201" s="55">
        <f t="shared" si="128"/>
        <v>4.0000000000000002E-4</v>
      </c>
      <c r="BC201" s="55">
        <f t="shared" si="128"/>
        <v>4.0000000000000002E-4</v>
      </c>
      <c r="BD201" s="55">
        <f t="shared" si="128"/>
        <v>4.0000000000000002E-4</v>
      </c>
      <c r="BE201" s="55">
        <f t="shared" si="128"/>
        <v>2.9999999999999997E-4</v>
      </c>
      <c r="BF201" s="55">
        <f t="shared" si="128"/>
        <v>2.9999999999999997E-4</v>
      </c>
      <c r="BG201" s="55">
        <f t="shared" si="128"/>
        <v>4.0000000000000002E-4</v>
      </c>
      <c r="BH201" s="55">
        <f t="shared" si="128"/>
        <v>4.0000000000000002E-4</v>
      </c>
      <c r="BI201" s="55">
        <f t="shared" si="128"/>
        <v>4.0000000000000002E-4</v>
      </c>
      <c r="BJ201" s="55"/>
      <c r="BK201" s="55">
        <f>BU51</f>
        <v>-6.7199999999999996E-2</v>
      </c>
      <c r="BL201" s="55">
        <f t="shared" ref="BL201:BS201" si="136">BV51</f>
        <v>-6.4199999999999993E-2</v>
      </c>
      <c r="BM201" s="55">
        <f t="shared" si="136"/>
        <v>-0.23119999999999999</v>
      </c>
      <c r="BN201" s="55">
        <f t="shared" si="136"/>
        <v>-0.16689999999999999</v>
      </c>
      <c r="BO201" s="55">
        <f t="shared" si="136"/>
        <v>0.3211</v>
      </c>
      <c r="BP201" s="55">
        <f t="shared" si="136"/>
        <v>0.4108</v>
      </c>
      <c r="BQ201" s="55">
        <f t="shared" si="136"/>
        <v>0.24970000000000001</v>
      </c>
      <c r="BR201" s="55">
        <f t="shared" si="136"/>
        <v>-6.25E-2</v>
      </c>
      <c r="BS201" s="55">
        <f t="shared" si="136"/>
        <v>-0.1971</v>
      </c>
      <c r="BT201" s="93"/>
    </row>
    <row r="202" spans="1:81" ht="15.75" x14ac:dyDescent="0.25">
      <c r="A202" s="13" t="s">
        <v>21</v>
      </c>
      <c r="B202" s="13" t="s">
        <v>51</v>
      </c>
      <c r="C202" s="55">
        <f t="shared" si="130"/>
        <v>1.6999999999999999E-3</v>
      </c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O202" s="55">
        <f t="shared" si="131"/>
        <v>5.0000000000000001E-4</v>
      </c>
      <c r="AP202" s="55">
        <f t="shared" si="128"/>
        <v>4.0000000000000002E-4</v>
      </c>
      <c r="AQ202" s="55">
        <f t="shared" si="128"/>
        <v>4.0000000000000002E-4</v>
      </c>
      <c r="AR202" s="55">
        <f t="shared" si="128"/>
        <v>5.0000000000000001E-4</v>
      </c>
      <c r="AS202" s="55">
        <f t="shared" si="128"/>
        <v>8.0000000000000004E-4</v>
      </c>
      <c r="AT202" s="55">
        <f t="shared" si="128"/>
        <v>6.9999999999999999E-4</v>
      </c>
      <c r="AU202" s="55">
        <f t="shared" si="128"/>
        <v>6.9999999999999999E-4</v>
      </c>
      <c r="AV202" s="55">
        <f t="shared" si="128"/>
        <v>5.9999999999999995E-4</v>
      </c>
      <c r="AW202" s="55">
        <f t="shared" si="128"/>
        <v>4.0000000000000002E-4</v>
      </c>
      <c r="AX202" s="55">
        <f t="shared" si="128"/>
        <v>5.0000000000000001E-4</v>
      </c>
      <c r="AY202" s="55">
        <f t="shared" si="128"/>
        <v>2.9999999999999997E-4</v>
      </c>
      <c r="AZ202" s="55">
        <f t="shared" si="128"/>
        <v>2.0000000000000001E-4</v>
      </c>
      <c r="BA202" s="55">
        <f t="shared" si="128"/>
        <v>1E-4</v>
      </c>
      <c r="BB202" s="55">
        <f t="shared" si="128"/>
        <v>2.9999999999999997E-4</v>
      </c>
      <c r="BC202" s="55">
        <f t="shared" si="128"/>
        <v>4.0000000000000002E-4</v>
      </c>
      <c r="BD202" s="55">
        <f t="shared" si="128"/>
        <v>6.9999999999999999E-4</v>
      </c>
      <c r="BE202" s="55">
        <f t="shared" si="128"/>
        <v>5.0000000000000001E-4</v>
      </c>
      <c r="BF202" s="55">
        <f t="shared" si="128"/>
        <v>4.0000000000000002E-4</v>
      </c>
      <c r="BG202" s="55">
        <f t="shared" si="128"/>
        <v>4.0000000000000002E-4</v>
      </c>
      <c r="BH202" s="55">
        <f t="shared" si="128"/>
        <v>2.9999999999999997E-4</v>
      </c>
      <c r="BI202" s="55">
        <f t="shared" si="128"/>
        <v>2.9999999999999997E-4</v>
      </c>
      <c r="BJ202" s="55"/>
      <c r="BK202" s="55">
        <f>BU53</f>
        <v>0.82940000000000003</v>
      </c>
      <c r="BL202" s="55">
        <f t="shared" ref="BL202:BS202" si="137">BV53</f>
        <v>0.17860000000000001</v>
      </c>
      <c r="BM202" s="55">
        <f t="shared" si="137"/>
        <v>2.1100000000000001E-2</v>
      </c>
      <c r="BN202" s="55">
        <f t="shared" si="137"/>
        <v>-0.45529999999999998</v>
      </c>
      <c r="BO202" s="55">
        <f t="shared" si="137"/>
        <v>0.45590000000000003</v>
      </c>
      <c r="BP202" s="55">
        <f t="shared" si="137"/>
        <v>0.51859999999999995</v>
      </c>
      <c r="BQ202" s="55">
        <f t="shared" si="137"/>
        <v>0.58079999999999998</v>
      </c>
      <c r="BR202" s="55">
        <f t="shared" si="137"/>
        <v>0.51580000000000004</v>
      </c>
      <c r="BS202" s="55">
        <f t="shared" si="137"/>
        <v>0.33069999999999999</v>
      </c>
      <c r="BT202" s="93"/>
    </row>
    <row r="203" spans="1:81" ht="15.75" hidden="1" x14ac:dyDescent="0.25">
      <c r="A203" s="13" t="s">
        <v>52</v>
      </c>
      <c r="B203" s="13" t="s">
        <v>53</v>
      </c>
      <c r="C203" s="55">
        <f t="shared" si="130"/>
        <v>0</v>
      </c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O203" s="55">
        <f t="shared" si="131"/>
        <v>0</v>
      </c>
      <c r="AP203" s="55">
        <f t="shared" si="128"/>
        <v>0</v>
      </c>
      <c r="AQ203" s="55">
        <f t="shared" si="128"/>
        <v>0</v>
      </c>
      <c r="AR203" s="55">
        <f t="shared" si="128"/>
        <v>0</v>
      </c>
      <c r="AS203" s="55">
        <f t="shared" si="128"/>
        <v>0</v>
      </c>
      <c r="AT203" s="55">
        <f t="shared" si="128"/>
        <v>0</v>
      </c>
      <c r="AU203" s="55">
        <f t="shared" si="128"/>
        <v>0</v>
      </c>
      <c r="AV203" s="55">
        <f t="shared" si="128"/>
        <v>0</v>
      </c>
      <c r="AW203" s="55">
        <f t="shared" si="128"/>
        <v>0</v>
      </c>
      <c r="AX203" s="55">
        <f t="shared" si="128"/>
        <v>0</v>
      </c>
      <c r="AY203" s="55">
        <f t="shared" si="128"/>
        <v>0</v>
      </c>
      <c r="AZ203" s="55">
        <f t="shared" si="128"/>
        <v>0</v>
      </c>
      <c r="BA203" s="55">
        <f t="shared" si="128"/>
        <v>0</v>
      </c>
      <c r="BB203" s="55">
        <f t="shared" si="128"/>
        <v>0</v>
      </c>
      <c r="BC203" s="55">
        <f t="shared" si="128"/>
        <v>0</v>
      </c>
      <c r="BD203" s="55">
        <f t="shared" si="128"/>
        <v>0</v>
      </c>
      <c r="BE203" s="55">
        <f t="shared" si="128"/>
        <v>0</v>
      </c>
      <c r="BF203" s="55">
        <f t="shared" si="128"/>
        <v>0</v>
      </c>
      <c r="BG203" s="55">
        <f t="shared" si="128"/>
        <v>0</v>
      </c>
      <c r="BH203" s="55">
        <f t="shared" si="128"/>
        <v>0</v>
      </c>
      <c r="BI203" s="55">
        <f t="shared" si="128"/>
        <v>0</v>
      </c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93"/>
    </row>
    <row r="204" spans="1:81" ht="15.75" hidden="1" x14ac:dyDescent="0.25">
      <c r="A204" s="13" t="s">
        <v>54</v>
      </c>
      <c r="B204" s="13" t="s">
        <v>55</v>
      </c>
      <c r="C204" s="55">
        <f t="shared" si="130"/>
        <v>0</v>
      </c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O204" s="55">
        <f t="shared" si="131"/>
        <v>0</v>
      </c>
      <c r="AP204" s="55">
        <f t="shared" ref="AP204:BI211" si="138">ROUND(AP151/AP$191,4)</f>
        <v>0</v>
      </c>
      <c r="AQ204" s="55">
        <f t="shared" si="138"/>
        <v>0</v>
      </c>
      <c r="AR204" s="55">
        <f t="shared" si="138"/>
        <v>0</v>
      </c>
      <c r="AS204" s="55">
        <f t="shared" si="138"/>
        <v>0</v>
      </c>
      <c r="AT204" s="55">
        <f t="shared" si="138"/>
        <v>0</v>
      </c>
      <c r="AU204" s="55">
        <f t="shared" si="138"/>
        <v>0</v>
      </c>
      <c r="AV204" s="55">
        <f t="shared" si="138"/>
        <v>0</v>
      </c>
      <c r="AW204" s="55">
        <f t="shared" si="138"/>
        <v>0</v>
      </c>
      <c r="AX204" s="55">
        <f t="shared" si="138"/>
        <v>0</v>
      </c>
      <c r="AY204" s="55">
        <f t="shared" si="138"/>
        <v>0</v>
      </c>
      <c r="AZ204" s="55">
        <f t="shared" si="138"/>
        <v>0</v>
      </c>
      <c r="BA204" s="55">
        <f t="shared" si="138"/>
        <v>0</v>
      </c>
      <c r="BB204" s="55">
        <f t="shared" si="138"/>
        <v>0</v>
      </c>
      <c r="BC204" s="55">
        <f t="shared" si="138"/>
        <v>0</v>
      </c>
      <c r="BD204" s="55">
        <f t="shared" si="138"/>
        <v>0</v>
      </c>
      <c r="BE204" s="55">
        <f t="shared" si="138"/>
        <v>0</v>
      </c>
      <c r="BF204" s="55">
        <f t="shared" si="138"/>
        <v>0</v>
      </c>
      <c r="BG204" s="55">
        <f t="shared" si="138"/>
        <v>0</v>
      </c>
      <c r="BH204" s="55">
        <f t="shared" si="138"/>
        <v>0</v>
      </c>
      <c r="BI204" s="55">
        <f t="shared" si="138"/>
        <v>0</v>
      </c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93"/>
    </row>
    <row r="205" spans="1:81" ht="15.75" hidden="1" x14ac:dyDescent="0.25">
      <c r="A205" s="13" t="s">
        <v>56</v>
      </c>
      <c r="B205" s="13" t="s">
        <v>57</v>
      </c>
      <c r="C205" s="55">
        <f t="shared" si="130"/>
        <v>0</v>
      </c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O205" s="55">
        <f t="shared" si="131"/>
        <v>0</v>
      </c>
      <c r="AP205" s="55">
        <f t="shared" si="138"/>
        <v>0</v>
      </c>
      <c r="AQ205" s="55">
        <f t="shared" si="138"/>
        <v>0</v>
      </c>
      <c r="AR205" s="55">
        <f t="shared" si="138"/>
        <v>0</v>
      </c>
      <c r="AS205" s="55">
        <f t="shared" si="138"/>
        <v>0</v>
      </c>
      <c r="AT205" s="55">
        <f t="shared" si="138"/>
        <v>0</v>
      </c>
      <c r="AU205" s="55">
        <f t="shared" si="138"/>
        <v>0</v>
      </c>
      <c r="AV205" s="55">
        <f t="shared" si="138"/>
        <v>0</v>
      </c>
      <c r="AW205" s="55">
        <f t="shared" si="138"/>
        <v>0</v>
      </c>
      <c r="AX205" s="55">
        <f t="shared" si="138"/>
        <v>0</v>
      </c>
      <c r="AY205" s="55">
        <f t="shared" si="138"/>
        <v>0</v>
      </c>
      <c r="AZ205" s="55">
        <f t="shared" si="138"/>
        <v>0</v>
      </c>
      <c r="BA205" s="55">
        <f t="shared" si="138"/>
        <v>0</v>
      </c>
      <c r="BB205" s="55">
        <f t="shared" si="138"/>
        <v>0</v>
      </c>
      <c r="BC205" s="55">
        <f t="shared" si="138"/>
        <v>0</v>
      </c>
      <c r="BD205" s="55">
        <f t="shared" si="138"/>
        <v>0</v>
      </c>
      <c r="BE205" s="55">
        <f t="shared" si="138"/>
        <v>0</v>
      </c>
      <c r="BF205" s="55">
        <f t="shared" si="138"/>
        <v>0</v>
      </c>
      <c r="BG205" s="55">
        <f t="shared" si="138"/>
        <v>0</v>
      </c>
      <c r="BH205" s="55">
        <f t="shared" si="138"/>
        <v>0</v>
      </c>
      <c r="BI205" s="55">
        <f t="shared" si="138"/>
        <v>0</v>
      </c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93"/>
    </row>
    <row r="206" spans="1:81" ht="15.75" hidden="1" x14ac:dyDescent="0.25">
      <c r="A206" s="13" t="s">
        <v>22</v>
      </c>
      <c r="B206" s="13" t="s">
        <v>58</v>
      </c>
      <c r="C206" s="55">
        <f t="shared" si="130"/>
        <v>0</v>
      </c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O206" s="55">
        <f t="shared" si="131"/>
        <v>6.9999999999999999E-4</v>
      </c>
      <c r="AP206" s="55">
        <f t="shared" si="138"/>
        <v>8.9999999999999998E-4</v>
      </c>
      <c r="AQ206" s="55">
        <f t="shared" si="138"/>
        <v>1E-3</v>
      </c>
      <c r="AR206" s="55">
        <f t="shared" si="138"/>
        <v>1.2999999999999999E-3</v>
      </c>
      <c r="AS206" s="55">
        <f t="shared" si="138"/>
        <v>8.0000000000000004E-4</v>
      </c>
      <c r="AT206" s="55">
        <f t="shared" si="138"/>
        <v>6.9999999999999999E-4</v>
      </c>
      <c r="AU206" s="55">
        <f t="shared" si="138"/>
        <v>6.9999999999999999E-4</v>
      </c>
      <c r="AV206" s="55">
        <f t="shared" si="138"/>
        <v>5.0000000000000001E-4</v>
      </c>
      <c r="AW206" s="55">
        <f t="shared" si="138"/>
        <v>5.9999999999999995E-4</v>
      </c>
      <c r="AX206" s="55">
        <f t="shared" si="138"/>
        <v>5.9999999999999995E-4</v>
      </c>
      <c r="AY206" s="55">
        <f t="shared" si="138"/>
        <v>6.9999999999999999E-4</v>
      </c>
      <c r="AZ206" s="55">
        <f t="shared" si="138"/>
        <v>8.0000000000000004E-4</v>
      </c>
      <c r="BA206" s="55">
        <f t="shared" si="138"/>
        <v>8.0000000000000004E-4</v>
      </c>
      <c r="BB206" s="55">
        <f t="shared" si="138"/>
        <v>6.9999999999999999E-4</v>
      </c>
      <c r="BC206" s="55">
        <f t="shared" si="138"/>
        <v>5.9999999999999995E-4</v>
      </c>
      <c r="BD206" s="55">
        <f t="shared" si="138"/>
        <v>4.0000000000000002E-4</v>
      </c>
      <c r="BE206" s="55">
        <f t="shared" si="138"/>
        <v>4.0000000000000002E-4</v>
      </c>
      <c r="BF206" s="55">
        <f t="shared" si="138"/>
        <v>5.0000000000000001E-4</v>
      </c>
      <c r="BG206" s="55">
        <f t="shared" si="138"/>
        <v>5.0000000000000001E-4</v>
      </c>
      <c r="BH206" s="55">
        <f t="shared" si="138"/>
        <v>5.0000000000000001E-4</v>
      </c>
      <c r="BI206" s="55">
        <f t="shared" si="138"/>
        <v>5.0000000000000001E-4</v>
      </c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93"/>
    </row>
    <row r="207" spans="1:81" ht="15.75" hidden="1" x14ac:dyDescent="0.25">
      <c r="A207" s="13" t="s">
        <v>59</v>
      </c>
      <c r="B207" s="13" t="s">
        <v>60</v>
      </c>
      <c r="C207" s="55">
        <f t="shared" si="130"/>
        <v>0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O207" s="55">
        <f t="shared" si="131"/>
        <v>0</v>
      </c>
      <c r="AP207" s="55">
        <f t="shared" si="138"/>
        <v>0</v>
      </c>
      <c r="AQ207" s="55">
        <f t="shared" si="138"/>
        <v>0</v>
      </c>
      <c r="AR207" s="55">
        <f t="shared" si="138"/>
        <v>0</v>
      </c>
      <c r="AS207" s="55">
        <f t="shared" si="138"/>
        <v>0</v>
      </c>
      <c r="AT207" s="55">
        <f t="shared" si="138"/>
        <v>0</v>
      </c>
      <c r="AU207" s="55">
        <f t="shared" si="138"/>
        <v>0</v>
      </c>
      <c r="AV207" s="55">
        <f t="shared" si="138"/>
        <v>0</v>
      </c>
      <c r="AW207" s="55">
        <f t="shared" si="138"/>
        <v>0</v>
      </c>
      <c r="AX207" s="55">
        <f t="shared" si="138"/>
        <v>0</v>
      </c>
      <c r="AY207" s="55">
        <f t="shared" si="138"/>
        <v>0</v>
      </c>
      <c r="AZ207" s="55">
        <f t="shared" si="138"/>
        <v>0</v>
      </c>
      <c r="BA207" s="55">
        <f t="shared" si="138"/>
        <v>0</v>
      </c>
      <c r="BB207" s="55">
        <f t="shared" si="138"/>
        <v>0</v>
      </c>
      <c r="BC207" s="55">
        <f t="shared" si="138"/>
        <v>0</v>
      </c>
      <c r="BD207" s="55">
        <f t="shared" si="138"/>
        <v>0</v>
      </c>
      <c r="BE207" s="55">
        <f t="shared" si="138"/>
        <v>0</v>
      </c>
      <c r="BF207" s="55">
        <f t="shared" si="138"/>
        <v>0</v>
      </c>
      <c r="BG207" s="55">
        <f t="shared" si="138"/>
        <v>0</v>
      </c>
      <c r="BH207" s="55">
        <f t="shared" si="138"/>
        <v>0</v>
      </c>
      <c r="BI207" s="55">
        <f t="shared" si="138"/>
        <v>0</v>
      </c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93"/>
    </row>
    <row r="208" spans="1:81" ht="15.75" hidden="1" x14ac:dyDescent="0.25">
      <c r="A208" s="13" t="s">
        <v>61</v>
      </c>
      <c r="B208" s="13" t="s">
        <v>62</v>
      </c>
      <c r="C208" s="55">
        <f t="shared" si="130"/>
        <v>0</v>
      </c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O208" s="55">
        <f t="shared" si="131"/>
        <v>0</v>
      </c>
      <c r="AP208" s="55">
        <f t="shared" si="138"/>
        <v>0</v>
      </c>
      <c r="AQ208" s="55">
        <f t="shared" si="138"/>
        <v>0</v>
      </c>
      <c r="AR208" s="55">
        <f t="shared" si="138"/>
        <v>0</v>
      </c>
      <c r="AS208" s="55">
        <f t="shared" si="138"/>
        <v>0</v>
      </c>
      <c r="AT208" s="55">
        <f t="shared" si="138"/>
        <v>0</v>
      </c>
      <c r="AU208" s="55">
        <f t="shared" si="138"/>
        <v>0</v>
      </c>
      <c r="AV208" s="55">
        <f t="shared" si="138"/>
        <v>0</v>
      </c>
      <c r="AW208" s="55">
        <f t="shared" si="138"/>
        <v>0</v>
      </c>
      <c r="AX208" s="55">
        <f t="shared" si="138"/>
        <v>0</v>
      </c>
      <c r="AY208" s="55">
        <f t="shared" si="138"/>
        <v>0</v>
      </c>
      <c r="AZ208" s="55">
        <f t="shared" si="138"/>
        <v>0</v>
      </c>
      <c r="BA208" s="55">
        <f t="shared" si="138"/>
        <v>0</v>
      </c>
      <c r="BB208" s="55">
        <f t="shared" si="138"/>
        <v>0</v>
      </c>
      <c r="BC208" s="55">
        <f t="shared" si="138"/>
        <v>0</v>
      </c>
      <c r="BD208" s="55">
        <f t="shared" si="138"/>
        <v>0</v>
      </c>
      <c r="BE208" s="55">
        <f t="shared" si="138"/>
        <v>0</v>
      </c>
      <c r="BF208" s="55">
        <f t="shared" si="138"/>
        <v>0</v>
      </c>
      <c r="BG208" s="55">
        <f t="shared" si="138"/>
        <v>0</v>
      </c>
      <c r="BH208" s="55">
        <f t="shared" si="138"/>
        <v>0</v>
      </c>
      <c r="BI208" s="55">
        <f t="shared" si="138"/>
        <v>0</v>
      </c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93"/>
    </row>
    <row r="209" spans="1:81" ht="15.75" hidden="1" x14ac:dyDescent="0.25">
      <c r="A209" s="13" t="s">
        <v>63</v>
      </c>
      <c r="B209" s="13" t="s">
        <v>64</v>
      </c>
      <c r="C209" s="55">
        <f t="shared" si="130"/>
        <v>0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O209" s="55">
        <f t="shared" si="131"/>
        <v>0</v>
      </c>
      <c r="AP209" s="55">
        <f t="shared" si="138"/>
        <v>0</v>
      </c>
      <c r="AQ209" s="55">
        <f t="shared" si="138"/>
        <v>0</v>
      </c>
      <c r="AR209" s="55">
        <f t="shared" si="138"/>
        <v>0</v>
      </c>
      <c r="AS209" s="55">
        <f t="shared" si="138"/>
        <v>0</v>
      </c>
      <c r="AT209" s="55">
        <f t="shared" si="138"/>
        <v>0</v>
      </c>
      <c r="AU209" s="55">
        <f t="shared" si="138"/>
        <v>0</v>
      </c>
      <c r="AV209" s="55">
        <f t="shared" si="138"/>
        <v>0</v>
      </c>
      <c r="AW209" s="55">
        <f t="shared" si="138"/>
        <v>0</v>
      </c>
      <c r="AX209" s="55">
        <f t="shared" si="138"/>
        <v>0</v>
      </c>
      <c r="AY209" s="55">
        <f t="shared" si="138"/>
        <v>0</v>
      </c>
      <c r="AZ209" s="55">
        <f t="shared" si="138"/>
        <v>0</v>
      </c>
      <c r="BA209" s="55">
        <f t="shared" si="138"/>
        <v>0</v>
      </c>
      <c r="BB209" s="55">
        <f t="shared" si="138"/>
        <v>0</v>
      </c>
      <c r="BC209" s="55">
        <f t="shared" si="138"/>
        <v>0</v>
      </c>
      <c r="BD209" s="55">
        <f t="shared" si="138"/>
        <v>0</v>
      </c>
      <c r="BE209" s="55">
        <f t="shared" si="138"/>
        <v>0</v>
      </c>
      <c r="BF209" s="55">
        <f t="shared" si="138"/>
        <v>0</v>
      </c>
      <c r="BG209" s="55">
        <f t="shared" si="138"/>
        <v>0</v>
      </c>
      <c r="BH209" s="55">
        <f t="shared" si="138"/>
        <v>0</v>
      </c>
      <c r="BI209" s="55">
        <f t="shared" si="138"/>
        <v>0</v>
      </c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93"/>
    </row>
    <row r="210" spans="1:81" ht="15.75" hidden="1" x14ac:dyDescent="0.25">
      <c r="A210" s="13" t="s">
        <v>65</v>
      </c>
      <c r="B210" s="13" t="s">
        <v>66</v>
      </c>
      <c r="C210" s="55">
        <f t="shared" si="130"/>
        <v>0</v>
      </c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O210" s="55">
        <f t="shared" si="131"/>
        <v>0</v>
      </c>
      <c r="AP210" s="55">
        <f t="shared" si="138"/>
        <v>0</v>
      </c>
      <c r="AQ210" s="55">
        <f t="shared" si="138"/>
        <v>0</v>
      </c>
      <c r="AR210" s="55">
        <f t="shared" si="138"/>
        <v>0</v>
      </c>
      <c r="AS210" s="55">
        <f t="shared" si="138"/>
        <v>0</v>
      </c>
      <c r="AT210" s="55">
        <f t="shared" si="138"/>
        <v>0</v>
      </c>
      <c r="AU210" s="55">
        <f t="shared" si="138"/>
        <v>0</v>
      </c>
      <c r="AV210" s="55">
        <f t="shared" si="138"/>
        <v>0</v>
      </c>
      <c r="AW210" s="55">
        <f t="shared" si="138"/>
        <v>0</v>
      </c>
      <c r="AX210" s="55">
        <f t="shared" si="138"/>
        <v>0</v>
      </c>
      <c r="AY210" s="55">
        <f t="shared" si="138"/>
        <v>0</v>
      </c>
      <c r="AZ210" s="55">
        <f t="shared" si="138"/>
        <v>0</v>
      </c>
      <c r="BA210" s="55">
        <f t="shared" si="138"/>
        <v>0</v>
      </c>
      <c r="BB210" s="55">
        <f t="shared" si="138"/>
        <v>0</v>
      </c>
      <c r="BC210" s="55">
        <f t="shared" si="138"/>
        <v>0</v>
      </c>
      <c r="BD210" s="55">
        <f t="shared" si="138"/>
        <v>0</v>
      </c>
      <c r="BE210" s="55">
        <f t="shared" si="138"/>
        <v>0</v>
      </c>
      <c r="BF210" s="55">
        <f t="shared" si="138"/>
        <v>0</v>
      </c>
      <c r="BG210" s="55">
        <f t="shared" si="138"/>
        <v>0</v>
      </c>
      <c r="BH210" s="55">
        <f t="shared" si="138"/>
        <v>0</v>
      </c>
      <c r="BI210" s="55">
        <f t="shared" si="138"/>
        <v>0</v>
      </c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93"/>
    </row>
    <row r="211" spans="1:81" ht="15.75" hidden="1" x14ac:dyDescent="0.25">
      <c r="A211" s="13" t="s">
        <v>67</v>
      </c>
      <c r="B211" s="13" t="s">
        <v>68</v>
      </c>
      <c r="C211" s="55">
        <f t="shared" si="130"/>
        <v>0</v>
      </c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O211" s="55">
        <f t="shared" si="131"/>
        <v>0</v>
      </c>
      <c r="AP211" s="55">
        <f t="shared" si="138"/>
        <v>0</v>
      </c>
      <c r="AQ211" s="55">
        <f t="shared" si="138"/>
        <v>0</v>
      </c>
      <c r="AR211" s="55">
        <f t="shared" si="138"/>
        <v>0</v>
      </c>
      <c r="AS211" s="55">
        <f t="shared" si="138"/>
        <v>0</v>
      </c>
      <c r="AT211" s="55">
        <f t="shared" si="138"/>
        <v>0</v>
      </c>
      <c r="AU211" s="55">
        <f t="shared" si="138"/>
        <v>0</v>
      </c>
      <c r="AV211" s="55">
        <f t="shared" si="138"/>
        <v>0</v>
      </c>
      <c r="AW211" s="55">
        <f t="shared" si="138"/>
        <v>0</v>
      </c>
      <c r="AX211" s="55">
        <f t="shared" si="138"/>
        <v>0</v>
      </c>
      <c r="AY211" s="55">
        <f t="shared" si="138"/>
        <v>0</v>
      </c>
      <c r="AZ211" s="55">
        <f t="shared" si="138"/>
        <v>0</v>
      </c>
      <c r="BA211" s="55">
        <f t="shared" si="138"/>
        <v>0</v>
      </c>
      <c r="BB211" s="55">
        <f t="shared" si="138"/>
        <v>0</v>
      </c>
      <c r="BC211" s="55">
        <f t="shared" si="138"/>
        <v>0</v>
      </c>
      <c r="BD211" s="55">
        <f t="shared" si="138"/>
        <v>0</v>
      </c>
      <c r="BE211" s="55">
        <f t="shared" si="138"/>
        <v>0</v>
      </c>
      <c r="BF211" s="55">
        <f t="shared" si="138"/>
        <v>0</v>
      </c>
      <c r="BG211" s="55">
        <f t="shared" si="138"/>
        <v>0</v>
      </c>
      <c r="BH211" s="55">
        <f t="shared" si="138"/>
        <v>0</v>
      </c>
      <c r="BI211" s="55">
        <f t="shared" si="138"/>
        <v>0</v>
      </c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93"/>
    </row>
    <row r="212" spans="1:81" ht="15.75" hidden="1" x14ac:dyDescent="0.25">
      <c r="A212" s="13" t="s">
        <v>69</v>
      </c>
      <c r="B212" s="13" t="s">
        <v>70</v>
      </c>
      <c r="C212" s="55">
        <f t="shared" si="130"/>
        <v>0</v>
      </c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O212" s="55">
        <f t="shared" si="131"/>
        <v>0</v>
      </c>
      <c r="AP212" s="55">
        <f t="shared" ref="AP212:BI220" si="139">ROUND(AP159/AP$191,4)</f>
        <v>0</v>
      </c>
      <c r="AQ212" s="55">
        <f t="shared" si="139"/>
        <v>0</v>
      </c>
      <c r="AR212" s="55">
        <f t="shared" si="139"/>
        <v>0</v>
      </c>
      <c r="AS212" s="55">
        <f t="shared" si="139"/>
        <v>0</v>
      </c>
      <c r="AT212" s="55">
        <f t="shared" si="139"/>
        <v>0</v>
      </c>
      <c r="AU212" s="55">
        <f t="shared" si="139"/>
        <v>0</v>
      </c>
      <c r="AV212" s="55">
        <f t="shared" si="139"/>
        <v>0</v>
      </c>
      <c r="AW212" s="55">
        <f t="shared" si="139"/>
        <v>0</v>
      </c>
      <c r="AX212" s="55">
        <f t="shared" si="139"/>
        <v>0</v>
      </c>
      <c r="AY212" s="55">
        <f t="shared" si="139"/>
        <v>0</v>
      </c>
      <c r="AZ212" s="55">
        <f t="shared" si="139"/>
        <v>0</v>
      </c>
      <c r="BA212" s="55">
        <f t="shared" si="139"/>
        <v>0</v>
      </c>
      <c r="BB212" s="55">
        <f t="shared" si="139"/>
        <v>0</v>
      </c>
      <c r="BC212" s="55">
        <f t="shared" si="139"/>
        <v>0</v>
      </c>
      <c r="BD212" s="55">
        <f t="shared" si="139"/>
        <v>0</v>
      </c>
      <c r="BE212" s="55">
        <f t="shared" si="139"/>
        <v>0</v>
      </c>
      <c r="BF212" s="55">
        <f t="shared" si="139"/>
        <v>0</v>
      </c>
      <c r="BG212" s="55">
        <f t="shared" si="139"/>
        <v>0</v>
      </c>
      <c r="BH212" s="55">
        <f t="shared" si="139"/>
        <v>0</v>
      </c>
      <c r="BI212" s="55">
        <f t="shared" si="139"/>
        <v>0</v>
      </c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93"/>
    </row>
    <row r="213" spans="1:81" ht="15.75" hidden="1" x14ac:dyDescent="0.25">
      <c r="A213" s="13" t="s">
        <v>71</v>
      </c>
      <c r="B213" s="13" t="s">
        <v>72</v>
      </c>
      <c r="C213" s="55">
        <f t="shared" si="130"/>
        <v>0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O213" s="55">
        <f t="shared" si="131"/>
        <v>0</v>
      </c>
      <c r="AP213" s="55">
        <f t="shared" si="139"/>
        <v>0</v>
      </c>
      <c r="AQ213" s="55">
        <f t="shared" si="139"/>
        <v>0</v>
      </c>
      <c r="AR213" s="55">
        <f t="shared" si="139"/>
        <v>0</v>
      </c>
      <c r="AS213" s="55">
        <f t="shared" si="139"/>
        <v>0</v>
      </c>
      <c r="AT213" s="55">
        <f t="shared" si="139"/>
        <v>0</v>
      </c>
      <c r="AU213" s="55">
        <f t="shared" si="139"/>
        <v>0</v>
      </c>
      <c r="AV213" s="55">
        <f t="shared" si="139"/>
        <v>0</v>
      </c>
      <c r="AW213" s="55">
        <f t="shared" si="139"/>
        <v>0</v>
      </c>
      <c r="AX213" s="55">
        <f t="shared" si="139"/>
        <v>0</v>
      </c>
      <c r="AY213" s="55">
        <f t="shared" si="139"/>
        <v>0</v>
      </c>
      <c r="AZ213" s="55">
        <f t="shared" si="139"/>
        <v>0</v>
      </c>
      <c r="BA213" s="55">
        <f t="shared" si="139"/>
        <v>0</v>
      </c>
      <c r="BB213" s="55">
        <f t="shared" si="139"/>
        <v>0</v>
      </c>
      <c r="BC213" s="55">
        <f t="shared" si="139"/>
        <v>0</v>
      </c>
      <c r="BD213" s="55">
        <f t="shared" si="139"/>
        <v>0</v>
      </c>
      <c r="BE213" s="55">
        <f t="shared" si="139"/>
        <v>0</v>
      </c>
      <c r="BF213" s="55">
        <f t="shared" si="139"/>
        <v>0</v>
      </c>
      <c r="BG213" s="55">
        <f t="shared" si="139"/>
        <v>0</v>
      </c>
      <c r="BH213" s="55">
        <f t="shared" si="139"/>
        <v>0</v>
      </c>
      <c r="BI213" s="55">
        <f t="shared" si="139"/>
        <v>0</v>
      </c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93"/>
    </row>
    <row r="214" spans="1:81" ht="15.75" x14ac:dyDescent="0.25">
      <c r="A214" s="13" t="s">
        <v>23</v>
      </c>
      <c r="B214" s="13" t="s">
        <v>73</v>
      </c>
      <c r="C214" s="55">
        <f t="shared" si="130"/>
        <v>1.9E-3</v>
      </c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O214" s="55">
        <f t="shared" si="131"/>
        <v>3.7000000000000002E-3</v>
      </c>
      <c r="AP214" s="55">
        <f t="shared" si="139"/>
        <v>3.8E-3</v>
      </c>
      <c r="AQ214" s="55">
        <f t="shared" si="139"/>
        <v>3.8E-3</v>
      </c>
      <c r="AR214" s="55">
        <f t="shared" si="139"/>
        <v>3.5999999999999999E-3</v>
      </c>
      <c r="AS214" s="55">
        <f t="shared" si="139"/>
        <v>3.0999999999999999E-3</v>
      </c>
      <c r="AT214" s="55">
        <f t="shared" si="139"/>
        <v>3.3E-3</v>
      </c>
      <c r="AU214" s="55">
        <f t="shared" si="139"/>
        <v>4.1999999999999997E-3</v>
      </c>
      <c r="AV214" s="55">
        <f t="shared" si="139"/>
        <v>3.8999999999999998E-3</v>
      </c>
      <c r="AW214" s="55">
        <f t="shared" si="139"/>
        <v>4.1000000000000003E-3</v>
      </c>
      <c r="AX214" s="55">
        <f t="shared" si="139"/>
        <v>3.8999999999999998E-3</v>
      </c>
      <c r="AY214" s="55">
        <f t="shared" si="139"/>
        <v>3.8999999999999998E-3</v>
      </c>
      <c r="AZ214" s="55">
        <f t="shared" si="139"/>
        <v>4.1000000000000003E-3</v>
      </c>
      <c r="BA214" s="55">
        <f t="shared" si="139"/>
        <v>3.7000000000000002E-3</v>
      </c>
      <c r="BB214" s="55">
        <f t="shared" si="139"/>
        <v>3.8E-3</v>
      </c>
      <c r="BC214" s="55">
        <f t="shared" si="139"/>
        <v>3.8999999999999998E-3</v>
      </c>
      <c r="BD214" s="55">
        <f t="shared" si="139"/>
        <v>3.8999999999999998E-3</v>
      </c>
      <c r="BE214" s="55">
        <f t="shared" si="139"/>
        <v>3.8999999999999998E-3</v>
      </c>
      <c r="BF214" s="55">
        <f t="shared" si="139"/>
        <v>4.1999999999999997E-3</v>
      </c>
      <c r="BG214" s="55">
        <f t="shared" si="139"/>
        <v>4.4999999999999997E-3</v>
      </c>
      <c r="BH214" s="55">
        <f t="shared" si="139"/>
        <v>4.7999999999999996E-3</v>
      </c>
      <c r="BI214" s="55">
        <f t="shared" si="139"/>
        <v>3.8E-3</v>
      </c>
      <c r="BJ214" s="55"/>
      <c r="BK214" s="55">
        <f>BU63</f>
        <v>0.2036</v>
      </c>
      <c r="BL214" s="55">
        <f t="shared" ref="BL214:BS214" si="140">BV63</f>
        <v>9.6199999999999994E-2</v>
      </c>
      <c r="BM214" s="55">
        <f t="shared" si="140"/>
        <v>-5.45E-2</v>
      </c>
      <c r="BN214" s="55">
        <f t="shared" si="140"/>
        <v>-7.6100000000000001E-2</v>
      </c>
      <c r="BO214" s="55">
        <f t="shared" si="140"/>
        <v>-0.1177</v>
      </c>
      <c r="BP214" s="55">
        <f t="shared" si="140"/>
        <v>-1.9599999999999999E-2</v>
      </c>
      <c r="BQ214" s="55">
        <f t="shared" si="140"/>
        <v>7.5300000000000006E-2</v>
      </c>
      <c r="BR214" s="55">
        <f t="shared" si="140"/>
        <v>-0.1239</v>
      </c>
      <c r="BS214" s="55">
        <f t="shared" si="140"/>
        <v>8.5099999999999995E-2</v>
      </c>
      <c r="BT214" s="93"/>
    </row>
    <row r="215" spans="1:81" ht="15.75" x14ac:dyDescent="0.25">
      <c r="A215" s="13" t="s">
        <v>74</v>
      </c>
      <c r="B215" s="13" t="s">
        <v>75</v>
      </c>
      <c r="C215" s="55">
        <f t="shared" si="130"/>
        <v>0</v>
      </c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O215" s="55">
        <f t="shared" si="131"/>
        <v>0</v>
      </c>
      <c r="AP215" s="55">
        <f t="shared" si="139"/>
        <v>0</v>
      </c>
      <c r="AQ215" s="55">
        <f t="shared" si="139"/>
        <v>0</v>
      </c>
      <c r="AR215" s="55">
        <f t="shared" si="139"/>
        <v>0</v>
      </c>
      <c r="AS215" s="55">
        <f t="shared" si="139"/>
        <v>0</v>
      </c>
      <c r="AT215" s="55">
        <f t="shared" si="139"/>
        <v>0</v>
      </c>
      <c r="AU215" s="55">
        <f t="shared" si="139"/>
        <v>0</v>
      </c>
      <c r="AV215" s="55">
        <f t="shared" si="139"/>
        <v>0</v>
      </c>
      <c r="AW215" s="55">
        <f t="shared" si="139"/>
        <v>0</v>
      </c>
      <c r="AX215" s="55">
        <f t="shared" si="139"/>
        <v>0</v>
      </c>
      <c r="AY215" s="55">
        <f t="shared" si="139"/>
        <v>0</v>
      </c>
      <c r="AZ215" s="55">
        <f t="shared" si="139"/>
        <v>0</v>
      </c>
      <c r="BA215" s="55">
        <f t="shared" si="139"/>
        <v>0</v>
      </c>
      <c r="BB215" s="55">
        <f t="shared" si="139"/>
        <v>0</v>
      </c>
      <c r="BC215" s="55">
        <f t="shared" si="139"/>
        <v>0</v>
      </c>
      <c r="BD215" s="55">
        <f t="shared" si="139"/>
        <v>0</v>
      </c>
      <c r="BE215" s="55">
        <f t="shared" si="139"/>
        <v>0</v>
      </c>
      <c r="BF215" s="55">
        <f t="shared" si="139"/>
        <v>0</v>
      </c>
      <c r="BG215" s="55">
        <f t="shared" si="139"/>
        <v>0</v>
      </c>
      <c r="BH215" s="55">
        <f t="shared" si="139"/>
        <v>0</v>
      </c>
      <c r="BI215" s="55">
        <f t="shared" si="139"/>
        <v>0</v>
      </c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93"/>
    </row>
    <row r="216" spans="1:81" ht="15.75" x14ac:dyDescent="0.25">
      <c r="A216" s="13" t="s">
        <v>76</v>
      </c>
      <c r="B216" s="13" t="s">
        <v>77</v>
      </c>
      <c r="C216" s="55">
        <f t="shared" si="130"/>
        <v>0</v>
      </c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O216" s="55">
        <f t="shared" si="131"/>
        <v>0</v>
      </c>
      <c r="AP216" s="55">
        <f t="shared" si="139"/>
        <v>0</v>
      </c>
      <c r="AQ216" s="55">
        <f t="shared" si="139"/>
        <v>0</v>
      </c>
      <c r="AR216" s="55">
        <f t="shared" si="139"/>
        <v>0</v>
      </c>
      <c r="AS216" s="55">
        <f t="shared" si="139"/>
        <v>0</v>
      </c>
      <c r="AT216" s="55">
        <f t="shared" si="139"/>
        <v>0</v>
      </c>
      <c r="AU216" s="55">
        <f t="shared" si="139"/>
        <v>0</v>
      </c>
      <c r="AV216" s="55">
        <f t="shared" si="139"/>
        <v>0</v>
      </c>
      <c r="AW216" s="55">
        <f t="shared" si="139"/>
        <v>0</v>
      </c>
      <c r="AX216" s="55">
        <f t="shared" si="139"/>
        <v>0</v>
      </c>
      <c r="AY216" s="55">
        <f t="shared" si="139"/>
        <v>0</v>
      </c>
      <c r="AZ216" s="55">
        <f t="shared" si="139"/>
        <v>0</v>
      </c>
      <c r="BA216" s="55">
        <f t="shared" si="139"/>
        <v>0</v>
      </c>
      <c r="BB216" s="55">
        <f t="shared" si="139"/>
        <v>0</v>
      </c>
      <c r="BC216" s="55">
        <f t="shared" si="139"/>
        <v>0</v>
      </c>
      <c r="BD216" s="55">
        <f t="shared" si="139"/>
        <v>0</v>
      </c>
      <c r="BE216" s="55">
        <f t="shared" si="139"/>
        <v>0</v>
      </c>
      <c r="BF216" s="55">
        <f t="shared" si="139"/>
        <v>0</v>
      </c>
      <c r="BG216" s="55">
        <f t="shared" si="139"/>
        <v>0</v>
      </c>
      <c r="BH216" s="55">
        <f t="shared" si="139"/>
        <v>0</v>
      </c>
      <c r="BI216" s="55">
        <f t="shared" si="139"/>
        <v>0</v>
      </c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93"/>
    </row>
    <row r="217" spans="1:81" s="74" customFormat="1" ht="15.75" x14ac:dyDescent="0.25">
      <c r="A217" s="103" t="s">
        <v>24</v>
      </c>
      <c r="B217" s="103" t="s">
        <v>78</v>
      </c>
      <c r="C217" s="104">
        <f t="shared" si="130"/>
        <v>1.0699999999999999E-2</v>
      </c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AO217" s="104">
        <f t="shared" si="131"/>
        <v>4.2700000000000002E-2</v>
      </c>
      <c r="AP217" s="104">
        <f t="shared" si="139"/>
        <v>3.6700000000000003E-2</v>
      </c>
      <c r="AQ217" s="104">
        <f t="shared" si="139"/>
        <v>2.2499999999999999E-2</v>
      </c>
      <c r="AR217" s="104">
        <f t="shared" si="139"/>
        <v>3.6799999999999999E-2</v>
      </c>
      <c r="AS217" s="104">
        <f t="shared" si="139"/>
        <v>5.1700000000000003E-2</v>
      </c>
      <c r="AT217" s="104">
        <f t="shared" si="139"/>
        <v>5.6500000000000002E-2</v>
      </c>
      <c r="AU217" s="104">
        <f t="shared" si="139"/>
        <v>5.8599999999999999E-2</v>
      </c>
      <c r="AV217" s="104">
        <f t="shared" si="139"/>
        <v>4.8599999999999997E-2</v>
      </c>
      <c r="AW217" s="104">
        <f t="shared" si="139"/>
        <v>3.8600000000000002E-2</v>
      </c>
      <c r="AX217" s="104">
        <f t="shared" si="139"/>
        <v>4.3099999999999999E-2</v>
      </c>
      <c r="AY217" s="104">
        <f t="shared" si="139"/>
        <v>3.8800000000000001E-2</v>
      </c>
      <c r="AZ217" s="104">
        <f t="shared" si="139"/>
        <v>2.1700000000000001E-2</v>
      </c>
      <c r="BA217" s="104">
        <f t="shared" si="139"/>
        <v>1.4E-2</v>
      </c>
      <c r="BB217" s="104">
        <f t="shared" si="139"/>
        <v>2.0199999999999999E-2</v>
      </c>
      <c r="BC217" s="104">
        <f t="shared" si="139"/>
        <v>2.4799999999999999E-2</v>
      </c>
      <c r="BD217" s="104">
        <f t="shared" si="139"/>
        <v>3.2199999999999999E-2</v>
      </c>
      <c r="BE217" s="104">
        <f t="shared" si="139"/>
        <v>4.0099999999999997E-2</v>
      </c>
      <c r="BF217" s="104">
        <f t="shared" si="139"/>
        <v>4.1599999999999998E-2</v>
      </c>
      <c r="BG217" s="104">
        <f t="shared" si="139"/>
        <v>3.7199999999999997E-2</v>
      </c>
      <c r="BH217" s="104">
        <f t="shared" si="139"/>
        <v>3.5999999999999997E-2</v>
      </c>
      <c r="BI217" s="104">
        <f t="shared" si="139"/>
        <v>3.4599999999999999E-2</v>
      </c>
      <c r="BJ217" s="104"/>
      <c r="BK217" s="55">
        <f>BU71</f>
        <v>0.7409</v>
      </c>
      <c r="BL217" s="55">
        <f t="shared" ref="BL217:BS217" si="141">BV71</f>
        <v>0.49309999999999998</v>
      </c>
      <c r="BM217" s="55">
        <f t="shared" si="141"/>
        <v>-0.12620000000000001</v>
      </c>
      <c r="BN217" s="55">
        <f t="shared" si="141"/>
        <v>0.1285</v>
      </c>
      <c r="BO217" s="55">
        <f t="shared" si="141"/>
        <v>0.31719999999999998</v>
      </c>
      <c r="BP217" s="55">
        <f t="shared" si="141"/>
        <v>0.40860000000000002</v>
      </c>
      <c r="BQ217" s="55">
        <f t="shared" si="141"/>
        <v>0.44640000000000002</v>
      </c>
      <c r="BR217" s="55">
        <f t="shared" si="141"/>
        <v>0.32390000000000002</v>
      </c>
      <c r="BS217" s="55">
        <f t="shared" si="141"/>
        <v>0.11509999999999999</v>
      </c>
      <c r="BT217" s="93"/>
      <c r="BU217" s="104"/>
      <c r="BV217" s="105"/>
      <c r="BW217" s="105"/>
      <c r="BX217" s="105"/>
      <c r="BY217" s="105"/>
      <c r="BZ217" s="105"/>
      <c r="CA217" s="105"/>
      <c r="CB217" s="105"/>
      <c r="CC217" s="105"/>
    </row>
    <row r="218" spans="1:81" ht="15.75" hidden="1" x14ac:dyDescent="0.25">
      <c r="A218" s="13" t="s">
        <v>79</v>
      </c>
      <c r="B218" s="13" t="s">
        <v>80</v>
      </c>
      <c r="C218" s="55">
        <f t="shared" si="130"/>
        <v>0</v>
      </c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O218" s="55">
        <f t="shared" si="131"/>
        <v>0</v>
      </c>
      <c r="AP218" s="55">
        <f t="shared" si="139"/>
        <v>0</v>
      </c>
      <c r="AQ218" s="55">
        <f t="shared" si="139"/>
        <v>0</v>
      </c>
      <c r="AR218" s="55">
        <f t="shared" si="139"/>
        <v>0</v>
      </c>
      <c r="AS218" s="55">
        <f t="shared" si="139"/>
        <v>0</v>
      </c>
      <c r="AT218" s="55">
        <f t="shared" si="139"/>
        <v>0</v>
      </c>
      <c r="AU218" s="55">
        <f t="shared" si="139"/>
        <v>0</v>
      </c>
      <c r="AV218" s="55">
        <f t="shared" si="139"/>
        <v>0</v>
      </c>
      <c r="AW218" s="55">
        <f t="shared" si="139"/>
        <v>0</v>
      </c>
      <c r="AX218" s="55">
        <f t="shared" si="139"/>
        <v>0</v>
      </c>
      <c r="AY218" s="55">
        <f t="shared" si="139"/>
        <v>0</v>
      </c>
      <c r="AZ218" s="55">
        <f t="shared" si="139"/>
        <v>0</v>
      </c>
      <c r="BA218" s="55">
        <f t="shared" si="139"/>
        <v>0</v>
      </c>
      <c r="BB218" s="55">
        <f t="shared" si="139"/>
        <v>0</v>
      </c>
      <c r="BC218" s="55">
        <f t="shared" si="139"/>
        <v>0</v>
      </c>
      <c r="BD218" s="55">
        <f t="shared" si="139"/>
        <v>0</v>
      </c>
      <c r="BE218" s="55">
        <f t="shared" si="139"/>
        <v>0</v>
      </c>
      <c r="BF218" s="55">
        <f t="shared" si="139"/>
        <v>0</v>
      </c>
      <c r="BG218" s="55">
        <f t="shared" si="139"/>
        <v>0</v>
      </c>
      <c r="BH218" s="55">
        <f t="shared" si="139"/>
        <v>0</v>
      </c>
      <c r="BI218" s="55">
        <f t="shared" si="139"/>
        <v>0</v>
      </c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93"/>
    </row>
    <row r="219" spans="1:81" ht="15.75" hidden="1" x14ac:dyDescent="0.25">
      <c r="A219" s="13" t="s">
        <v>81</v>
      </c>
      <c r="B219" s="13" t="s">
        <v>82</v>
      </c>
      <c r="C219" s="55">
        <f t="shared" si="130"/>
        <v>0</v>
      </c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O219" s="55">
        <f t="shared" si="131"/>
        <v>0</v>
      </c>
      <c r="AP219" s="55">
        <f t="shared" si="139"/>
        <v>0</v>
      </c>
      <c r="AQ219" s="55">
        <f t="shared" si="139"/>
        <v>0</v>
      </c>
      <c r="AR219" s="55">
        <f t="shared" si="139"/>
        <v>0</v>
      </c>
      <c r="AS219" s="55">
        <f t="shared" si="139"/>
        <v>0</v>
      </c>
      <c r="AT219" s="55">
        <f t="shared" si="139"/>
        <v>0</v>
      </c>
      <c r="AU219" s="55">
        <f t="shared" si="139"/>
        <v>0</v>
      </c>
      <c r="AV219" s="55">
        <f t="shared" si="139"/>
        <v>0</v>
      </c>
      <c r="AW219" s="55">
        <f t="shared" si="139"/>
        <v>0</v>
      </c>
      <c r="AX219" s="55">
        <f t="shared" si="139"/>
        <v>0</v>
      </c>
      <c r="AY219" s="55">
        <f t="shared" si="139"/>
        <v>0</v>
      </c>
      <c r="AZ219" s="55">
        <f t="shared" si="139"/>
        <v>0</v>
      </c>
      <c r="BA219" s="55">
        <f t="shared" si="139"/>
        <v>0</v>
      </c>
      <c r="BB219" s="55">
        <f t="shared" si="139"/>
        <v>0</v>
      </c>
      <c r="BC219" s="55">
        <f t="shared" si="139"/>
        <v>0</v>
      </c>
      <c r="BD219" s="55">
        <f t="shared" si="139"/>
        <v>0</v>
      </c>
      <c r="BE219" s="55">
        <f t="shared" si="139"/>
        <v>0</v>
      </c>
      <c r="BF219" s="55">
        <f t="shared" si="139"/>
        <v>0</v>
      </c>
      <c r="BG219" s="55">
        <f t="shared" si="139"/>
        <v>0</v>
      </c>
      <c r="BH219" s="55">
        <f t="shared" si="139"/>
        <v>0</v>
      </c>
      <c r="BI219" s="55">
        <f t="shared" si="139"/>
        <v>0</v>
      </c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93"/>
    </row>
    <row r="220" spans="1:81" ht="15.75" hidden="1" x14ac:dyDescent="0.25">
      <c r="A220" s="13" t="s">
        <v>83</v>
      </c>
      <c r="B220" s="13" t="s">
        <v>84</v>
      </c>
      <c r="C220" s="55">
        <f t="shared" si="130"/>
        <v>0</v>
      </c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O220" s="55">
        <f t="shared" si="131"/>
        <v>0</v>
      </c>
      <c r="AP220" s="55">
        <f t="shared" si="139"/>
        <v>0</v>
      </c>
      <c r="AQ220" s="55">
        <f t="shared" si="139"/>
        <v>0</v>
      </c>
      <c r="AR220" s="55">
        <f t="shared" si="139"/>
        <v>0</v>
      </c>
      <c r="AS220" s="55">
        <f t="shared" si="139"/>
        <v>0</v>
      </c>
      <c r="AT220" s="55">
        <f t="shared" si="139"/>
        <v>0</v>
      </c>
      <c r="AU220" s="55">
        <f t="shared" ref="AP220:BI228" si="142">ROUND(AU167/AU$191,4)</f>
        <v>0</v>
      </c>
      <c r="AV220" s="55">
        <f t="shared" si="142"/>
        <v>0</v>
      </c>
      <c r="AW220" s="55">
        <f t="shared" si="142"/>
        <v>0</v>
      </c>
      <c r="AX220" s="55">
        <f t="shared" si="142"/>
        <v>0</v>
      </c>
      <c r="AY220" s="55">
        <f t="shared" si="142"/>
        <v>0</v>
      </c>
      <c r="AZ220" s="55">
        <f t="shared" si="142"/>
        <v>0</v>
      </c>
      <c r="BA220" s="55">
        <f t="shared" si="142"/>
        <v>0</v>
      </c>
      <c r="BB220" s="55">
        <f t="shared" si="142"/>
        <v>0</v>
      </c>
      <c r="BC220" s="55">
        <f t="shared" si="142"/>
        <v>0</v>
      </c>
      <c r="BD220" s="55">
        <f t="shared" si="142"/>
        <v>0</v>
      </c>
      <c r="BE220" s="55">
        <f t="shared" si="142"/>
        <v>0</v>
      </c>
      <c r="BF220" s="55">
        <f t="shared" si="142"/>
        <v>0</v>
      </c>
      <c r="BG220" s="55">
        <f t="shared" si="142"/>
        <v>0</v>
      </c>
      <c r="BH220" s="55">
        <f t="shared" si="142"/>
        <v>0</v>
      </c>
      <c r="BI220" s="55">
        <f t="shared" si="142"/>
        <v>0</v>
      </c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93"/>
    </row>
    <row r="221" spans="1:81" s="74" customFormat="1" ht="15.75" x14ac:dyDescent="0.25">
      <c r="A221" s="103" t="s">
        <v>25</v>
      </c>
      <c r="B221" s="103" t="s">
        <v>85</v>
      </c>
      <c r="C221" s="104">
        <f t="shared" si="130"/>
        <v>3.7000000000000002E-3</v>
      </c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AO221" s="104">
        <f t="shared" si="131"/>
        <v>1.7299999999999999E-2</v>
      </c>
      <c r="AP221" s="104">
        <f t="shared" si="142"/>
        <v>2.2200000000000001E-2</v>
      </c>
      <c r="AQ221" s="104">
        <f t="shared" si="142"/>
        <v>2.07E-2</v>
      </c>
      <c r="AR221" s="104">
        <f t="shared" si="142"/>
        <v>3.04E-2</v>
      </c>
      <c r="AS221" s="104">
        <f t="shared" si="142"/>
        <v>2.6499999999999999E-2</v>
      </c>
      <c r="AT221" s="104">
        <f t="shared" si="142"/>
        <v>4.0399999999999998E-2</v>
      </c>
      <c r="AU221" s="104">
        <f t="shared" si="142"/>
        <v>2.3599999999999999E-2</v>
      </c>
      <c r="AV221" s="104">
        <f t="shared" si="142"/>
        <v>2.3400000000000001E-2</v>
      </c>
      <c r="AW221" s="104">
        <f t="shared" si="142"/>
        <v>1.9199999999999998E-2</v>
      </c>
      <c r="AX221" s="104">
        <f t="shared" si="142"/>
        <v>2.18E-2</v>
      </c>
      <c r="AY221" s="104">
        <f t="shared" si="142"/>
        <v>2.1700000000000001E-2</v>
      </c>
      <c r="AZ221" s="104">
        <f t="shared" si="142"/>
        <v>2.7699999999999999E-2</v>
      </c>
      <c r="BA221" s="104">
        <f t="shared" si="142"/>
        <v>2.01E-2</v>
      </c>
      <c r="BB221" s="104">
        <f t="shared" si="142"/>
        <v>3.1600000000000003E-2</v>
      </c>
      <c r="BC221" s="104">
        <f t="shared" si="142"/>
        <v>7.0000000000000001E-3</v>
      </c>
      <c r="BD221" s="104">
        <f t="shared" si="142"/>
        <v>3.5000000000000003E-2</v>
      </c>
      <c r="BE221" s="104">
        <f t="shared" si="142"/>
        <v>3.09E-2</v>
      </c>
      <c r="BF221" s="104">
        <f t="shared" si="142"/>
        <v>4.7699999999999999E-2</v>
      </c>
      <c r="BG221" s="104">
        <f t="shared" si="142"/>
        <v>2.76E-2</v>
      </c>
      <c r="BH221" s="104">
        <f t="shared" si="142"/>
        <v>2.2700000000000001E-2</v>
      </c>
      <c r="BI221" s="104">
        <f t="shared" si="142"/>
        <v>2.0400000000000001E-2</v>
      </c>
      <c r="BJ221" s="104"/>
      <c r="BK221" s="55">
        <f>BU81</f>
        <v>8.2699999999999996E-2</v>
      </c>
      <c r="BL221" s="55">
        <f t="shared" ref="BL221:BS221" si="143">BV81</f>
        <v>-0.31090000000000001</v>
      </c>
      <c r="BM221" s="55">
        <f t="shared" si="143"/>
        <v>0.65459999999999996</v>
      </c>
      <c r="BN221" s="55">
        <f t="shared" si="143"/>
        <v>-0.1449</v>
      </c>
      <c r="BO221" s="55">
        <f t="shared" si="143"/>
        <v>-2.5700000000000001E-2</v>
      </c>
      <c r="BP221" s="55">
        <f t="shared" si="143"/>
        <v>5.1799999999999999E-2</v>
      </c>
      <c r="BQ221" s="55">
        <f t="shared" si="143"/>
        <v>-2.07E-2</v>
      </c>
      <c r="BR221" s="55">
        <f t="shared" si="143"/>
        <v>0.1149</v>
      </c>
      <c r="BS221" s="55">
        <f t="shared" si="143"/>
        <v>-4.7800000000000002E-2</v>
      </c>
      <c r="BT221" s="93"/>
      <c r="BU221" s="104"/>
      <c r="BV221" s="105"/>
      <c r="BW221" s="105"/>
      <c r="BX221" s="105"/>
      <c r="BY221" s="105"/>
      <c r="BZ221" s="105"/>
      <c r="CA221" s="105"/>
      <c r="CB221" s="105"/>
      <c r="CC221" s="105"/>
    </row>
    <row r="222" spans="1:81" s="69" customFormat="1" ht="15.75" hidden="1" x14ac:dyDescent="0.25">
      <c r="A222" s="66" t="s">
        <v>86</v>
      </c>
      <c r="B222" s="66" t="s">
        <v>87</v>
      </c>
      <c r="C222" s="70">
        <f t="shared" si="130"/>
        <v>0</v>
      </c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AO222" s="70">
        <f t="shared" si="131"/>
        <v>0</v>
      </c>
      <c r="AP222" s="70">
        <f t="shared" si="142"/>
        <v>0</v>
      </c>
      <c r="AQ222" s="70">
        <f t="shared" si="142"/>
        <v>0</v>
      </c>
      <c r="AR222" s="70">
        <f t="shared" si="142"/>
        <v>0</v>
      </c>
      <c r="AS222" s="70">
        <f t="shared" si="142"/>
        <v>0</v>
      </c>
      <c r="AT222" s="70">
        <f t="shared" si="142"/>
        <v>0</v>
      </c>
      <c r="AU222" s="70">
        <f t="shared" si="142"/>
        <v>0</v>
      </c>
      <c r="AV222" s="70">
        <f t="shared" si="142"/>
        <v>0</v>
      </c>
      <c r="AW222" s="70">
        <f t="shared" si="142"/>
        <v>0</v>
      </c>
      <c r="AX222" s="70">
        <f t="shared" si="142"/>
        <v>0</v>
      </c>
      <c r="AY222" s="70">
        <f t="shared" si="142"/>
        <v>0</v>
      </c>
      <c r="AZ222" s="70">
        <f t="shared" si="142"/>
        <v>0</v>
      </c>
      <c r="BA222" s="70">
        <f t="shared" si="142"/>
        <v>0</v>
      </c>
      <c r="BB222" s="70">
        <f t="shared" si="142"/>
        <v>0</v>
      </c>
      <c r="BC222" s="70">
        <f t="shared" si="142"/>
        <v>0</v>
      </c>
      <c r="BD222" s="70">
        <f t="shared" si="142"/>
        <v>0</v>
      </c>
      <c r="BE222" s="70">
        <f t="shared" si="142"/>
        <v>0</v>
      </c>
      <c r="BF222" s="70">
        <f t="shared" si="142"/>
        <v>0</v>
      </c>
      <c r="BG222" s="70">
        <f t="shared" si="142"/>
        <v>0</v>
      </c>
      <c r="BH222" s="70">
        <f t="shared" si="142"/>
        <v>0</v>
      </c>
      <c r="BI222" s="70">
        <f t="shared" si="142"/>
        <v>0</v>
      </c>
      <c r="BJ222" s="70"/>
      <c r="BK222" s="55"/>
      <c r="BL222" s="55"/>
      <c r="BM222" s="55"/>
      <c r="BN222" s="55"/>
      <c r="BO222" s="55"/>
      <c r="BP222" s="55"/>
      <c r="BQ222" s="55"/>
      <c r="BR222" s="55"/>
      <c r="BS222" s="55"/>
      <c r="BT222" s="93"/>
      <c r="BU222" s="70"/>
      <c r="BV222" s="71"/>
      <c r="BW222" s="71"/>
      <c r="BX222" s="71"/>
      <c r="BY222" s="71"/>
      <c r="BZ222" s="71"/>
      <c r="CA222" s="71"/>
      <c r="CB222" s="71"/>
      <c r="CC222" s="71"/>
    </row>
    <row r="223" spans="1:81" s="69" customFormat="1" ht="15.75" hidden="1" x14ac:dyDescent="0.25">
      <c r="A223" s="66" t="s">
        <v>36</v>
      </c>
      <c r="B223" s="66" t="s">
        <v>88</v>
      </c>
      <c r="C223" s="70">
        <f t="shared" si="130"/>
        <v>0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AO223" s="70">
        <f t="shared" si="131"/>
        <v>0</v>
      </c>
      <c r="AP223" s="70">
        <f t="shared" si="142"/>
        <v>0</v>
      </c>
      <c r="AQ223" s="70">
        <f t="shared" si="142"/>
        <v>0</v>
      </c>
      <c r="AR223" s="70">
        <f t="shared" si="142"/>
        <v>0</v>
      </c>
      <c r="AS223" s="70">
        <f t="shared" si="142"/>
        <v>0</v>
      </c>
      <c r="AT223" s="70">
        <f t="shared" si="142"/>
        <v>0</v>
      </c>
      <c r="AU223" s="70">
        <f t="shared" si="142"/>
        <v>0</v>
      </c>
      <c r="AV223" s="70">
        <f t="shared" si="142"/>
        <v>0</v>
      </c>
      <c r="AW223" s="70">
        <f t="shared" si="142"/>
        <v>0</v>
      </c>
      <c r="AX223" s="70">
        <f t="shared" si="142"/>
        <v>0</v>
      </c>
      <c r="AY223" s="70">
        <f t="shared" si="142"/>
        <v>0</v>
      </c>
      <c r="AZ223" s="70">
        <f t="shared" si="142"/>
        <v>0</v>
      </c>
      <c r="BA223" s="70">
        <f t="shared" si="142"/>
        <v>0</v>
      </c>
      <c r="BB223" s="70">
        <f t="shared" si="142"/>
        <v>0</v>
      </c>
      <c r="BC223" s="70">
        <f t="shared" si="142"/>
        <v>0</v>
      </c>
      <c r="BD223" s="70">
        <f t="shared" si="142"/>
        <v>0</v>
      </c>
      <c r="BE223" s="70">
        <f t="shared" si="142"/>
        <v>0</v>
      </c>
      <c r="BF223" s="70">
        <f t="shared" si="142"/>
        <v>0</v>
      </c>
      <c r="BG223" s="70">
        <f t="shared" si="142"/>
        <v>0</v>
      </c>
      <c r="BH223" s="70">
        <f t="shared" si="142"/>
        <v>0</v>
      </c>
      <c r="BI223" s="70">
        <f t="shared" si="142"/>
        <v>0</v>
      </c>
      <c r="BJ223" s="70"/>
      <c r="BK223" s="55"/>
      <c r="BL223" s="55"/>
      <c r="BM223" s="55"/>
      <c r="BN223" s="55"/>
      <c r="BO223" s="55"/>
      <c r="BP223" s="55"/>
      <c r="BQ223" s="55"/>
      <c r="BR223" s="55"/>
      <c r="BS223" s="55"/>
      <c r="BT223" s="93"/>
      <c r="BU223" s="70"/>
      <c r="BV223" s="71"/>
      <c r="BW223" s="71"/>
      <c r="BX223" s="71"/>
      <c r="BY223" s="71"/>
      <c r="BZ223" s="71"/>
      <c r="CA223" s="71"/>
      <c r="CB223" s="71"/>
      <c r="CC223" s="71"/>
    </row>
    <row r="224" spans="1:81" s="74" customFormat="1" ht="15.75" x14ac:dyDescent="0.25">
      <c r="A224" s="103" t="s">
        <v>26</v>
      </c>
      <c r="B224" s="103" t="s">
        <v>89</v>
      </c>
      <c r="C224" s="104">
        <f t="shared" si="130"/>
        <v>1E-4</v>
      </c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AO224" s="104">
        <f t="shared" si="131"/>
        <v>2.52E-2</v>
      </c>
      <c r="AP224" s="104">
        <f t="shared" si="142"/>
        <v>2.8199999999999999E-2</v>
      </c>
      <c r="AQ224" s="104">
        <f t="shared" si="142"/>
        <v>2.7099999999999999E-2</v>
      </c>
      <c r="AR224" s="104">
        <f t="shared" si="142"/>
        <v>3.1899999999999998E-2</v>
      </c>
      <c r="AS224" s="104">
        <f t="shared" si="142"/>
        <v>2.7699999999999999E-2</v>
      </c>
      <c r="AT224" s="104">
        <f t="shared" si="142"/>
        <v>2.41E-2</v>
      </c>
      <c r="AU224" s="104">
        <f t="shared" si="142"/>
        <v>2.1899999999999999E-2</v>
      </c>
      <c r="AV224" s="104">
        <f t="shared" si="142"/>
        <v>2.4199999999999999E-2</v>
      </c>
      <c r="AW224" s="104">
        <f t="shared" si="142"/>
        <v>2.75E-2</v>
      </c>
      <c r="AX224" s="104">
        <f t="shared" si="142"/>
        <v>4.6399999999999997E-2</v>
      </c>
      <c r="AY224" s="104">
        <f t="shared" si="142"/>
        <v>2.8500000000000001E-2</v>
      </c>
      <c r="AZ224" s="104">
        <f t="shared" si="142"/>
        <v>3.56E-2</v>
      </c>
      <c r="BA224" s="104">
        <f t="shared" si="142"/>
        <v>3.0200000000000001E-2</v>
      </c>
      <c r="BB224" s="104">
        <f t="shared" si="142"/>
        <v>3.7400000000000003E-2</v>
      </c>
      <c r="BC224" s="104">
        <f t="shared" si="142"/>
        <v>3.8E-3</v>
      </c>
      <c r="BD224" s="104">
        <f t="shared" si="142"/>
        <v>2.76E-2</v>
      </c>
      <c r="BE224" s="104">
        <f t="shared" si="142"/>
        <v>2.92E-2</v>
      </c>
      <c r="BF224" s="104">
        <f t="shared" si="142"/>
        <v>2.7300000000000001E-2</v>
      </c>
      <c r="BG224" s="104">
        <f t="shared" si="142"/>
        <v>2.3300000000000001E-2</v>
      </c>
      <c r="BH224" s="104">
        <f t="shared" si="142"/>
        <v>2.7300000000000001E-2</v>
      </c>
      <c r="BI224" s="104">
        <f t="shared" si="142"/>
        <v>2.6599999999999999E-2</v>
      </c>
      <c r="BJ224" s="104"/>
      <c r="BK224" s="55">
        <f>BU84</f>
        <v>5.3699999999999998E-2</v>
      </c>
      <c r="BL224" s="55">
        <f t="shared" ref="BL224:BS224" si="144">BV84</f>
        <v>-0.2198</v>
      </c>
      <c r="BM224" s="55">
        <f t="shared" si="144"/>
        <v>0.85519999999999996</v>
      </c>
      <c r="BN224" s="55">
        <f t="shared" si="144"/>
        <v>0.13880000000000001</v>
      </c>
      <c r="BO224" s="55">
        <f t="shared" si="144"/>
        <v>7.2999999999999995E-2</v>
      </c>
      <c r="BP224" s="55">
        <f t="shared" si="144"/>
        <v>9.0899999999999995E-2</v>
      </c>
      <c r="BQ224" s="55">
        <f t="shared" si="144"/>
        <v>7.4200000000000002E-2</v>
      </c>
      <c r="BR224" s="55">
        <f t="shared" si="144"/>
        <v>-2.92E-2</v>
      </c>
      <c r="BS224" s="55">
        <f t="shared" si="144"/>
        <v>4.7699999999999999E-2</v>
      </c>
      <c r="BT224" s="93"/>
      <c r="BU224" s="104"/>
      <c r="BV224" s="105"/>
      <c r="BW224" s="105"/>
      <c r="BX224" s="105"/>
      <c r="BY224" s="105"/>
      <c r="BZ224" s="105"/>
      <c r="CA224" s="105"/>
      <c r="CB224" s="105"/>
      <c r="CC224" s="105"/>
    </row>
    <row r="225" spans="1:81" ht="15.75" x14ac:dyDescent="0.25">
      <c r="A225" s="13" t="s">
        <v>27</v>
      </c>
      <c r="B225" s="13" t="s">
        <v>90</v>
      </c>
      <c r="C225" s="55">
        <f t="shared" si="130"/>
        <v>1.1000000000000001E-3</v>
      </c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O225" s="55">
        <f t="shared" si="131"/>
        <v>2.5999999999999999E-3</v>
      </c>
      <c r="AP225" s="55">
        <f t="shared" si="142"/>
        <v>2.2000000000000001E-3</v>
      </c>
      <c r="AQ225" s="55">
        <f t="shared" si="142"/>
        <v>1.8E-3</v>
      </c>
      <c r="AR225" s="55">
        <f t="shared" si="142"/>
        <v>2.5000000000000001E-3</v>
      </c>
      <c r="AS225" s="55">
        <f t="shared" si="142"/>
        <v>2.2000000000000001E-3</v>
      </c>
      <c r="AT225" s="55">
        <f t="shared" si="142"/>
        <v>2.5000000000000001E-3</v>
      </c>
      <c r="AU225" s="55">
        <f t="shared" si="142"/>
        <v>2.8E-3</v>
      </c>
      <c r="AV225" s="55">
        <f t="shared" si="142"/>
        <v>2.5000000000000001E-3</v>
      </c>
      <c r="AW225" s="55">
        <f t="shared" si="142"/>
        <v>2.5000000000000001E-3</v>
      </c>
      <c r="AX225" s="55">
        <f t="shared" si="142"/>
        <v>2.3999999999999998E-3</v>
      </c>
      <c r="AY225" s="55">
        <f t="shared" si="142"/>
        <v>2.2000000000000001E-3</v>
      </c>
      <c r="AZ225" s="55">
        <f t="shared" si="142"/>
        <v>1.6999999999999999E-3</v>
      </c>
      <c r="BA225" s="55">
        <f t="shared" si="142"/>
        <v>2.2000000000000001E-3</v>
      </c>
      <c r="BB225" s="55">
        <f t="shared" si="142"/>
        <v>2.2000000000000001E-3</v>
      </c>
      <c r="BC225" s="55">
        <f t="shared" si="142"/>
        <v>2E-3</v>
      </c>
      <c r="BD225" s="55">
        <f t="shared" si="142"/>
        <v>2.3E-3</v>
      </c>
      <c r="BE225" s="55">
        <f t="shared" si="142"/>
        <v>2.3E-3</v>
      </c>
      <c r="BF225" s="55">
        <f t="shared" si="142"/>
        <v>2.2000000000000001E-3</v>
      </c>
      <c r="BG225" s="55">
        <f t="shared" si="142"/>
        <v>2.3E-3</v>
      </c>
      <c r="BH225" s="55">
        <f t="shared" si="142"/>
        <v>2.3999999999999998E-3</v>
      </c>
      <c r="BI225" s="55">
        <f t="shared" si="142"/>
        <v>2.3E-3</v>
      </c>
      <c r="BJ225" s="55"/>
      <c r="BK225" s="55">
        <f>BU90</f>
        <v>0.35339999999999999</v>
      </c>
      <c r="BL225" s="55">
        <f t="shared" ref="BL225:BS225" si="145">BV90</f>
        <v>0.09</v>
      </c>
      <c r="BM225" s="55">
        <f t="shared" si="145"/>
        <v>-0.16009999999999999</v>
      </c>
      <c r="BN225" s="55">
        <f t="shared" si="145"/>
        <v>0.1026</v>
      </c>
      <c r="BO225" s="55">
        <f t="shared" si="145"/>
        <v>9.2200000000000004E-2</v>
      </c>
      <c r="BP225" s="55">
        <f t="shared" si="145"/>
        <v>0.29959999999999998</v>
      </c>
      <c r="BQ225" s="55">
        <f t="shared" si="145"/>
        <v>0.30109999999999998</v>
      </c>
      <c r="BR225" s="55">
        <f t="shared" si="145"/>
        <v>0.125</v>
      </c>
      <c r="BS225" s="55">
        <f t="shared" si="145"/>
        <v>0.10539999999999999</v>
      </c>
      <c r="BT225" s="93"/>
    </row>
    <row r="226" spans="1:81" ht="15.75" x14ac:dyDescent="0.25">
      <c r="A226" s="13" t="s">
        <v>28</v>
      </c>
      <c r="B226" s="13" t="s">
        <v>91</v>
      </c>
      <c r="C226" s="55">
        <f t="shared" si="130"/>
        <v>1.17E-2</v>
      </c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O226" s="55">
        <f t="shared" si="131"/>
        <v>9.4000000000000004E-3</v>
      </c>
      <c r="AP226" s="55">
        <f t="shared" si="142"/>
        <v>8.3999999999999995E-3</v>
      </c>
      <c r="AQ226" s="55">
        <f t="shared" si="142"/>
        <v>8.0000000000000002E-3</v>
      </c>
      <c r="AR226" s="55">
        <f t="shared" si="142"/>
        <v>8.8000000000000005E-3</v>
      </c>
      <c r="AS226" s="55">
        <f t="shared" si="142"/>
        <v>9.1999999999999998E-3</v>
      </c>
      <c r="AT226" s="55">
        <f t="shared" si="142"/>
        <v>9.1000000000000004E-3</v>
      </c>
      <c r="AU226" s="55">
        <f t="shared" si="142"/>
        <v>9.4999999999999998E-3</v>
      </c>
      <c r="AV226" s="55">
        <f t="shared" si="142"/>
        <v>9.1000000000000004E-3</v>
      </c>
      <c r="AW226" s="55">
        <f t="shared" si="142"/>
        <v>9.7000000000000003E-3</v>
      </c>
      <c r="AX226" s="55">
        <f t="shared" si="142"/>
        <v>8.9999999999999993E-3</v>
      </c>
      <c r="AY226" s="55">
        <f t="shared" si="142"/>
        <v>8.8000000000000005E-3</v>
      </c>
      <c r="AZ226" s="55">
        <f t="shared" si="142"/>
        <v>8.0999999999999996E-3</v>
      </c>
      <c r="BA226" s="55">
        <f t="shared" si="142"/>
        <v>8.0999999999999996E-3</v>
      </c>
      <c r="BB226" s="55">
        <f t="shared" si="142"/>
        <v>8.2000000000000007E-3</v>
      </c>
      <c r="BC226" s="55">
        <f t="shared" si="142"/>
        <v>8.6999999999999994E-3</v>
      </c>
      <c r="BD226" s="55">
        <f t="shared" si="142"/>
        <v>8.6E-3</v>
      </c>
      <c r="BE226" s="55">
        <f t="shared" si="142"/>
        <v>8.6999999999999994E-3</v>
      </c>
      <c r="BF226" s="55">
        <f t="shared" si="142"/>
        <v>8.2000000000000007E-3</v>
      </c>
      <c r="BG226" s="55">
        <f t="shared" si="142"/>
        <v>8.9999999999999993E-3</v>
      </c>
      <c r="BH226" s="55">
        <f t="shared" si="142"/>
        <v>9.2999999999999992E-3</v>
      </c>
      <c r="BI226" s="55">
        <f t="shared" si="142"/>
        <v>9.1000000000000004E-3</v>
      </c>
      <c r="BJ226" s="55"/>
      <c r="BK226" s="55">
        <f>BU95</f>
        <v>0.31209999999999999</v>
      </c>
      <c r="BL226" s="55">
        <f t="shared" ref="BL226:BS226" si="146">BV95</f>
        <v>0.1017</v>
      </c>
      <c r="BM226" s="55">
        <f t="shared" si="146"/>
        <v>-0.1108</v>
      </c>
      <c r="BN226" s="55">
        <f t="shared" si="146"/>
        <v>2.63E-2</v>
      </c>
      <c r="BO226" s="55">
        <f t="shared" si="146"/>
        <v>0.16500000000000001</v>
      </c>
      <c r="BP226" s="55">
        <f t="shared" si="146"/>
        <v>0.27400000000000002</v>
      </c>
      <c r="BQ226" s="55">
        <f t="shared" si="146"/>
        <v>0.17130000000000001</v>
      </c>
      <c r="BR226" s="55">
        <f t="shared" si="146"/>
        <v>6.3E-2</v>
      </c>
      <c r="BS226" s="55">
        <f t="shared" si="146"/>
        <v>7.6999999999999999E-2</v>
      </c>
      <c r="BT226" s="93"/>
    </row>
    <row r="227" spans="1:81" s="74" customFormat="1" ht="15.75" x14ac:dyDescent="0.25">
      <c r="A227" s="103" t="s">
        <v>29</v>
      </c>
      <c r="B227" s="103" t="s">
        <v>92</v>
      </c>
      <c r="C227" s="104">
        <f t="shared" si="130"/>
        <v>4.8099999999999997E-2</v>
      </c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AO227" s="104">
        <f t="shared" si="131"/>
        <v>0.1381</v>
      </c>
      <c r="AP227" s="104">
        <f t="shared" si="142"/>
        <v>0.13650000000000001</v>
      </c>
      <c r="AQ227" s="104">
        <f t="shared" si="142"/>
        <v>0.14319999999999999</v>
      </c>
      <c r="AR227" s="104">
        <f t="shared" si="142"/>
        <v>0.1336</v>
      </c>
      <c r="AS227" s="104">
        <f t="shared" si="142"/>
        <v>0.1236</v>
      </c>
      <c r="AT227" s="104">
        <f t="shared" si="142"/>
        <v>0.11650000000000001</v>
      </c>
      <c r="AU227" s="104">
        <f t="shared" si="142"/>
        <v>0.122</v>
      </c>
      <c r="AV227" s="104">
        <f t="shared" si="142"/>
        <v>0.12559999999999999</v>
      </c>
      <c r="AW227" s="104">
        <f t="shared" si="142"/>
        <v>0.1313</v>
      </c>
      <c r="AX227" s="104">
        <f t="shared" si="142"/>
        <v>0.1305</v>
      </c>
      <c r="AY227" s="104">
        <f t="shared" si="142"/>
        <v>0.13400000000000001</v>
      </c>
      <c r="AZ227" s="104">
        <f t="shared" si="142"/>
        <v>0.14299999999999999</v>
      </c>
      <c r="BA227" s="104">
        <f t="shared" si="142"/>
        <v>0.15290000000000001</v>
      </c>
      <c r="BB227" s="104">
        <f t="shared" si="142"/>
        <v>0.1406</v>
      </c>
      <c r="BC227" s="104">
        <f t="shared" si="142"/>
        <v>0.1502</v>
      </c>
      <c r="BD227" s="104">
        <f t="shared" si="142"/>
        <v>0.1326</v>
      </c>
      <c r="BE227" s="104">
        <f t="shared" si="142"/>
        <v>0.12559999999999999</v>
      </c>
      <c r="BF227" s="104">
        <f t="shared" si="142"/>
        <v>0.125</v>
      </c>
      <c r="BG227" s="104">
        <f t="shared" si="142"/>
        <v>0.13009999999999999</v>
      </c>
      <c r="BH227" s="104">
        <f t="shared" si="142"/>
        <v>0.1285</v>
      </c>
      <c r="BI227" s="104">
        <f t="shared" si="142"/>
        <v>0.13120000000000001</v>
      </c>
      <c r="BJ227" s="104"/>
      <c r="BK227" s="55">
        <f>BU105</f>
        <v>0.12470000000000001</v>
      </c>
      <c r="BL227" s="55">
        <f t="shared" ref="BL227:BS227" si="147">BV105</f>
        <v>5.0299999999999997E-2</v>
      </c>
      <c r="BM227" s="55">
        <f t="shared" si="147"/>
        <v>-7.2800000000000004E-2</v>
      </c>
      <c r="BN227" s="55">
        <f t="shared" si="147"/>
        <v>1.17E-2</v>
      </c>
      <c r="BO227" s="55">
        <f t="shared" si="147"/>
        <v>0.1066</v>
      </c>
      <c r="BP227" s="55">
        <f t="shared" si="147"/>
        <v>0.13869999999999999</v>
      </c>
      <c r="BQ227" s="55">
        <f t="shared" si="147"/>
        <v>7.0400000000000004E-2</v>
      </c>
      <c r="BR227" s="55">
        <f t="shared" si="147"/>
        <v>6.8199999999999997E-2</v>
      </c>
      <c r="BS227" s="55">
        <f t="shared" si="147"/>
        <v>1.35E-2</v>
      </c>
      <c r="BT227" s="93"/>
      <c r="BU227" s="104"/>
      <c r="BV227" s="105"/>
      <c r="BW227" s="105"/>
      <c r="BX227" s="105"/>
      <c r="BY227" s="105"/>
      <c r="BZ227" s="105"/>
      <c r="CA227" s="105"/>
      <c r="CB227" s="105"/>
      <c r="CC227" s="105"/>
    </row>
    <row r="228" spans="1:81" ht="15.75" hidden="1" x14ac:dyDescent="0.25">
      <c r="A228" s="13" t="s">
        <v>93</v>
      </c>
      <c r="B228" s="13" t="s">
        <v>94</v>
      </c>
      <c r="C228" s="55">
        <f t="shared" si="130"/>
        <v>0</v>
      </c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O228" s="55">
        <f t="shared" si="131"/>
        <v>0</v>
      </c>
      <c r="AP228" s="55">
        <f t="shared" si="142"/>
        <v>0</v>
      </c>
      <c r="AQ228" s="55">
        <f t="shared" si="142"/>
        <v>0</v>
      </c>
      <c r="AR228" s="55">
        <f t="shared" si="142"/>
        <v>0</v>
      </c>
      <c r="AS228" s="55">
        <f t="shared" si="142"/>
        <v>0</v>
      </c>
      <c r="AT228" s="55">
        <f t="shared" si="142"/>
        <v>0</v>
      </c>
      <c r="AU228" s="55">
        <f t="shared" si="142"/>
        <v>0</v>
      </c>
      <c r="AV228" s="55">
        <f t="shared" si="142"/>
        <v>0</v>
      </c>
      <c r="AW228" s="55">
        <f t="shared" si="142"/>
        <v>0</v>
      </c>
      <c r="AX228" s="55">
        <f t="shared" si="142"/>
        <v>0</v>
      </c>
      <c r="AY228" s="55">
        <f t="shared" si="142"/>
        <v>0</v>
      </c>
      <c r="AZ228" s="55">
        <f t="shared" si="142"/>
        <v>0</v>
      </c>
      <c r="BA228" s="55">
        <f t="shared" si="142"/>
        <v>0</v>
      </c>
      <c r="BB228" s="55">
        <f t="shared" ref="AP228:BI236" si="148">ROUND(BB175/BB$191,4)</f>
        <v>0</v>
      </c>
      <c r="BC228" s="55">
        <f t="shared" si="148"/>
        <v>0</v>
      </c>
      <c r="BD228" s="55">
        <f t="shared" si="148"/>
        <v>0</v>
      </c>
      <c r="BE228" s="55">
        <f t="shared" si="148"/>
        <v>0</v>
      </c>
      <c r="BF228" s="55">
        <f t="shared" si="148"/>
        <v>0</v>
      </c>
      <c r="BG228" s="55">
        <f t="shared" si="148"/>
        <v>0</v>
      </c>
      <c r="BH228" s="55">
        <f t="shared" si="148"/>
        <v>0</v>
      </c>
      <c r="BI228" s="55">
        <f t="shared" si="148"/>
        <v>0</v>
      </c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93"/>
    </row>
    <row r="229" spans="1:81" ht="15.75" hidden="1" x14ac:dyDescent="0.25">
      <c r="A229" s="13" t="s">
        <v>30</v>
      </c>
      <c r="B229" s="13" t="s">
        <v>95</v>
      </c>
      <c r="C229" s="55">
        <f t="shared" si="130"/>
        <v>3.7000000000000002E-3</v>
      </c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O229" s="55">
        <f t="shared" si="131"/>
        <v>8.2000000000000007E-3</v>
      </c>
      <c r="AP229" s="55">
        <f t="shared" si="148"/>
        <v>7.1999999999999998E-3</v>
      </c>
      <c r="AQ229" s="55">
        <f t="shared" si="148"/>
        <v>7.1999999999999998E-3</v>
      </c>
      <c r="AR229" s="55">
        <f t="shared" si="148"/>
        <v>7.4000000000000003E-3</v>
      </c>
      <c r="AS229" s="55">
        <f t="shared" si="148"/>
        <v>7.0000000000000001E-3</v>
      </c>
      <c r="AT229" s="55">
        <f t="shared" si="148"/>
        <v>6.7999999999999996E-3</v>
      </c>
      <c r="AU229" s="55">
        <f t="shared" si="148"/>
        <v>7.1000000000000004E-3</v>
      </c>
      <c r="AV229" s="55">
        <f t="shared" si="148"/>
        <v>5.7000000000000002E-3</v>
      </c>
      <c r="AW229" s="55">
        <f t="shared" si="148"/>
        <v>6.1000000000000004E-3</v>
      </c>
      <c r="AX229" s="55">
        <f t="shared" si="148"/>
        <v>6.8999999999999999E-3</v>
      </c>
      <c r="AY229" s="55">
        <f t="shared" si="148"/>
        <v>6.3E-3</v>
      </c>
      <c r="AZ229" s="55">
        <f t="shared" si="148"/>
        <v>7.0000000000000001E-3</v>
      </c>
      <c r="BA229" s="55">
        <f t="shared" si="148"/>
        <v>7.1000000000000004E-3</v>
      </c>
      <c r="BB229" s="55">
        <f t="shared" si="148"/>
        <v>6.7000000000000002E-3</v>
      </c>
      <c r="BC229" s="55">
        <f t="shared" si="148"/>
        <v>6.7999999999999996E-3</v>
      </c>
      <c r="BD229" s="55">
        <f t="shared" si="148"/>
        <v>6.7000000000000002E-3</v>
      </c>
      <c r="BE229" s="55">
        <f t="shared" si="148"/>
        <v>5.8999999999999999E-3</v>
      </c>
      <c r="BF229" s="55">
        <f t="shared" si="148"/>
        <v>6.1000000000000004E-3</v>
      </c>
      <c r="BG229" s="55">
        <f t="shared" si="148"/>
        <v>6.6E-3</v>
      </c>
      <c r="BH229" s="55">
        <f t="shared" si="148"/>
        <v>6.3E-3</v>
      </c>
      <c r="BI229" s="55">
        <f t="shared" si="148"/>
        <v>6.6E-3</v>
      </c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93"/>
    </row>
    <row r="230" spans="1:81" ht="15.75" hidden="1" x14ac:dyDescent="0.25">
      <c r="A230" s="13" t="s">
        <v>96</v>
      </c>
      <c r="B230" s="13" t="s">
        <v>97</v>
      </c>
      <c r="C230" s="55">
        <f t="shared" si="130"/>
        <v>0</v>
      </c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O230" s="55">
        <f t="shared" si="131"/>
        <v>0</v>
      </c>
      <c r="AP230" s="55">
        <f t="shared" si="148"/>
        <v>0</v>
      </c>
      <c r="AQ230" s="55">
        <f t="shared" si="148"/>
        <v>0</v>
      </c>
      <c r="AR230" s="55">
        <f t="shared" si="148"/>
        <v>0</v>
      </c>
      <c r="AS230" s="55">
        <f t="shared" si="148"/>
        <v>0</v>
      </c>
      <c r="AT230" s="55">
        <f t="shared" si="148"/>
        <v>0</v>
      </c>
      <c r="AU230" s="55">
        <f t="shared" si="148"/>
        <v>0</v>
      </c>
      <c r="AV230" s="55">
        <f t="shared" si="148"/>
        <v>0</v>
      </c>
      <c r="AW230" s="55">
        <f t="shared" si="148"/>
        <v>0</v>
      </c>
      <c r="AX230" s="55">
        <f t="shared" si="148"/>
        <v>0</v>
      </c>
      <c r="AY230" s="55">
        <f t="shared" si="148"/>
        <v>0</v>
      </c>
      <c r="AZ230" s="55">
        <f t="shared" si="148"/>
        <v>0</v>
      </c>
      <c r="BA230" s="55">
        <f t="shared" si="148"/>
        <v>0</v>
      </c>
      <c r="BB230" s="55">
        <f t="shared" si="148"/>
        <v>0</v>
      </c>
      <c r="BC230" s="55">
        <f t="shared" si="148"/>
        <v>0</v>
      </c>
      <c r="BD230" s="55">
        <f t="shared" si="148"/>
        <v>0</v>
      </c>
      <c r="BE230" s="55">
        <f t="shared" si="148"/>
        <v>0</v>
      </c>
      <c r="BF230" s="55">
        <f t="shared" si="148"/>
        <v>0</v>
      </c>
      <c r="BG230" s="55">
        <f t="shared" si="148"/>
        <v>0</v>
      </c>
      <c r="BH230" s="55">
        <f t="shared" si="148"/>
        <v>0</v>
      </c>
      <c r="BI230" s="55">
        <f t="shared" si="148"/>
        <v>0</v>
      </c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93"/>
    </row>
    <row r="231" spans="1:81" ht="15.75" hidden="1" x14ac:dyDescent="0.25">
      <c r="A231" s="13" t="s">
        <v>98</v>
      </c>
      <c r="B231" s="13" t="s">
        <v>99</v>
      </c>
      <c r="C231" s="55">
        <f t="shared" si="130"/>
        <v>0</v>
      </c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O231" s="55">
        <f t="shared" si="131"/>
        <v>0</v>
      </c>
      <c r="AP231" s="55">
        <f t="shared" si="148"/>
        <v>0</v>
      </c>
      <c r="AQ231" s="55">
        <f t="shared" si="148"/>
        <v>0</v>
      </c>
      <c r="AR231" s="55">
        <f t="shared" si="148"/>
        <v>0</v>
      </c>
      <c r="AS231" s="55">
        <f t="shared" si="148"/>
        <v>0</v>
      </c>
      <c r="AT231" s="55">
        <f t="shared" si="148"/>
        <v>0</v>
      </c>
      <c r="AU231" s="55">
        <f t="shared" si="148"/>
        <v>0</v>
      </c>
      <c r="AV231" s="55">
        <f t="shared" si="148"/>
        <v>0</v>
      </c>
      <c r="AW231" s="55">
        <f t="shared" si="148"/>
        <v>0</v>
      </c>
      <c r="AX231" s="55">
        <f t="shared" si="148"/>
        <v>0</v>
      </c>
      <c r="AY231" s="55">
        <f t="shared" si="148"/>
        <v>0</v>
      </c>
      <c r="AZ231" s="55">
        <f t="shared" si="148"/>
        <v>0</v>
      </c>
      <c r="BA231" s="55">
        <f t="shared" si="148"/>
        <v>0</v>
      </c>
      <c r="BB231" s="55">
        <f t="shared" si="148"/>
        <v>0</v>
      </c>
      <c r="BC231" s="55">
        <f t="shared" si="148"/>
        <v>0</v>
      </c>
      <c r="BD231" s="55">
        <f t="shared" si="148"/>
        <v>0</v>
      </c>
      <c r="BE231" s="55">
        <f t="shared" si="148"/>
        <v>0</v>
      </c>
      <c r="BF231" s="55">
        <f t="shared" si="148"/>
        <v>0</v>
      </c>
      <c r="BG231" s="55">
        <f t="shared" si="148"/>
        <v>0</v>
      </c>
      <c r="BH231" s="55">
        <f t="shared" si="148"/>
        <v>0</v>
      </c>
      <c r="BI231" s="55">
        <f t="shared" si="148"/>
        <v>0</v>
      </c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93"/>
    </row>
    <row r="232" spans="1:81" ht="15.75" hidden="1" x14ac:dyDescent="0.25">
      <c r="A232" s="13" t="s">
        <v>100</v>
      </c>
      <c r="B232" s="13" t="s">
        <v>101</v>
      </c>
      <c r="C232" s="55">
        <f t="shared" si="130"/>
        <v>0</v>
      </c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O232" s="55">
        <f t="shared" si="131"/>
        <v>0</v>
      </c>
      <c r="AP232" s="55">
        <f t="shared" si="148"/>
        <v>0</v>
      </c>
      <c r="AQ232" s="55">
        <f t="shared" si="148"/>
        <v>0</v>
      </c>
      <c r="AR232" s="55">
        <f t="shared" si="148"/>
        <v>0</v>
      </c>
      <c r="AS232" s="55">
        <f t="shared" si="148"/>
        <v>0</v>
      </c>
      <c r="AT232" s="55">
        <f t="shared" si="148"/>
        <v>0</v>
      </c>
      <c r="AU232" s="55">
        <f t="shared" si="148"/>
        <v>0</v>
      </c>
      <c r="AV232" s="55">
        <f t="shared" si="148"/>
        <v>0</v>
      </c>
      <c r="AW232" s="55">
        <f t="shared" si="148"/>
        <v>0</v>
      </c>
      <c r="AX232" s="55">
        <f t="shared" si="148"/>
        <v>0</v>
      </c>
      <c r="AY232" s="55">
        <f t="shared" si="148"/>
        <v>0</v>
      </c>
      <c r="AZ232" s="55">
        <f t="shared" si="148"/>
        <v>0</v>
      </c>
      <c r="BA232" s="55">
        <f t="shared" si="148"/>
        <v>0</v>
      </c>
      <c r="BB232" s="55">
        <f t="shared" si="148"/>
        <v>0</v>
      </c>
      <c r="BC232" s="55">
        <f t="shared" si="148"/>
        <v>0</v>
      </c>
      <c r="BD232" s="55">
        <f t="shared" si="148"/>
        <v>0</v>
      </c>
      <c r="BE232" s="55">
        <f t="shared" si="148"/>
        <v>0</v>
      </c>
      <c r="BF232" s="55">
        <f t="shared" si="148"/>
        <v>0</v>
      </c>
      <c r="BG232" s="55">
        <f t="shared" si="148"/>
        <v>0</v>
      </c>
      <c r="BH232" s="55">
        <f t="shared" si="148"/>
        <v>0</v>
      </c>
      <c r="BI232" s="55">
        <f t="shared" si="148"/>
        <v>0</v>
      </c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93"/>
    </row>
    <row r="233" spans="1:81" ht="15.75" hidden="1" x14ac:dyDescent="0.25">
      <c r="A233" s="13" t="s">
        <v>102</v>
      </c>
      <c r="B233" s="13" t="s">
        <v>103</v>
      </c>
      <c r="C233" s="55">
        <f t="shared" si="130"/>
        <v>0</v>
      </c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O233" s="55">
        <f t="shared" si="131"/>
        <v>0</v>
      </c>
      <c r="AP233" s="55">
        <f t="shared" si="148"/>
        <v>0</v>
      </c>
      <c r="AQ233" s="55">
        <f t="shared" si="148"/>
        <v>0</v>
      </c>
      <c r="AR233" s="55">
        <f t="shared" si="148"/>
        <v>0</v>
      </c>
      <c r="AS233" s="55">
        <f t="shared" si="148"/>
        <v>0</v>
      </c>
      <c r="AT233" s="55">
        <f t="shared" si="148"/>
        <v>0</v>
      </c>
      <c r="AU233" s="55">
        <f t="shared" si="148"/>
        <v>0</v>
      </c>
      <c r="AV233" s="55">
        <f t="shared" si="148"/>
        <v>0</v>
      </c>
      <c r="AW233" s="55">
        <f t="shared" si="148"/>
        <v>0</v>
      </c>
      <c r="AX233" s="55">
        <f t="shared" si="148"/>
        <v>0</v>
      </c>
      <c r="AY233" s="55">
        <f t="shared" si="148"/>
        <v>0</v>
      </c>
      <c r="AZ233" s="55">
        <f t="shared" si="148"/>
        <v>0</v>
      </c>
      <c r="BA233" s="55">
        <f t="shared" si="148"/>
        <v>0</v>
      </c>
      <c r="BB233" s="55">
        <f t="shared" si="148"/>
        <v>0</v>
      </c>
      <c r="BC233" s="55">
        <f t="shared" si="148"/>
        <v>0</v>
      </c>
      <c r="BD233" s="55">
        <f t="shared" si="148"/>
        <v>0</v>
      </c>
      <c r="BE233" s="55">
        <f t="shared" si="148"/>
        <v>0</v>
      </c>
      <c r="BF233" s="55">
        <f t="shared" si="148"/>
        <v>0</v>
      </c>
      <c r="BG233" s="55">
        <f t="shared" si="148"/>
        <v>0</v>
      </c>
      <c r="BH233" s="55">
        <f t="shared" si="148"/>
        <v>0</v>
      </c>
      <c r="BI233" s="55">
        <f t="shared" si="148"/>
        <v>0</v>
      </c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93"/>
    </row>
    <row r="234" spans="1:81" ht="15.75" hidden="1" x14ac:dyDescent="0.25">
      <c r="A234" s="13" t="s">
        <v>31</v>
      </c>
      <c r="B234" s="13" t="s">
        <v>119</v>
      </c>
      <c r="C234" s="55">
        <f t="shared" si="130"/>
        <v>0</v>
      </c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O234" s="55">
        <f t="shared" si="131"/>
        <v>0</v>
      </c>
      <c r="AP234" s="55">
        <f t="shared" si="148"/>
        <v>0</v>
      </c>
      <c r="AQ234" s="55">
        <f t="shared" si="148"/>
        <v>0</v>
      </c>
      <c r="AR234" s="55">
        <f t="shared" si="148"/>
        <v>0</v>
      </c>
      <c r="AS234" s="55">
        <f t="shared" si="148"/>
        <v>0</v>
      </c>
      <c r="AT234" s="55">
        <f t="shared" si="148"/>
        <v>0</v>
      </c>
      <c r="AU234" s="55">
        <f t="shared" si="148"/>
        <v>0</v>
      </c>
      <c r="AV234" s="55">
        <f t="shared" si="148"/>
        <v>0</v>
      </c>
      <c r="AW234" s="55">
        <f t="shared" si="148"/>
        <v>0</v>
      </c>
      <c r="AX234" s="55">
        <f t="shared" si="148"/>
        <v>0</v>
      </c>
      <c r="AY234" s="55">
        <f t="shared" si="148"/>
        <v>0</v>
      </c>
      <c r="AZ234" s="55">
        <f t="shared" si="148"/>
        <v>0</v>
      </c>
      <c r="BA234" s="55">
        <f t="shared" si="148"/>
        <v>0</v>
      </c>
      <c r="BB234" s="55">
        <f t="shared" si="148"/>
        <v>0</v>
      </c>
      <c r="BC234" s="55">
        <f t="shared" si="148"/>
        <v>0</v>
      </c>
      <c r="BD234" s="55">
        <f t="shared" si="148"/>
        <v>0</v>
      </c>
      <c r="BE234" s="55">
        <f t="shared" si="148"/>
        <v>0</v>
      </c>
      <c r="BF234" s="55">
        <f t="shared" si="148"/>
        <v>0</v>
      </c>
      <c r="BG234" s="55">
        <f t="shared" si="148"/>
        <v>0</v>
      </c>
      <c r="BH234" s="55">
        <f t="shared" si="148"/>
        <v>0</v>
      </c>
      <c r="BI234" s="55">
        <f t="shared" si="148"/>
        <v>0</v>
      </c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93"/>
    </row>
    <row r="235" spans="1:81" ht="15.75" hidden="1" x14ac:dyDescent="0.25">
      <c r="A235" s="13" t="s">
        <v>104</v>
      </c>
      <c r="B235" s="13" t="s">
        <v>105</v>
      </c>
      <c r="C235" s="55">
        <f t="shared" si="130"/>
        <v>0</v>
      </c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O235" s="55">
        <f t="shared" si="131"/>
        <v>0</v>
      </c>
      <c r="AP235" s="55">
        <f t="shared" si="148"/>
        <v>0</v>
      </c>
      <c r="AQ235" s="55">
        <f t="shared" si="148"/>
        <v>0</v>
      </c>
      <c r="AR235" s="55">
        <f t="shared" si="148"/>
        <v>0</v>
      </c>
      <c r="AS235" s="55">
        <f t="shared" si="148"/>
        <v>0</v>
      </c>
      <c r="AT235" s="55">
        <f t="shared" si="148"/>
        <v>0</v>
      </c>
      <c r="AU235" s="55">
        <f t="shared" si="148"/>
        <v>0</v>
      </c>
      <c r="AV235" s="55">
        <f t="shared" si="148"/>
        <v>0</v>
      </c>
      <c r="AW235" s="55">
        <f t="shared" si="148"/>
        <v>0</v>
      </c>
      <c r="AX235" s="55">
        <f t="shared" si="148"/>
        <v>0</v>
      </c>
      <c r="AY235" s="55">
        <f t="shared" si="148"/>
        <v>0</v>
      </c>
      <c r="AZ235" s="55">
        <f t="shared" si="148"/>
        <v>0</v>
      </c>
      <c r="BA235" s="55">
        <f t="shared" si="148"/>
        <v>0</v>
      </c>
      <c r="BB235" s="55">
        <f t="shared" si="148"/>
        <v>0</v>
      </c>
      <c r="BC235" s="55">
        <f t="shared" si="148"/>
        <v>0</v>
      </c>
      <c r="BD235" s="55">
        <f t="shared" si="148"/>
        <v>0</v>
      </c>
      <c r="BE235" s="55">
        <f t="shared" si="148"/>
        <v>0</v>
      </c>
      <c r="BF235" s="55">
        <f t="shared" si="148"/>
        <v>0</v>
      </c>
      <c r="BG235" s="55">
        <f t="shared" si="148"/>
        <v>0</v>
      </c>
      <c r="BH235" s="55">
        <f t="shared" si="148"/>
        <v>0</v>
      </c>
      <c r="BI235" s="55">
        <f t="shared" si="148"/>
        <v>0</v>
      </c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93"/>
    </row>
    <row r="236" spans="1:81" s="74" customFormat="1" ht="15.75" x14ac:dyDescent="0.25">
      <c r="A236" s="103" t="s">
        <v>32</v>
      </c>
      <c r="B236" s="103" t="s">
        <v>106</v>
      </c>
      <c r="C236" s="104">
        <f t="shared" si="130"/>
        <v>0.82969999999999999</v>
      </c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AO236" s="104">
        <f t="shared" si="131"/>
        <v>0.48899999999999999</v>
      </c>
      <c r="AP236" s="104">
        <f t="shared" si="148"/>
        <v>0.48699999999999999</v>
      </c>
      <c r="AQ236" s="104">
        <f t="shared" si="148"/>
        <v>0.49440000000000001</v>
      </c>
      <c r="AR236" s="104">
        <f t="shared" si="148"/>
        <v>0.47299999999999998</v>
      </c>
      <c r="AS236" s="104">
        <f t="shared" si="148"/>
        <v>0.45619999999999999</v>
      </c>
      <c r="AT236" s="104">
        <f t="shared" si="148"/>
        <v>0.4264</v>
      </c>
      <c r="AU236" s="104">
        <f t="shared" si="148"/>
        <v>0.45519999999999999</v>
      </c>
      <c r="AV236" s="104">
        <f t="shared" si="148"/>
        <v>0.4597</v>
      </c>
      <c r="AW236" s="104">
        <f t="shared" si="148"/>
        <v>0.48049999999999998</v>
      </c>
      <c r="AX236" s="104">
        <f t="shared" si="148"/>
        <v>0.46539999999999998</v>
      </c>
      <c r="AY236" s="104">
        <f t="shared" si="148"/>
        <v>0.48559999999999998</v>
      </c>
      <c r="AZ236" s="104">
        <f t="shared" si="148"/>
        <v>0.49709999999999999</v>
      </c>
      <c r="BA236" s="104">
        <f t="shared" si="148"/>
        <v>0.52500000000000002</v>
      </c>
      <c r="BB236" s="104">
        <f t="shared" si="148"/>
        <v>0.49320000000000003</v>
      </c>
      <c r="BC236" s="104">
        <f t="shared" si="148"/>
        <v>0.52349999999999997</v>
      </c>
      <c r="BD236" s="104">
        <f t="shared" si="148"/>
        <v>0.47320000000000001</v>
      </c>
      <c r="BE236" s="104">
        <f t="shared" si="148"/>
        <v>0.47110000000000002</v>
      </c>
      <c r="BF236" s="104">
        <f t="shared" si="148"/>
        <v>0.45860000000000001</v>
      </c>
      <c r="BG236" s="104">
        <f t="shared" si="148"/>
        <v>0.47199999999999998</v>
      </c>
      <c r="BH236" s="104">
        <f t="shared" si="148"/>
        <v>0.4788</v>
      </c>
      <c r="BI236" s="104">
        <f t="shared" ref="AP236:BI244" si="149">ROUND(BI183/BI$191,4)</f>
        <v>0.48070000000000002</v>
      </c>
      <c r="BJ236" s="104"/>
      <c r="BK236" s="55">
        <f>BU120</f>
        <v>0.1512</v>
      </c>
      <c r="BL236" s="55">
        <f t="shared" ref="BL236:BS236" si="150">BV120</f>
        <v>6.6299999999999998E-2</v>
      </c>
      <c r="BM236" s="55">
        <f t="shared" si="150"/>
        <v>-8.2699999999999996E-2</v>
      </c>
      <c r="BN236" s="55">
        <f t="shared" si="150"/>
        <v>4.1000000000000003E-3</v>
      </c>
      <c r="BO236" s="55">
        <f t="shared" si="150"/>
        <v>9.1999999999999998E-2</v>
      </c>
      <c r="BP236" s="55">
        <f t="shared" si="150"/>
        <v>0.1363</v>
      </c>
      <c r="BQ236" s="55">
        <f t="shared" si="150"/>
        <v>9.6100000000000005E-2</v>
      </c>
      <c r="BR236" s="55">
        <f t="shared" si="150"/>
        <v>5.11E-2</v>
      </c>
      <c r="BS236" s="55">
        <f t="shared" si="150"/>
        <v>1.2800000000000001E-2</v>
      </c>
      <c r="BT236" s="93"/>
      <c r="BU236" s="104"/>
      <c r="BV236" s="105"/>
      <c r="BW236" s="105"/>
      <c r="BX236" s="105"/>
      <c r="BY236" s="105"/>
      <c r="BZ236" s="105"/>
      <c r="CA236" s="105"/>
      <c r="CB236" s="105"/>
      <c r="CC236" s="105"/>
    </row>
    <row r="237" spans="1:81" ht="15.75" x14ac:dyDescent="0.25">
      <c r="A237" s="13" t="s">
        <v>33</v>
      </c>
      <c r="B237" s="13" t="s">
        <v>107</v>
      </c>
      <c r="C237" s="55">
        <f t="shared" si="130"/>
        <v>1.8E-3</v>
      </c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O237" s="55">
        <f t="shared" si="131"/>
        <v>1.9E-3</v>
      </c>
      <c r="AP237" s="55">
        <f t="shared" si="149"/>
        <v>1.6000000000000001E-3</v>
      </c>
      <c r="AQ237" s="55">
        <f t="shared" si="149"/>
        <v>1.5E-3</v>
      </c>
      <c r="AR237" s="55">
        <f t="shared" si="149"/>
        <v>1.5E-3</v>
      </c>
      <c r="AS237" s="55">
        <f t="shared" si="149"/>
        <v>1.4E-3</v>
      </c>
      <c r="AT237" s="55">
        <f t="shared" si="149"/>
        <v>1.5E-3</v>
      </c>
      <c r="AU237" s="55">
        <f t="shared" si="149"/>
        <v>1.4E-3</v>
      </c>
      <c r="AV237" s="55">
        <f t="shared" si="149"/>
        <v>1.1999999999999999E-3</v>
      </c>
      <c r="AW237" s="55">
        <f t="shared" si="149"/>
        <v>1.1999999999999999E-3</v>
      </c>
      <c r="AX237" s="55">
        <f t="shared" si="149"/>
        <v>1.2999999999999999E-3</v>
      </c>
      <c r="AY237" s="55">
        <f t="shared" si="149"/>
        <v>1E-3</v>
      </c>
      <c r="AZ237" s="55">
        <f t="shared" si="149"/>
        <v>1.1999999999999999E-3</v>
      </c>
      <c r="BA237" s="55">
        <f t="shared" si="149"/>
        <v>1.1999999999999999E-3</v>
      </c>
      <c r="BB237" s="55">
        <f t="shared" si="149"/>
        <v>1.1999999999999999E-3</v>
      </c>
      <c r="BC237" s="55">
        <f t="shared" si="149"/>
        <v>1.1999999999999999E-3</v>
      </c>
      <c r="BD237" s="55">
        <f t="shared" si="149"/>
        <v>1.1999999999999999E-3</v>
      </c>
      <c r="BE237" s="55">
        <f t="shared" si="149"/>
        <v>1.1999999999999999E-3</v>
      </c>
      <c r="BF237" s="55">
        <f t="shared" si="149"/>
        <v>1.1000000000000001E-3</v>
      </c>
      <c r="BG237" s="55">
        <f t="shared" si="149"/>
        <v>1.1999999999999999E-3</v>
      </c>
      <c r="BH237" s="55">
        <f t="shared" si="149"/>
        <v>1.2999999999999999E-3</v>
      </c>
      <c r="BI237" s="55">
        <f t="shared" si="149"/>
        <v>1.1999999999999999E-3</v>
      </c>
      <c r="BJ237" s="55"/>
      <c r="BK237" s="55">
        <f>BU123</f>
        <v>0.51129999999999998</v>
      </c>
      <c r="BL237" s="55">
        <f t="shared" ref="BL237:BS237" si="151">BV123</f>
        <v>0.31879999999999997</v>
      </c>
      <c r="BM237" s="55">
        <f t="shared" si="151"/>
        <v>0.1948</v>
      </c>
      <c r="BN237" s="55">
        <f t="shared" si="151"/>
        <v>0.1978</v>
      </c>
      <c r="BO237" s="55">
        <f t="shared" si="151"/>
        <v>0.28320000000000001</v>
      </c>
      <c r="BP237" s="55">
        <f t="shared" si="151"/>
        <v>0.39889999999999998</v>
      </c>
      <c r="BQ237" s="55">
        <f t="shared" si="151"/>
        <v>0.27300000000000002</v>
      </c>
      <c r="BR237" s="55">
        <f t="shared" si="151"/>
        <v>4.4999999999999998E-2</v>
      </c>
      <c r="BS237" s="55">
        <f t="shared" si="151"/>
        <v>6.3700000000000007E-2</v>
      </c>
      <c r="BT237" s="93"/>
    </row>
    <row r="238" spans="1:81" ht="15.75" hidden="1" x14ac:dyDescent="0.25">
      <c r="A238" s="13" t="s">
        <v>108</v>
      </c>
      <c r="B238" s="13" t="s">
        <v>109</v>
      </c>
      <c r="C238" s="55">
        <f t="shared" si="130"/>
        <v>0</v>
      </c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O238" s="55">
        <f t="shared" si="131"/>
        <v>0</v>
      </c>
      <c r="AP238" s="55">
        <f t="shared" si="149"/>
        <v>0</v>
      </c>
      <c r="AQ238" s="55">
        <f t="shared" si="149"/>
        <v>0</v>
      </c>
      <c r="AR238" s="55">
        <f t="shared" si="149"/>
        <v>0</v>
      </c>
      <c r="AS238" s="55">
        <f t="shared" si="149"/>
        <v>0</v>
      </c>
      <c r="AT238" s="55">
        <f t="shared" si="149"/>
        <v>0</v>
      </c>
      <c r="AU238" s="55">
        <f t="shared" si="149"/>
        <v>0</v>
      </c>
      <c r="AV238" s="55">
        <f t="shared" si="149"/>
        <v>0</v>
      </c>
      <c r="AW238" s="55">
        <f t="shared" si="149"/>
        <v>0</v>
      </c>
      <c r="AX238" s="55">
        <f t="shared" si="149"/>
        <v>0</v>
      </c>
      <c r="AY238" s="55">
        <f t="shared" si="149"/>
        <v>0</v>
      </c>
      <c r="AZ238" s="55">
        <f t="shared" si="149"/>
        <v>0</v>
      </c>
      <c r="BA238" s="55">
        <f t="shared" si="149"/>
        <v>0</v>
      </c>
      <c r="BB238" s="55">
        <f t="shared" si="149"/>
        <v>0</v>
      </c>
      <c r="BC238" s="55">
        <f t="shared" si="149"/>
        <v>0</v>
      </c>
      <c r="BD238" s="55">
        <f t="shared" si="149"/>
        <v>0</v>
      </c>
      <c r="BE238" s="55">
        <f t="shared" si="149"/>
        <v>0</v>
      </c>
      <c r="BF238" s="55">
        <f t="shared" si="149"/>
        <v>0</v>
      </c>
      <c r="BG238" s="55">
        <f t="shared" si="149"/>
        <v>0</v>
      </c>
      <c r="BH238" s="55">
        <f t="shared" si="149"/>
        <v>0</v>
      </c>
      <c r="BI238" s="55">
        <f t="shared" si="149"/>
        <v>0</v>
      </c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93"/>
    </row>
    <row r="239" spans="1:81" ht="15.75" hidden="1" x14ac:dyDescent="0.25">
      <c r="A239" s="13" t="s">
        <v>110</v>
      </c>
      <c r="B239" s="13" t="s">
        <v>111</v>
      </c>
      <c r="C239" s="55">
        <f t="shared" si="130"/>
        <v>0</v>
      </c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O239" s="55">
        <f t="shared" si="131"/>
        <v>0</v>
      </c>
      <c r="AP239" s="55">
        <f t="shared" si="149"/>
        <v>0</v>
      </c>
      <c r="AQ239" s="55">
        <f t="shared" si="149"/>
        <v>0</v>
      </c>
      <c r="AR239" s="55">
        <f t="shared" si="149"/>
        <v>0</v>
      </c>
      <c r="AS239" s="55">
        <f t="shared" si="149"/>
        <v>0</v>
      </c>
      <c r="AT239" s="55">
        <f t="shared" si="149"/>
        <v>0</v>
      </c>
      <c r="AU239" s="55">
        <f t="shared" si="149"/>
        <v>0</v>
      </c>
      <c r="AV239" s="55">
        <f t="shared" si="149"/>
        <v>0</v>
      </c>
      <c r="AW239" s="55">
        <f t="shared" si="149"/>
        <v>0</v>
      </c>
      <c r="AX239" s="55">
        <f t="shared" si="149"/>
        <v>0</v>
      </c>
      <c r="AY239" s="55">
        <f t="shared" si="149"/>
        <v>0</v>
      </c>
      <c r="AZ239" s="55">
        <f t="shared" si="149"/>
        <v>0</v>
      </c>
      <c r="BA239" s="55">
        <f t="shared" si="149"/>
        <v>0</v>
      </c>
      <c r="BB239" s="55">
        <f t="shared" si="149"/>
        <v>0</v>
      </c>
      <c r="BC239" s="55">
        <f t="shared" si="149"/>
        <v>0</v>
      </c>
      <c r="BD239" s="55">
        <f t="shared" si="149"/>
        <v>0</v>
      </c>
      <c r="BE239" s="55">
        <f t="shared" si="149"/>
        <v>0</v>
      </c>
      <c r="BF239" s="55">
        <f t="shared" si="149"/>
        <v>0</v>
      </c>
      <c r="BG239" s="55">
        <f t="shared" si="149"/>
        <v>0</v>
      </c>
      <c r="BH239" s="55">
        <f t="shared" si="149"/>
        <v>0</v>
      </c>
      <c r="BI239" s="55">
        <f t="shared" si="149"/>
        <v>0</v>
      </c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93"/>
    </row>
    <row r="240" spans="1:81" ht="15.75" x14ac:dyDescent="0.25">
      <c r="A240" s="13" t="s">
        <v>34</v>
      </c>
      <c r="B240" s="13" t="s">
        <v>112</v>
      </c>
      <c r="C240" s="55">
        <f t="shared" si="130"/>
        <v>2E-3</v>
      </c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O240" s="55">
        <f t="shared" si="131"/>
        <v>6.3E-3</v>
      </c>
      <c r="AP240" s="55">
        <f t="shared" si="149"/>
        <v>7.7999999999999996E-3</v>
      </c>
      <c r="AQ240" s="55">
        <f t="shared" si="149"/>
        <v>7.6E-3</v>
      </c>
      <c r="AR240" s="55">
        <f t="shared" si="149"/>
        <v>6.7000000000000002E-3</v>
      </c>
      <c r="AS240" s="55">
        <f t="shared" si="149"/>
        <v>7.1000000000000004E-3</v>
      </c>
      <c r="AT240" s="55">
        <f t="shared" si="149"/>
        <v>7.7000000000000002E-3</v>
      </c>
      <c r="AU240" s="55">
        <f t="shared" si="149"/>
        <v>6.1999999999999998E-3</v>
      </c>
      <c r="AV240" s="55">
        <f t="shared" si="149"/>
        <v>7.7000000000000002E-3</v>
      </c>
      <c r="AW240" s="55">
        <f t="shared" si="149"/>
        <v>8.0999999999999996E-3</v>
      </c>
      <c r="AX240" s="55">
        <f t="shared" si="149"/>
        <v>8.8000000000000005E-3</v>
      </c>
      <c r="AY240" s="55">
        <f t="shared" si="149"/>
        <v>8.9999999999999993E-3</v>
      </c>
      <c r="AZ240" s="55">
        <f t="shared" si="149"/>
        <v>8.0999999999999996E-3</v>
      </c>
      <c r="BA240" s="55">
        <f t="shared" si="149"/>
        <v>6.4000000000000003E-3</v>
      </c>
      <c r="BB240" s="55">
        <f t="shared" si="149"/>
        <v>7.3000000000000001E-3</v>
      </c>
      <c r="BC240" s="55">
        <f t="shared" si="149"/>
        <v>8.5000000000000006E-3</v>
      </c>
      <c r="BD240" s="55">
        <f t="shared" si="149"/>
        <v>8.2000000000000007E-3</v>
      </c>
      <c r="BE240" s="55">
        <f t="shared" si="149"/>
        <v>8.0999999999999996E-3</v>
      </c>
      <c r="BF240" s="55">
        <f t="shared" si="149"/>
        <v>7.9000000000000008E-3</v>
      </c>
      <c r="BG240" s="55">
        <f t="shared" si="149"/>
        <v>5.7999999999999996E-3</v>
      </c>
      <c r="BH240" s="55">
        <f t="shared" si="149"/>
        <v>5.4999999999999997E-3</v>
      </c>
      <c r="BI240" s="55">
        <f t="shared" si="149"/>
        <v>8.0999999999999996E-3</v>
      </c>
      <c r="BJ240" s="55"/>
      <c r="BK240" s="55">
        <f>BU131</f>
        <v>0.19489999999999999</v>
      </c>
      <c r="BL240" s="55">
        <f t="shared" ref="BL240:BS240" si="152">BV131</f>
        <v>0.13020000000000001</v>
      </c>
      <c r="BM240" s="55">
        <f t="shared" si="152"/>
        <v>-0.15</v>
      </c>
      <c r="BN240" s="55">
        <f t="shared" si="152"/>
        <v>-0.20979999999999999</v>
      </c>
      <c r="BO240" s="55">
        <f t="shared" si="152"/>
        <v>-2.5000000000000001E-3</v>
      </c>
      <c r="BP240" s="55">
        <f t="shared" si="152"/>
        <v>0.1787</v>
      </c>
      <c r="BQ240" s="55">
        <f t="shared" si="152"/>
        <v>0.187</v>
      </c>
      <c r="BR240" s="55">
        <f t="shared" si="152"/>
        <v>0.35110000000000002</v>
      </c>
      <c r="BS240" s="55">
        <f t="shared" si="152"/>
        <v>7.4000000000000003E-3</v>
      </c>
      <c r="BT240" s="93"/>
    </row>
    <row r="241" spans="1:72" hidden="1" x14ac:dyDescent="0.25">
      <c r="A241" s="13" t="s">
        <v>113</v>
      </c>
      <c r="B241" s="13" t="s">
        <v>114</v>
      </c>
      <c r="C241" s="55">
        <f t="shared" si="130"/>
        <v>0</v>
      </c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O241" s="55">
        <f t="shared" si="131"/>
        <v>0</v>
      </c>
      <c r="AP241" s="55">
        <f t="shared" si="149"/>
        <v>0</v>
      </c>
      <c r="AQ241" s="55">
        <f t="shared" si="149"/>
        <v>0</v>
      </c>
      <c r="AR241" s="55">
        <f t="shared" si="149"/>
        <v>0</v>
      </c>
      <c r="AS241" s="55">
        <f t="shared" si="149"/>
        <v>0</v>
      </c>
      <c r="AT241" s="55">
        <f t="shared" si="149"/>
        <v>0</v>
      </c>
      <c r="AU241" s="55">
        <f t="shared" si="149"/>
        <v>0</v>
      </c>
      <c r="AV241" s="55">
        <f t="shared" si="149"/>
        <v>0</v>
      </c>
      <c r="AW241" s="55">
        <f t="shared" si="149"/>
        <v>0</v>
      </c>
      <c r="AX241" s="55">
        <f t="shared" si="149"/>
        <v>0</v>
      </c>
      <c r="AY241" s="55">
        <f t="shared" si="149"/>
        <v>0</v>
      </c>
      <c r="AZ241" s="55">
        <f t="shared" si="149"/>
        <v>0</v>
      </c>
      <c r="BA241" s="55">
        <f t="shared" si="149"/>
        <v>0</v>
      </c>
      <c r="BB241" s="55">
        <f t="shared" si="149"/>
        <v>0</v>
      </c>
      <c r="BC241" s="55">
        <f t="shared" si="149"/>
        <v>0</v>
      </c>
      <c r="BD241" s="55">
        <f t="shared" si="149"/>
        <v>0</v>
      </c>
      <c r="BE241" s="55">
        <f t="shared" si="149"/>
        <v>0</v>
      </c>
      <c r="BF241" s="55">
        <f t="shared" si="149"/>
        <v>0</v>
      </c>
      <c r="BG241" s="55">
        <f t="shared" si="149"/>
        <v>0</v>
      </c>
      <c r="BH241" s="55">
        <f t="shared" si="149"/>
        <v>0</v>
      </c>
      <c r="BI241" s="55">
        <f t="shared" si="149"/>
        <v>0</v>
      </c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</row>
    <row r="242" spans="1:72" hidden="1" x14ac:dyDescent="0.25">
      <c r="A242" s="13" t="s">
        <v>115</v>
      </c>
      <c r="B242" s="13" t="s">
        <v>116</v>
      </c>
      <c r="C242" s="55">
        <f t="shared" si="130"/>
        <v>0</v>
      </c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O242" s="55">
        <f t="shared" si="131"/>
        <v>0</v>
      </c>
      <c r="AP242" s="55">
        <f t="shared" si="149"/>
        <v>0</v>
      </c>
      <c r="AQ242" s="55">
        <f t="shared" si="149"/>
        <v>0</v>
      </c>
      <c r="AR242" s="55">
        <f t="shared" si="149"/>
        <v>0</v>
      </c>
      <c r="AS242" s="55">
        <f t="shared" si="149"/>
        <v>0</v>
      </c>
      <c r="AT242" s="55">
        <f t="shared" si="149"/>
        <v>0</v>
      </c>
      <c r="AU242" s="55">
        <f t="shared" si="149"/>
        <v>0</v>
      </c>
      <c r="AV242" s="55">
        <f t="shared" si="149"/>
        <v>0</v>
      </c>
      <c r="AW242" s="55">
        <f t="shared" si="149"/>
        <v>0</v>
      </c>
      <c r="AX242" s="55">
        <f t="shared" si="149"/>
        <v>0</v>
      </c>
      <c r="AY242" s="55">
        <f t="shared" si="149"/>
        <v>0</v>
      </c>
      <c r="AZ242" s="55">
        <f t="shared" si="149"/>
        <v>0</v>
      </c>
      <c r="BA242" s="55">
        <f t="shared" si="149"/>
        <v>0</v>
      </c>
      <c r="BB242" s="55">
        <f t="shared" si="149"/>
        <v>0</v>
      </c>
      <c r="BC242" s="55">
        <f t="shared" si="149"/>
        <v>0</v>
      </c>
      <c r="BD242" s="55">
        <f t="shared" si="149"/>
        <v>0</v>
      </c>
      <c r="BE242" s="55">
        <f t="shared" si="149"/>
        <v>0</v>
      </c>
      <c r="BF242" s="55">
        <f t="shared" si="149"/>
        <v>0</v>
      </c>
      <c r="BG242" s="55">
        <f t="shared" si="149"/>
        <v>0</v>
      </c>
      <c r="BH242" s="55">
        <f t="shared" si="149"/>
        <v>0</v>
      </c>
      <c r="BI242" s="55">
        <f t="shared" si="149"/>
        <v>0</v>
      </c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</row>
    <row r="243" spans="1:72" hidden="1" x14ac:dyDescent="0.25">
      <c r="A243" s="13" t="s">
        <v>117</v>
      </c>
      <c r="B243" s="13" t="s">
        <v>118</v>
      </c>
      <c r="C243" s="55">
        <f t="shared" si="130"/>
        <v>0</v>
      </c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O243" s="55">
        <f t="shared" si="131"/>
        <v>0</v>
      </c>
      <c r="AP243" s="55">
        <f t="shared" si="149"/>
        <v>0</v>
      </c>
      <c r="AQ243" s="55">
        <f t="shared" si="149"/>
        <v>0</v>
      </c>
      <c r="AR243" s="55">
        <f t="shared" si="149"/>
        <v>0</v>
      </c>
      <c r="AS243" s="55">
        <f t="shared" si="149"/>
        <v>0</v>
      </c>
      <c r="AT243" s="55">
        <f t="shared" si="149"/>
        <v>0</v>
      </c>
      <c r="AU243" s="55">
        <f t="shared" si="149"/>
        <v>0</v>
      </c>
      <c r="AV243" s="55">
        <f t="shared" si="149"/>
        <v>0</v>
      </c>
      <c r="AW243" s="55">
        <f t="shared" si="149"/>
        <v>0</v>
      </c>
      <c r="AX243" s="55">
        <f t="shared" si="149"/>
        <v>0</v>
      </c>
      <c r="AY243" s="55">
        <f t="shared" si="149"/>
        <v>0</v>
      </c>
      <c r="AZ243" s="55">
        <f t="shared" si="149"/>
        <v>0</v>
      </c>
      <c r="BA243" s="55">
        <f t="shared" si="149"/>
        <v>0</v>
      </c>
      <c r="BB243" s="55">
        <f t="shared" si="149"/>
        <v>0</v>
      </c>
      <c r="BC243" s="55">
        <f t="shared" si="149"/>
        <v>0</v>
      </c>
      <c r="BD243" s="55">
        <f t="shared" si="149"/>
        <v>0</v>
      </c>
      <c r="BE243" s="55">
        <f t="shared" si="149"/>
        <v>0</v>
      </c>
      <c r="BF243" s="55">
        <f t="shared" si="149"/>
        <v>0</v>
      </c>
      <c r="BG243" s="55">
        <f t="shared" si="149"/>
        <v>0</v>
      </c>
      <c r="BH243" s="55">
        <f t="shared" si="149"/>
        <v>0</v>
      </c>
      <c r="BI243" s="55">
        <f t="shared" si="149"/>
        <v>0</v>
      </c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</row>
    <row r="244" spans="1:72" x14ac:dyDescent="0.25">
      <c r="B244" s="64" t="s">
        <v>261</v>
      </c>
      <c r="AO244" s="55">
        <f t="shared" si="131"/>
        <v>1</v>
      </c>
      <c r="AP244" s="55">
        <f t="shared" si="131"/>
        <v>1</v>
      </c>
      <c r="AQ244" s="55">
        <f t="shared" si="131"/>
        <v>1</v>
      </c>
      <c r="AR244" s="55">
        <f t="shared" si="131"/>
        <v>1</v>
      </c>
      <c r="AS244" s="55">
        <f t="shared" si="131"/>
        <v>1</v>
      </c>
      <c r="AT244" s="55">
        <f t="shared" si="131"/>
        <v>1</v>
      </c>
      <c r="AU244" s="55">
        <f t="shared" si="131"/>
        <v>1</v>
      </c>
      <c r="AV244" s="55">
        <f t="shared" si="131"/>
        <v>1</v>
      </c>
      <c r="AW244" s="55">
        <f t="shared" si="131"/>
        <v>1</v>
      </c>
      <c r="AX244" s="55">
        <f t="shared" si="131"/>
        <v>1</v>
      </c>
      <c r="AY244" s="55">
        <f t="shared" si="131"/>
        <v>1</v>
      </c>
      <c r="AZ244" s="55">
        <f t="shared" si="131"/>
        <v>1</v>
      </c>
      <c r="BA244" s="55">
        <f t="shared" si="131"/>
        <v>1</v>
      </c>
      <c r="BB244" s="55">
        <f t="shared" si="131"/>
        <v>1</v>
      </c>
      <c r="BC244" s="55">
        <f t="shared" si="131"/>
        <v>1</v>
      </c>
      <c r="BD244" s="55">
        <f t="shared" si="131"/>
        <v>1</v>
      </c>
      <c r="BE244" s="55">
        <f t="shared" si="149"/>
        <v>1</v>
      </c>
      <c r="BF244" s="55">
        <f t="shared" si="149"/>
        <v>1</v>
      </c>
      <c r="BG244" s="55">
        <f t="shared" si="149"/>
        <v>1</v>
      </c>
      <c r="BH244" s="55">
        <f t="shared" si="149"/>
        <v>1</v>
      </c>
      <c r="BI244" s="55">
        <f t="shared" si="149"/>
        <v>1</v>
      </c>
      <c r="BJ244" s="55" t="s">
        <v>256</v>
      </c>
      <c r="BK244" s="55">
        <f>BU132</f>
        <v>0.2094</v>
      </c>
      <c r="BL244" s="55">
        <f t="shared" ref="BL244:BS244" si="153">BV132</f>
        <v>7.8100000000000003E-2</v>
      </c>
      <c r="BM244" s="55">
        <f t="shared" si="153"/>
        <v>-2.2700000000000001E-2</v>
      </c>
      <c r="BN244" s="55">
        <f t="shared" si="153"/>
        <v>4.4000000000000003E-3</v>
      </c>
      <c r="BO244" s="55">
        <f t="shared" si="153"/>
        <v>0.1207</v>
      </c>
      <c r="BP244" s="55">
        <f t="shared" si="153"/>
        <v>0.19700000000000001</v>
      </c>
      <c r="BQ244" s="55">
        <f t="shared" si="153"/>
        <v>0.12809999999999999</v>
      </c>
      <c r="BR244" s="55">
        <f t="shared" si="153"/>
        <v>8.8900000000000007E-2</v>
      </c>
      <c r="BS244" s="55">
        <f t="shared" si="153"/>
        <v>1.32E-2</v>
      </c>
    </row>
    <row r="245" spans="1:72" x14ac:dyDescent="0.25">
      <c r="C245" s="55">
        <f>SUM(C195:C244)</f>
        <v>1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O245" s="65" t="s">
        <v>256</v>
      </c>
    </row>
    <row r="246" spans="1:72" x14ac:dyDescent="0.25">
      <c r="D246" s="65"/>
    </row>
  </sheetData>
  <mergeCells count="1">
    <mergeCell ref="A134:C137"/>
  </mergeCells>
  <conditionalFormatting sqref="BU3:CC5 BU133:CC1048576">
    <cfRule type="cellIs" dxfId="138" priority="15" operator="greaterThan">
      <formula>0.199999</formula>
    </cfRule>
    <cfRule type="cellIs" dxfId="137" priority="16" operator="lessThan">
      <formula>0</formula>
    </cfRule>
  </conditionalFormatting>
  <conditionalFormatting sqref="BU6:CC132">
    <cfRule type="cellIs" dxfId="136" priority="5" operator="lessThan">
      <formula>0</formula>
    </cfRule>
    <cfRule type="cellIs" dxfId="135" priority="4" operator="between">
      <formula>0</formula>
      <formula>0.1999</formula>
    </cfRule>
    <cfRule type="cellIs" dxfId="134" priority="3" operator="greaterThan">
      <formula>0.1999</formula>
    </cfRule>
  </conditionalFormatting>
  <conditionalFormatting sqref="BK195:BS244">
    <cfRule type="cellIs" dxfId="133" priority="2" operator="lessThan">
      <formula>0</formula>
    </cfRule>
    <cfRule type="cellIs" dxfId="132" priority="1" operator="greaterThan">
      <formula>0.1999</formula>
    </cfRule>
  </conditionalFormatting>
  <pageMargins left="0.45" right="0.45" top="0.75" bottom="0.75" header="0.3" footer="0.3"/>
  <pageSetup scale="47" fitToWidth="3" pageOrder="overThenDown" orientation="landscape" horizontalDpi="4294967293" verticalDpi="4294967293" r:id="rId2"/>
  <headerFooter>
    <oddHeader>&amp;L&amp;F  &amp;A&amp;RPage &amp;P of &amp;N</oddHeader>
  </headerFooter>
  <rowBreaks count="1" manualBreakCount="1">
    <brk id="71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D622"/>
  <sheetViews>
    <sheetView zoomScale="66" zoomScaleNormal="66" workbookViewId="0">
      <selection activeCell="B115" sqref="B115"/>
    </sheetView>
  </sheetViews>
  <sheetFormatPr defaultRowHeight="15" x14ac:dyDescent="0.25"/>
  <cols>
    <col min="2" max="2" width="27.42578125" customWidth="1"/>
    <col min="4" max="4" width="31" customWidth="1"/>
  </cols>
  <sheetData>
    <row r="1" spans="1:30" x14ac:dyDescent="0.25">
      <c r="B1" s="1" t="s">
        <v>0</v>
      </c>
      <c r="C1" s="1" t="s">
        <v>1</v>
      </c>
      <c r="D1" s="1" t="s">
        <v>40</v>
      </c>
      <c r="E1" s="1" t="s">
        <v>2</v>
      </c>
      <c r="F1" s="1" t="s">
        <v>13</v>
      </c>
      <c r="G1" s="1" t="s">
        <v>14</v>
      </c>
      <c r="H1" s="1" t="s">
        <v>15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35</v>
      </c>
      <c r="R1" s="1" t="s">
        <v>179</v>
      </c>
      <c r="S1" s="1" t="str">
        <f>F1&amp;" Avg"</f>
        <v>1 Avg</v>
      </c>
      <c r="T1" s="1" t="str">
        <f t="shared" ref="T1:AD1" si="0">G1&amp;" Avg"</f>
        <v>2 Avg</v>
      </c>
      <c r="U1" s="1" t="str">
        <f t="shared" si="0"/>
        <v>3 Avg</v>
      </c>
      <c r="V1" s="1" t="str">
        <f t="shared" si="0"/>
        <v>4 Avg</v>
      </c>
      <c r="W1" s="1" t="str">
        <f t="shared" si="0"/>
        <v>5 Avg</v>
      </c>
      <c r="X1" s="1" t="str">
        <f t="shared" si="0"/>
        <v>6 Avg</v>
      </c>
      <c r="Y1" s="1" t="str">
        <f t="shared" si="0"/>
        <v>7 Avg</v>
      </c>
      <c r="Z1" s="1" t="str">
        <f t="shared" si="0"/>
        <v>8 Avg</v>
      </c>
      <c r="AA1" s="1" t="str">
        <f t="shared" si="0"/>
        <v>9 Avg</v>
      </c>
      <c r="AB1" s="1" t="str">
        <f t="shared" si="0"/>
        <v>10 Avg</v>
      </c>
      <c r="AC1" s="1" t="str">
        <f t="shared" si="0"/>
        <v>11 Avg</v>
      </c>
      <c r="AD1" s="1" t="str">
        <f t="shared" si="0"/>
        <v>12 Avg</v>
      </c>
    </row>
    <row r="2" spans="1:30" ht="15" customHeight="1" x14ac:dyDescent="0.25">
      <c r="A2" s="114" t="s">
        <v>251</v>
      </c>
      <c r="B2" s="2">
        <v>15</v>
      </c>
      <c r="C2" s="3" t="s">
        <v>11</v>
      </c>
      <c r="D2" s="3" t="str">
        <f>VLOOKUP(C2,'Class Desc'!$C$5:$D$53,2,FALSE)</f>
        <v>AGRICULTURAL WATER</v>
      </c>
      <c r="E2" s="3" t="s">
        <v>12</v>
      </c>
      <c r="I2" s="4"/>
      <c r="J2" s="2">
        <v>0</v>
      </c>
      <c r="K2" s="4"/>
      <c r="L2" s="2">
        <v>0</v>
      </c>
      <c r="M2" s="4"/>
      <c r="N2" s="4"/>
      <c r="R2">
        <f>SUMIFS(Accounts!$C$7:$C$306,Accounts!$A$7:$A$306,C2,Accounts!$B$7:$B$306,E2)</f>
        <v>0</v>
      </c>
      <c r="S2">
        <f>IFERROR(F2/$R2,0)</f>
        <v>0</v>
      </c>
      <c r="T2">
        <f t="shared" ref="T2:AD2" si="1">IFERROR(G2/$R2,0)</f>
        <v>0</v>
      </c>
      <c r="U2">
        <f t="shared" si="1"/>
        <v>0</v>
      </c>
      <c r="V2">
        <f t="shared" si="1"/>
        <v>0</v>
      </c>
      <c r="W2">
        <f t="shared" si="1"/>
        <v>0</v>
      </c>
      <c r="X2">
        <f t="shared" si="1"/>
        <v>0</v>
      </c>
      <c r="Y2">
        <f t="shared" si="1"/>
        <v>0</v>
      </c>
      <c r="Z2">
        <f t="shared" si="1"/>
        <v>0</v>
      </c>
      <c r="AA2">
        <f t="shared" si="1"/>
        <v>0</v>
      </c>
      <c r="AB2">
        <f t="shared" si="1"/>
        <v>0</v>
      </c>
      <c r="AC2">
        <f t="shared" si="1"/>
        <v>0</v>
      </c>
      <c r="AD2">
        <f t="shared" si="1"/>
        <v>0</v>
      </c>
    </row>
    <row r="3" spans="1:30" x14ac:dyDescent="0.25">
      <c r="A3" s="114"/>
      <c r="B3" s="2">
        <v>15</v>
      </c>
      <c r="C3" s="3" t="s">
        <v>11</v>
      </c>
      <c r="D3" s="3" t="str">
        <f>VLOOKUP(C3,'Class Desc'!$C$5:$D$53,2,FALSE)</f>
        <v>AGRICULTURAL WATER</v>
      </c>
      <c r="E3" s="14">
        <v>0.75</v>
      </c>
      <c r="I3" s="2">
        <v>270.89999999999998</v>
      </c>
      <c r="J3" s="2">
        <v>302</v>
      </c>
      <c r="K3" s="2">
        <v>292.2</v>
      </c>
      <c r="L3" s="2">
        <v>229.3</v>
      </c>
      <c r="M3" s="2">
        <v>268.8</v>
      </c>
      <c r="N3" s="2">
        <v>572.1</v>
      </c>
      <c r="R3">
        <f>SUMIFS(Accounts!$C$7:$C$306,Accounts!$A$7:$A$306,C3,Accounts!$B$7:$B$306,E3)</f>
        <v>9</v>
      </c>
      <c r="S3">
        <f t="shared" ref="S3:S66" si="2">IFERROR(F3/$R3,0)</f>
        <v>0</v>
      </c>
      <c r="T3">
        <f t="shared" ref="T3:T66" si="3">IFERROR(G3/$R3,0)</f>
        <v>0</v>
      </c>
      <c r="U3">
        <f t="shared" ref="U3:U66" si="4">IFERROR(H3/$R3,0)</f>
        <v>0</v>
      </c>
      <c r="V3">
        <f t="shared" ref="V3:V66" si="5">IFERROR(I3/$R3,0)</f>
        <v>30.099999999999998</v>
      </c>
      <c r="W3">
        <f t="shared" ref="W3:W66" si="6">IFERROR(J3/$R3,0)</f>
        <v>33.555555555555557</v>
      </c>
      <c r="X3">
        <f t="shared" ref="X3:X66" si="7">IFERROR(K3/$R3,0)</f>
        <v>32.466666666666669</v>
      </c>
      <c r="Y3">
        <f t="shared" ref="Y3:Y66" si="8">IFERROR(L3/$R3,0)</f>
        <v>25.477777777777778</v>
      </c>
      <c r="Z3">
        <f t="shared" ref="Z3:Z66" si="9">IFERROR(M3/$R3,0)</f>
        <v>29.866666666666667</v>
      </c>
      <c r="AA3">
        <f t="shared" ref="AA3:AA66" si="10">IFERROR(N3/$R3,0)</f>
        <v>63.56666666666667</v>
      </c>
      <c r="AB3">
        <f t="shared" ref="AB3:AB66" si="11">IFERROR(O3/$R3,0)</f>
        <v>0</v>
      </c>
      <c r="AC3">
        <f t="shared" ref="AC3:AC66" si="12">IFERROR(P3/$R3,0)</f>
        <v>0</v>
      </c>
      <c r="AD3">
        <f t="shared" ref="AD3:AD66" si="13">IFERROR(Q3/$R3,0)</f>
        <v>0</v>
      </c>
    </row>
    <row r="4" spans="1:30" x14ac:dyDescent="0.25">
      <c r="A4" s="114"/>
      <c r="B4" s="2">
        <v>15</v>
      </c>
      <c r="C4" s="3" t="s">
        <v>11</v>
      </c>
      <c r="D4" s="3" t="str">
        <f>VLOOKUP(C4,'Class Desc'!$C$5:$D$53,2,FALSE)</f>
        <v>AGRICULTURAL WATER</v>
      </c>
      <c r="E4" s="14">
        <v>1</v>
      </c>
      <c r="I4" s="2">
        <v>171.4</v>
      </c>
      <c r="J4" s="2">
        <v>175.5</v>
      </c>
      <c r="K4" s="2">
        <v>181.2</v>
      </c>
      <c r="L4" s="2">
        <v>173.5</v>
      </c>
      <c r="M4" s="2">
        <v>192.4</v>
      </c>
      <c r="N4" s="2">
        <v>204.4</v>
      </c>
      <c r="R4">
        <f>SUMIFS(Accounts!$C$7:$C$306,Accounts!$A$7:$A$306,C4,Accounts!$B$7:$B$306,E4)</f>
        <v>4</v>
      </c>
      <c r="S4">
        <f t="shared" si="2"/>
        <v>0</v>
      </c>
      <c r="T4">
        <f t="shared" si="3"/>
        <v>0</v>
      </c>
      <c r="U4">
        <f t="shared" si="4"/>
        <v>0</v>
      </c>
      <c r="V4">
        <f t="shared" si="5"/>
        <v>42.85</v>
      </c>
      <c r="W4">
        <f t="shared" si="6"/>
        <v>43.875</v>
      </c>
      <c r="X4">
        <f t="shared" si="7"/>
        <v>45.3</v>
      </c>
      <c r="Y4">
        <f t="shared" si="8"/>
        <v>43.375</v>
      </c>
      <c r="Z4">
        <f t="shared" si="9"/>
        <v>48.1</v>
      </c>
      <c r="AA4">
        <f t="shared" si="10"/>
        <v>51.1</v>
      </c>
      <c r="AB4">
        <f t="shared" si="11"/>
        <v>0</v>
      </c>
      <c r="AC4">
        <f t="shared" si="12"/>
        <v>0</v>
      </c>
      <c r="AD4">
        <f t="shared" si="13"/>
        <v>0</v>
      </c>
    </row>
    <row r="5" spans="1:30" x14ac:dyDescent="0.25">
      <c r="A5" s="114"/>
      <c r="B5" s="2">
        <v>15</v>
      </c>
      <c r="C5" s="3" t="s">
        <v>11</v>
      </c>
      <c r="D5" s="3" t="str">
        <f>VLOOKUP(C5,'Class Desc'!$C$5:$D$53,2,FALSE)</f>
        <v>AGRICULTURAL WATER</v>
      </c>
      <c r="E5" s="14">
        <v>1.5</v>
      </c>
      <c r="I5" s="2">
        <v>228.7</v>
      </c>
      <c r="J5" s="2">
        <v>221.3</v>
      </c>
      <c r="K5" s="2">
        <v>212</v>
      </c>
      <c r="L5" s="2">
        <v>282.10000000000002</v>
      </c>
      <c r="M5" s="2">
        <v>233.3</v>
      </c>
      <c r="N5" s="2">
        <v>266.3</v>
      </c>
      <c r="R5">
        <f>SUMIFS(Accounts!$C$7:$C$306,Accounts!$A$7:$A$306,C5,Accounts!$B$7:$B$306,E5)</f>
        <v>8</v>
      </c>
      <c r="S5">
        <f t="shared" si="2"/>
        <v>0</v>
      </c>
      <c r="T5">
        <f t="shared" si="3"/>
        <v>0</v>
      </c>
      <c r="U5">
        <f t="shared" si="4"/>
        <v>0</v>
      </c>
      <c r="V5">
        <f t="shared" si="5"/>
        <v>28.587499999999999</v>
      </c>
      <c r="W5">
        <f t="shared" si="6"/>
        <v>27.662500000000001</v>
      </c>
      <c r="X5">
        <f t="shared" si="7"/>
        <v>26.5</v>
      </c>
      <c r="Y5">
        <f t="shared" si="8"/>
        <v>35.262500000000003</v>
      </c>
      <c r="Z5">
        <f t="shared" si="9"/>
        <v>29.162500000000001</v>
      </c>
      <c r="AA5">
        <f t="shared" si="10"/>
        <v>33.287500000000001</v>
      </c>
      <c r="AB5">
        <f t="shared" si="11"/>
        <v>0</v>
      </c>
      <c r="AC5">
        <f t="shared" si="12"/>
        <v>0</v>
      </c>
      <c r="AD5">
        <f t="shared" si="13"/>
        <v>0</v>
      </c>
    </row>
    <row r="6" spans="1:30" x14ac:dyDescent="0.25">
      <c r="A6" s="114"/>
      <c r="B6" s="2">
        <v>15</v>
      </c>
      <c r="C6" s="3" t="s">
        <v>11</v>
      </c>
      <c r="D6" s="3" t="str">
        <f>VLOOKUP(C6,'Class Desc'!$C$5:$D$53,2,FALSE)</f>
        <v>AGRICULTURAL WATER</v>
      </c>
      <c r="E6" s="14">
        <v>10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R6">
        <f>SUMIFS(Accounts!$C$7:$C$306,Accounts!$A$7:$A$306,C6,Accounts!$B$7:$B$306,E6)</f>
        <v>0</v>
      </c>
      <c r="S6">
        <f t="shared" si="2"/>
        <v>0</v>
      </c>
      <c r="T6">
        <f t="shared" si="3"/>
        <v>0</v>
      </c>
      <c r="U6">
        <f t="shared" si="4"/>
        <v>0</v>
      </c>
      <c r="V6">
        <f t="shared" si="5"/>
        <v>0</v>
      </c>
      <c r="W6">
        <f t="shared" si="6"/>
        <v>0</v>
      </c>
      <c r="X6">
        <f t="shared" si="7"/>
        <v>0</v>
      </c>
      <c r="Y6">
        <f t="shared" si="8"/>
        <v>0</v>
      </c>
      <c r="Z6">
        <f t="shared" si="9"/>
        <v>0</v>
      </c>
      <c r="AA6">
        <f t="shared" si="10"/>
        <v>0</v>
      </c>
      <c r="AB6">
        <f t="shared" si="11"/>
        <v>0</v>
      </c>
      <c r="AC6">
        <f t="shared" si="12"/>
        <v>0</v>
      </c>
      <c r="AD6">
        <f t="shared" si="13"/>
        <v>0</v>
      </c>
    </row>
    <row r="7" spans="1:30" x14ac:dyDescent="0.25">
      <c r="A7" s="114"/>
      <c r="B7" s="2">
        <v>15</v>
      </c>
      <c r="C7" s="3" t="s">
        <v>11</v>
      </c>
      <c r="D7" s="3" t="str">
        <f>VLOOKUP(C7,'Class Desc'!$C$5:$D$53,2,FALSE)</f>
        <v>AGRICULTURAL WATER</v>
      </c>
      <c r="E7" s="14">
        <v>2</v>
      </c>
      <c r="I7" s="2">
        <v>91.7</v>
      </c>
      <c r="J7" s="2">
        <v>78.7</v>
      </c>
      <c r="K7" s="2">
        <v>97.4</v>
      </c>
      <c r="L7" s="2">
        <v>148.5</v>
      </c>
      <c r="M7" s="2">
        <v>135.30000000000001</v>
      </c>
      <c r="N7" s="2">
        <v>170.2</v>
      </c>
      <c r="R7">
        <f>SUMIFS(Accounts!$C$7:$C$306,Accounts!$A$7:$A$306,C7,Accounts!$B$7:$B$306,E7)</f>
        <v>1</v>
      </c>
      <c r="S7">
        <f t="shared" si="2"/>
        <v>0</v>
      </c>
      <c r="T7">
        <f t="shared" si="3"/>
        <v>0</v>
      </c>
      <c r="U7">
        <f t="shared" si="4"/>
        <v>0</v>
      </c>
      <c r="V7">
        <f t="shared" si="5"/>
        <v>91.7</v>
      </c>
      <c r="W7">
        <f t="shared" si="6"/>
        <v>78.7</v>
      </c>
      <c r="X7">
        <f t="shared" si="7"/>
        <v>97.4</v>
      </c>
      <c r="Y7">
        <f t="shared" si="8"/>
        <v>148.5</v>
      </c>
      <c r="Z7">
        <f t="shared" si="9"/>
        <v>135.30000000000001</v>
      </c>
      <c r="AA7">
        <f t="shared" si="10"/>
        <v>170.2</v>
      </c>
      <c r="AB7">
        <f t="shared" si="11"/>
        <v>0</v>
      </c>
      <c r="AC7">
        <f t="shared" si="12"/>
        <v>0</v>
      </c>
      <c r="AD7">
        <f t="shared" si="13"/>
        <v>0</v>
      </c>
    </row>
    <row r="8" spans="1:30" x14ac:dyDescent="0.25">
      <c r="A8" s="114"/>
      <c r="B8" s="2">
        <v>15</v>
      </c>
      <c r="C8" s="3" t="s">
        <v>11</v>
      </c>
      <c r="D8" s="3" t="str">
        <f>VLOOKUP(C8,'Class Desc'!$C$5:$D$53,2,FALSE)</f>
        <v>AGRICULTURAL WATER</v>
      </c>
      <c r="E8" s="14">
        <v>3</v>
      </c>
      <c r="I8" s="2">
        <v>2504.3000000000002</v>
      </c>
      <c r="J8" s="2">
        <v>2493.8000000000002</v>
      </c>
      <c r="K8" s="2">
        <v>2273.9</v>
      </c>
      <c r="L8" s="2">
        <v>2150.9</v>
      </c>
      <c r="M8" s="2">
        <v>2343</v>
      </c>
      <c r="N8" s="2">
        <v>2501.5</v>
      </c>
      <c r="R8">
        <f>SUMIFS(Accounts!$C$7:$C$306,Accounts!$A$7:$A$306,C8,Accounts!$B$7:$B$306,E8)</f>
        <v>4</v>
      </c>
      <c r="S8">
        <f t="shared" si="2"/>
        <v>0</v>
      </c>
      <c r="T8">
        <f t="shared" si="3"/>
        <v>0</v>
      </c>
      <c r="U8">
        <f t="shared" si="4"/>
        <v>0</v>
      </c>
      <c r="V8">
        <f t="shared" si="5"/>
        <v>626.07500000000005</v>
      </c>
      <c r="W8">
        <f t="shared" si="6"/>
        <v>623.45000000000005</v>
      </c>
      <c r="X8">
        <f t="shared" si="7"/>
        <v>568.47500000000002</v>
      </c>
      <c r="Y8">
        <f t="shared" si="8"/>
        <v>537.72500000000002</v>
      </c>
      <c r="Z8">
        <f t="shared" si="9"/>
        <v>585.75</v>
      </c>
      <c r="AA8">
        <f t="shared" si="10"/>
        <v>625.375</v>
      </c>
      <c r="AB8">
        <f t="shared" si="11"/>
        <v>0</v>
      </c>
      <c r="AC8">
        <f t="shared" si="12"/>
        <v>0</v>
      </c>
      <c r="AD8">
        <f t="shared" si="13"/>
        <v>0</v>
      </c>
    </row>
    <row r="9" spans="1:30" x14ac:dyDescent="0.25">
      <c r="A9" s="114"/>
      <c r="B9" s="2">
        <v>15</v>
      </c>
      <c r="C9" s="3" t="s">
        <v>11</v>
      </c>
      <c r="D9" s="3" t="str">
        <f>VLOOKUP(C9,'Class Desc'!$C$5:$D$53,2,FALSE)</f>
        <v>AGRICULTURAL WATER</v>
      </c>
      <c r="E9" s="14">
        <v>4</v>
      </c>
      <c r="I9" s="2">
        <v>2481.5</v>
      </c>
      <c r="J9" s="2">
        <v>2481.9</v>
      </c>
      <c r="K9" s="2">
        <v>2038.4</v>
      </c>
      <c r="L9" s="2">
        <v>2423.1999999999998</v>
      </c>
      <c r="M9" s="2">
        <v>3456.8</v>
      </c>
      <c r="N9" s="2">
        <v>4036.5</v>
      </c>
      <c r="R9">
        <f>SUMIFS(Accounts!$C$7:$C$306,Accounts!$A$7:$A$306,C9,Accounts!$B$7:$B$306,E9)</f>
        <v>1</v>
      </c>
      <c r="S9">
        <f t="shared" si="2"/>
        <v>0</v>
      </c>
      <c r="T9">
        <f t="shared" si="3"/>
        <v>0</v>
      </c>
      <c r="U9">
        <f t="shared" si="4"/>
        <v>0</v>
      </c>
      <c r="V9">
        <f t="shared" si="5"/>
        <v>2481.5</v>
      </c>
      <c r="W9">
        <f t="shared" si="6"/>
        <v>2481.9</v>
      </c>
      <c r="X9">
        <f t="shared" si="7"/>
        <v>2038.4</v>
      </c>
      <c r="Y9">
        <f t="shared" si="8"/>
        <v>2423.1999999999998</v>
      </c>
      <c r="Z9">
        <f t="shared" si="9"/>
        <v>3456.8</v>
      </c>
      <c r="AA9">
        <f t="shared" si="10"/>
        <v>4036.5</v>
      </c>
      <c r="AB9">
        <f t="shared" si="11"/>
        <v>0</v>
      </c>
      <c r="AC9">
        <f t="shared" si="12"/>
        <v>0</v>
      </c>
      <c r="AD9">
        <f t="shared" si="13"/>
        <v>0</v>
      </c>
    </row>
    <row r="10" spans="1:30" x14ac:dyDescent="0.25">
      <c r="A10" s="114"/>
      <c r="B10" s="2">
        <v>15</v>
      </c>
      <c r="C10" s="3" t="s">
        <v>11</v>
      </c>
      <c r="D10" s="3" t="str">
        <f>VLOOKUP(C10,'Class Desc'!$C$5:$D$53,2,FALSE)</f>
        <v>AGRICULTURAL WATER</v>
      </c>
      <c r="E10" s="14">
        <v>6</v>
      </c>
      <c r="I10" s="2">
        <v>26348.5</v>
      </c>
      <c r="J10" s="2">
        <v>31500.6</v>
      </c>
      <c r="K10" s="2">
        <v>23958.5</v>
      </c>
      <c r="L10" s="2">
        <v>18802.599999999999</v>
      </c>
      <c r="M10" s="2">
        <v>19093.8</v>
      </c>
      <c r="N10" s="2">
        <v>36923.199999999997</v>
      </c>
      <c r="R10">
        <f>SUMIFS(Accounts!$C$7:$C$306,Accounts!$A$7:$A$306,C10,Accounts!$B$7:$B$306,E10)</f>
        <v>13</v>
      </c>
      <c r="S10">
        <f t="shared" si="2"/>
        <v>0</v>
      </c>
      <c r="T10">
        <f t="shared" si="3"/>
        <v>0</v>
      </c>
      <c r="U10">
        <f t="shared" si="4"/>
        <v>0</v>
      </c>
      <c r="V10">
        <f t="shared" si="5"/>
        <v>2026.8076923076924</v>
      </c>
      <c r="W10">
        <f t="shared" si="6"/>
        <v>2423.123076923077</v>
      </c>
      <c r="X10">
        <f t="shared" si="7"/>
        <v>1842.9615384615386</v>
      </c>
      <c r="Y10">
        <f t="shared" si="8"/>
        <v>1446.353846153846</v>
      </c>
      <c r="Z10">
        <f t="shared" si="9"/>
        <v>1468.7538461538461</v>
      </c>
      <c r="AA10">
        <f t="shared" si="10"/>
        <v>2840.2461538461534</v>
      </c>
      <c r="AB10">
        <f t="shared" si="11"/>
        <v>0</v>
      </c>
      <c r="AC10">
        <f t="shared" si="12"/>
        <v>0</v>
      </c>
      <c r="AD10">
        <f t="shared" si="13"/>
        <v>0</v>
      </c>
    </row>
    <row r="11" spans="1:30" x14ac:dyDescent="0.25">
      <c r="A11" s="114"/>
      <c r="B11" s="2">
        <v>15</v>
      </c>
      <c r="C11" s="3" t="s">
        <v>11</v>
      </c>
      <c r="D11" s="3" t="str">
        <f>VLOOKUP(C11,'Class Desc'!$C$5:$D$53,2,FALSE)</f>
        <v>AGRICULTURAL WATER</v>
      </c>
      <c r="E11" s="14">
        <v>8</v>
      </c>
      <c r="I11" s="2">
        <v>4645.3999999999996</v>
      </c>
      <c r="J11" s="2">
        <v>10673.7</v>
      </c>
      <c r="K11" s="2">
        <v>8045.5</v>
      </c>
      <c r="L11" s="2">
        <v>2157.9</v>
      </c>
      <c r="M11" s="2">
        <v>1001.3</v>
      </c>
      <c r="N11" s="2">
        <v>2165.1999999999998</v>
      </c>
      <c r="R11">
        <f>SUMIFS(Accounts!$C$7:$C$306,Accounts!$A$7:$A$306,C11,Accounts!$B$7:$B$306,E11)</f>
        <v>5</v>
      </c>
      <c r="S11">
        <f t="shared" si="2"/>
        <v>0</v>
      </c>
      <c r="T11">
        <f t="shared" si="3"/>
        <v>0</v>
      </c>
      <c r="U11">
        <f t="shared" si="4"/>
        <v>0</v>
      </c>
      <c r="V11">
        <f t="shared" si="5"/>
        <v>929.07999999999993</v>
      </c>
      <c r="W11">
        <f t="shared" si="6"/>
        <v>2134.7400000000002</v>
      </c>
      <c r="X11">
        <f t="shared" si="7"/>
        <v>1609.1</v>
      </c>
      <c r="Y11">
        <f t="shared" si="8"/>
        <v>431.58000000000004</v>
      </c>
      <c r="Z11">
        <f t="shared" si="9"/>
        <v>200.26</v>
      </c>
      <c r="AA11">
        <f t="shared" si="10"/>
        <v>433.03999999999996</v>
      </c>
      <c r="AB11">
        <f t="shared" si="11"/>
        <v>0</v>
      </c>
      <c r="AC11">
        <f t="shared" si="12"/>
        <v>0</v>
      </c>
      <c r="AD11">
        <f t="shared" si="13"/>
        <v>0</v>
      </c>
    </row>
    <row r="12" spans="1:30" x14ac:dyDescent="0.25">
      <c r="A12" s="114"/>
      <c r="B12" s="2">
        <v>15</v>
      </c>
      <c r="C12" s="3" t="s">
        <v>16</v>
      </c>
      <c r="D12" s="3" t="str">
        <f>VLOOKUP(C12,'Class Desc'!$C$5:$D$53,2,FALSE)</f>
        <v>COMMERCIAL WATER</v>
      </c>
      <c r="E12" s="3" t="s">
        <v>12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430.8</v>
      </c>
      <c r="R12">
        <f>SUMIFS(Accounts!$C$7:$C$306,Accounts!$A$7:$A$306,C12,Accounts!$B$7:$B$306,E12)</f>
        <v>0</v>
      </c>
      <c r="S12">
        <f t="shared" si="2"/>
        <v>0</v>
      </c>
      <c r="T12">
        <f t="shared" si="3"/>
        <v>0</v>
      </c>
      <c r="U12">
        <f t="shared" si="4"/>
        <v>0</v>
      </c>
      <c r="V12">
        <f t="shared" si="5"/>
        <v>0</v>
      </c>
      <c r="W12">
        <f t="shared" si="6"/>
        <v>0</v>
      </c>
      <c r="X12">
        <f t="shared" si="7"/>
        <v>0</v>
      </c>
      <c r="Y12">
        <f t="shared" si="8"/>
        <v>0</v>
      </c>
      <c r="Z12">
        <f t="shared" si="9"/>
        <v>0</v>
      </c>
      <c r="AA12">
        <f t="shared" si="10"/>
        <v>0</v>
      </c>
      <c r="AB12">
        <f t="shared" si="11"/>
        <v>0</v>
      </c>
      <c r="AC12">
        <f t="shared" si="12"/>
        <v>0</v>
      </c>
      <c r="AD12">
        <f t="shared" si="13"/>
        <v>0</v>
      </c>
    </row>
    <row r="13" spans="1:30" x14ac:dyDescent="0.25">
      <c r="A13" s="114"/>
      <c r="B13" s="2">
        <v>15</v>
      </c>
      <c r="C13" s="3" t="s">
        <v>16</v>
      </c>
      <c r="D13" s="3" t="str">
        <f>VLOOKUP(C13,'Class Desc'!$C$5:$D$53,2,FALSE)</f>
        <v>COMMERCIAL WATER</v>
      </c>
      <c r="E13" s="14">
        <v>0.75</v>
      </c>
      <c r="I13" s="2">
        <v>6870.3</v>
      </c>
      <c r="J13" s="2">
        <v>6105.13</v>
      </c>
      <c r="K13" s="2">
        <v>6724.61</v>
      </c>
      <c r="L13" s="2">
        <v>6980.44</v>
      </c>
      <c r="M13" s="2">
        <v>6149.78</v>
      </c>
      <c r="N13" s="2">
        <v>7063.85</v>
      </c>
      <c r="R13">
        <f>SUMIFS(Accounts!$C$7:$C$306,Accounts!$A$7:$A$306,C13,Accounts!$B$7:$B$306,E13)</f>
        <v>847</v>
      </c>
      <c r="S13">
        <f t="shared" si="2"/>
        <v>0</v>
      </c>
      <c r="T13">
        <f t="shared" si="3"/>
        <v>0</v>
      </c>
      <c r="U13">
        <f t="shared" si="4"/>
        <v>0</v>
      </c>
      <c r="V13">
        <f t="shared" si="5"/>
        <v>8.1113341204250293</v>
      </c>
      <c r="W13">
        <f t="shared" si="6"/>
        <v>7.2079456906729638</v>
      </c>
      <c r="X13">
        <f t="shared" si="7"/>
        <v>7.9393270365997637</v>
      </c>
      <c r="Y13">
        <f t="shared" si="8"/>
        <v>8.2413695395513571</v>
      </c>
      <c r="Z13">
        <f t="shared" si="9"/>
        <v>7.260661157024793</v>
      </c>
      <c r="AA13">
        <f t="shared" si="10"/>
        <v>8.3398465171192449</v>
      </c>
      <c r="AB13">
        <f t="shared" si="11"/>
        <v>0</v>
      </c>
      <c r="AC13">
        <f t="shared" si="12"/>
        <v>0</v>
      </c>
      <c r="AD13">
        <f t="shared" si="13"/>
        <v>0</v>
      </c>
    </row>
    <row r="14" spans="1:30" x14ac:dyDescent="0.25">
      <c r="A14" s="114"/>
      <c r="B14" s="2">
        <v>15</v>
      </c>
      <c r="C14" s="3" t="s">
        <v>16</v>
      </c>
      <c r="D14" s="3" t="str">
        <f>VLOOKUP(C14,'Class Desc'!$C$5:$D$53,2,FALSE)</f>
        <v>COMMERCIAL WATER</v>
      </c>
      <c r="E14" s="14">
        <v>1</v>
      </c>
      <c r="I14" s="2">
        <v>8207.7999999999993</v>
      </c>
      <c r="J14" s="2">
        <v>7736.6</v>
      </c>
      <c r="K14" s="2">
        <v>8216</v>
      </c>
      <c r="L14" s="2">
        <v>8574.7999999999993</v>
      </c>
      <c r="M14" s="2">
        <v>8237</v>
      </c>
      <c r="N14" s="2">
        <v>8293.1</v>
      </c>
      <c r="R14">
        <f>SUMIFS(Accounts!$C$7:$C$306,Accounts!$A$7:$A$306,C14,Accounts!$B$7:$B$306,E14)</f>
        <v>453</v>
      </c>
      <c r="S14">
        <f t="shared" si="2"/>
        <v>0</v>
      </c>
      <c r="T14">
        <f t="shared" si="3"/>
        <v>0</v>
      </c>
      <c r="U14">
        <f t="shared" si="4"/>
        <v>0</v>
      </c>
      <c r="V14">
        <f t="shared" si="5"/>
        <v>18.118763796909491</v>
      </c>
      <c r="W14">
        <f t="shared" si="6"/>
        <v>17.078587196467993</v>
      </c>
      <c r="X14">
        <f t="shared" si="7"/>
        <v>18.136865342163354</v>
      </c>
      <c r="Y14">
        <f t="shared" si="8"/>
        <v>18.928918322295804</v>
      </c>
      <c r="Z14">
        <f t="shared" si="9"/>
        <v>18.183222958057396</v>
      </c>
      <c r="AA14">
        <f t="shared" si="10"/>
        <v>18.307064017660046</v>
      </c>
      <c r="AB14">
        <f t="shared" si="11"/>
        <v>0</v>
      </c>
      <c r="AC14">
        <f t="shared" si="12"/>
        <v>0</v>
      </c>
      <c r="AD14">
        <f t="shared" si="13"/>
        <v>0</v>
      </c>
    </row>
    <row r="15" spans="1:30" x14ac:dyDescent="0.25">
      <c r="A15" s="114"/>
      <c r="B15" s="2">
        <v>15</v>
      </c>
      <c r="C15" s="3" t="s">
        <v>16</v>
      </c>
      <c r="D15" s="3" t="str">
        <f>VLOOKUP(C15,'Class Desc'!$C$5:$D$53,2,FALSE)</f>
        <v>COMMERCIAL WATER</v>
      </c>
      <c r="E15" s="14">
        <v>1.5</v>
      </c>
      <c r="I15" s="2">
        <v>23429.9</v>
      </c>
      <c r="J15" s="2">
        <v>21561.8</v>
      </c>
      <c r="K15" s="2">
        <v>27419.4</v>
      </c>
      <c r="L15" s="2">
        <v>26617.7</v>
      </c>
      <c r="M15" s="2">
        <v>20232.7</v>
      </c>
      <c r="N15" s="2">
        <v>19577.5</v>
      </c>
      <c r="R15">
        <f>SUMIFS(Accounts!$C$7:$C$306,Accounts!$A$7:$A$306,C15,Accounts!$B$7:$B$306,E15)</f>
        <v>409</v>
      </c>
      <c r="S15">
        <f t="shared" si="2"/>
        <v>0</v>
      </c>
      <c r="T15">
        <f t="shared" si="3"/>
        <v>0</v>
      </c>
      <c r="U15">
        <f t="shared" si="4"/>
        <v>0</v>
      </c>
      <c r="V15">
        <f t="shared" si="5"/>
        <v>57.285819070904651</v>
      </c>
      <c r="W15">
        <f t="shared" si="6"/>
        <v>52.718337408312955</v>
      </c>
      <c r="X15">
        <f t="shared" si="7"/>
        <v>67.040097799511003</v>
      </c>
      <c r="Y15">
        <f t="shared" si="8"/>
        <v>65.0799511002445</v>
      </c>
      <c r="Z15">
        <f t="shared" si="9"/>
        <v>49.46870415647922</v>
      </c>
      <c r="AA15">
        <f t="shared" si="10"/>
        <v>47.866748166259171</v>
      </c>
      <c r="AB15">
        <f t="shared" si="11"/>
        <v>0</v>
      </c>
      <c r="AC15">
        <f t="shared" si="12"/>
        <v>0</v>
      </c>
      <c r="AD15">
        <f t="shared" si="13"/>
        <v>0</v>
      </c>
    </row>
    <row r="16" spans="1:30" x14ac:dyDescent="0.25">
      <c r="A16" s="114"/>
      <c r="B16" s="2">
        <v>15</v>
      </c>
      <c r="C16" s="3" t="s">
        <v>16</v>
      </c>
      <c r="D16" s="3" t="str">
        <f>VLOOKUP(C16,'Class Desc'!$C$5:$D$53,2,FALSE)</f>
        <v>COMMERCIAL WATER</v>
      </c>
      <c r="E16" s="14">
        <v>10</v>
      </c>
      <c r="I16" s="2">
        <v>9</v>
      </c>
      <c r="J16" s="2">
        <v>11</v>
      </c>
      <c r="K16" s="2">
        <v>85</v>
      </c>
      <c r="L16" s="2">
        <v>11</v>
      </c>
      <c r="M16" s="2">
        <v>38</v>
      </c>
      <c r="N16" s="2">
        <v>26</v>
      </c>
      <c r="R16">
        <f>SUMIFS(Accounts!$C$7:$C$306,Accounts!$A$7:$A$306,C16,Accounts!$B$7:$B$306,E16)</f>
        <v>1</v>
      </c>
      <c r="S16">
        <f t="shared" si="2"/>
        <v>0</v>
      </c>
      <c r="T16">
        <f t="shared" si="3"/>
        <v>0</v>
      </c>
      <c r="U16">
        <f t="shared" si="4"/>
        <v>0</v>
      </c>
      <c r="V16">
        <f t="shared" si="5"/>
        <v>9</v>
      </c>
      <c r="W16">
        <f t="shared" si="6"/>
        <v>11</v>
      </c>
      <c r="X16">
        <f t="shared" si="7"/>
        <v>85</v>
      </c>
      <c r="Y16">
        <f t="shared" si="8"/>
        <v>11</v>
      </c>
      <c r="Z16">
        <f t="shared" si="9"/>
        <v>38</v>
      </c>
      <c r="AA16">
        <f t="shared" si="10"/>
        <v>26</v>
      </c>
      <c r="AB16">
        <f t="shared" si="11"/>
        <v>0</v>
      </c>
      <c r="AC16">
        <f t="shared" si="12"/>
        <v>0</v>
      </c>
      <c r="AD16">
        <f t="shared" si="13"/>
        <v>0</v>
      </c>
    </row>
    <row r="17" spans="2:30" x14ac:dyDescent="0.25">
      <c r="B17" s="2">
        <v>15</v>
      </c>
      <c r="C17" s="3" t="s">
        <v>16</v>
      </c>
      <c r="D17" s="3" t="str">
        <f>VLOOKUP(C17,'Class Desc'!$C$5:$D$53,2,FALSE)</f>
        <v>COMMERCIAL WATER</v>
      </c>
      <c r="E17" s="14">
        <v>2</v>
      </c>
      <c r="I17" s="2">
        <v>43524.3</v>
      </c>
      <c r="J17" s="2">
        <v>42312.4</v>
      </c>
      <c r="K17" s="2">
        <v>45682</v>
      </c>
      <c r="L17" s="2">
        <v>43343.6</v>
      </c>
      <c r="M17" s="2">
        <v>38737.1</v>
      </c>
      <c r="N17" s="2">
        <v>40374.800000000003</v>
      </c>
      <c r="R17">
        <f>SUMIFS(Accounts!$C$7:$C$306,Accounts!$A$7:$A$306,C17,Accounts!$B$7:$B$306,E17)</f>
        <v>392</v>
      </c>
      <c r="S17">
        <f t="shared" si="2"/>
        <v>0</v>
      </c>
      <c r="T17">
        <f t="shared" si="3"/>
        <v>0</v>
      </c>
      <c r="U17">
        <f t="shared" si="4"/>
        <v>0</v>
      </c>
      <c r="V17">
        <f t="shared" si="5"/>
        <v>111.03137755102041</v>
      </c>
      <c r="W17">
        <f t="shared" si="6"/>
        <v>107.93979591836735</v>
      </c>
      <c r="X17">
        <f t="shared" si="7"/>
        <v>116.53571428571429</v>
      </c>
      <c r="Y17">
        <f t="shared" si="8"/>
        <v>110.5704081632653</v>
      </c>
      <c r="Z17">
        <f t="shared" si="9"/>
        <v>98.819132653061217</v>
      </c>
      <c r="AA17">
        <f t="shared" si="10"/>
        <v>102.99693877551022</v>
      </c>
      <c r="AB17">
        <f t="shared" si="11"/>
        <v>0</v>
      </c>
      <c r="AC17">
        <f t="shared" si="12"/>
        <v>0</v>
      </c>
      <c r="AD17">
        <f t="shared" si="13"/>
        <v>0</v>
      </c>
    </row>
    <row r="18" spans="2:30" x14ac:dyDescent="0.25">
      <c r="B18" s="2">
        <v>15</v>
      </c>
      <c r="C18" s="3" t="s">
        <v>16</v>
      </c>
      <c r="D18" s="3" t="str">
        <f>VLOOKUP(C18,'Class Desc'!$C$5:$D$53,2,FALSE)</f>
        <v>COMMERCIAL WATER</v>
      </c>
      <c r="E18" s="14">
        <v>3</v>
      </c>
      <c r="I18" s="2">
        <v>30248.18</v>
      </c>
      <c r="J18" s="2">
        <v>28719.9</v>
      </c>
      <c r="K18" s="2">
        <v>23803.1</v>
      </c>
      <c r="L18" s="2">
        <v>35725.800000000003</v>
      </c>
      <c r="M18" s="2">
        <v>33481.800000000003</v>
      </c>
      <c r="N18" s="2">
        <v>28179.200000000001</v>
      </c>
      <c r="R18">
        <f>SUMIFS(Accounts!$C$7:$C$306,Accounts!$A$7:$A$306,C18,Accounts!$B$7:$B$306,E18)</f>
        <v>104</v>
      </c>
      <c r="S18">
        <f t="shared" si="2"/>
        <v>0</v>
      </c>
      <c r="T18">
        <f t="shared" si="3"/>
        <v>0</v>
      </c>
      <c r="U18">
        <f t="shared" si="4"/>
        <v>0</v>
      </c>
      <c r="V18">
        <f t="shared" si="5"/>
        <v>290.8478846153846</v>
      </c>
      <c r="W18">
        <f t="shared" si="6"/>
        <v>276.15288461538461</v>
      </c>
      <c r="X18">
        <f t="shared" si="7"/>
        <v>228.87596153846152</v>
      </c>
      <c r="Y18">
        <f t="shared" si="8"/>
        <v>343.51730769230772</v>
      </c>
      <c r="Z18">
        <f t="shared" si="9"/>
        <v>321.94038461538463</v>
      </c>
      <c r="AA18">
        <f t="shared" si="10"/>
        <v>270.95384615384614</v>
      </c>
      <c r="AB18">
        <f t="shared" si="11"/>
        <v>0</v>
      </c>
      <c r="AC18">
        <f t="shared" si="12"/>
        <v>0</v>
      </c>
      <c r="AD18">
        <f t="shared" si="13"/>
        <v>0</v>
      </c>
    </row>
    <row r="19" spans="2:30" x14ac:dyDescent="0.25">
      <c r="B19" s="2">
        <v>15</v>
      </c>
      <c r="C19" s="3" t="s">
        <v>16</v>
      </c>
      <c r="D19" s="3" t="str">
        <f>VLOOKUP(C19,'Class Desc'!$C$5:$D$53,2,FALSE)</f>
        <v>COMMERCIAL WATER</v>
      </c>
      <c r="E19" s="14">
        <v>4</v>
      </c>
      <c r="I19" s="2">
        <v>11094.9</v>
      </c>
      <c r="J19" s="2">
        <v>10896.7</v>
      </c>
      <c r="K19" s="2">
        <v>16209.8</v>
      </c>
      <c r="L19" s="2">
        <v>15240.23</v>
      </c>
      <c r="M19" s="2">
        <v>17111.57</v>
      </c>
      <c r="N19" s="2">
        <v>12467.9</v>
      </c>
      <c r="R19">
        <f>SUMIFS(Accounts!$C$7:$C$306,Accounts!$A$7:$A$306,C19,Accounts!$B$7:$B$306,E19)</f>
        <v>13</v>
      </c>
      <c r="S19">
        <f t="shared" si="2"/>
        <v>0</v>
      </c>
      <c r="T19">
        <f t="shared" si="3"/>
        <v>0</v>
      </c>
      <c r="U19">
        <f t="shared" si="4"/>
        <v>0</v>
      </c>
      <c r="V19">
        <f t="shared" si="5"/>
        <v>853.45384615384614</v>
      </c>
      <c r="W19">
        <f t="shared" si="6"/>
        <v>838.20769230769235</v>
      </c>
      <c r="X19">
        <f t="shared" si="7"/>
        <v>1246.9076923076923</v>
      </c>
      <c r="Y19">
        <f t="shared" si="8"/>
        <v>1172.3253846153846</v>
      </c>
      <c r="Z19">
        <f t="shared" si="9"/>
        <v>1316.2746153846153</v>
      </c>
      <c r="AA19">
        <f t="shared" si="10"/>
        <v>959.06923076923078</v>
      </c>
      <c r="AB19">
        <f t="shared" si="11"/>
        <v>0</v>
      </c>
      <c r="AC19">
        <f t="shared" si="12"/>
        <v>0</v>
      </c>
      <c r="AD19">
        <f t="shared" si="13"/>
        <v>0</v>
      </c>
    </row>
    <row r="20" spans="2:30" x14ac:dyDescent="0.25">
      <c r="B20" s="2">
        <v>15</v>
      </c>
      <c r="C20" s="3" t="s">
        <v>16</v>
      </c>
      <c r="D20" s="3" t="str">
        <f>VLOOKUP(C20,'Class Desc'!$C$5:$D$53,2,FALSE)</f>
        <v>COMMERCIAL WATER</v>
      </c>
      <c r="E20" s="14">
        <v>6</v>
      </c>
      <c r="I20" s="2">
        <v>133</v>
      </c>
      <c r="J20" s="2">
        <v>134</v>
      </c>
      <c r="K20" s="2">
        <v>121.9</v>
      </c>
      <c r="L20" s="2">
        <v>94.8</v>
      </c>
      <c r="M20" s="2">
        <v>101.55</v>
      </c>
      <c r="N20" s="2">
        <v>119.4</v>
      </c>
      <c r="R20">
        <f>SUMIFS(Accounts!$C$7:$C$306,Accounts!$A$7:$A$306,C20,Accounts!$B$7:$B$306,E20)</f>
        <v>2</v>
      </c>
      <c r="S20">
        <f t="shared" si="2"/>
        <v>0</v>
      </c>
      <c r="T20">
        <f t="shared" si="3"/>
        <v>0</v>
      </c>
      <c r="U20">
        <f t="shared" si="4"/>
        <v>0</v>
      </c>
      <c r="V20">
        <f t="shared" si="5"/>
        <v>66.5</v>
      </c>
      <c r="W20">
        <f t="shared" si="6"/>
        <v>67</v>
      </c>
      <c r="X20">
        <f t="shared" si="7"/>
        <v>60.95</v>
      </c>
      <c r="Y20">
        <f t="shared" si="8"/>
        <v>47.4</v>
      </c>
      <c r="Z20">
        <f t="shared" si="9"/>
        <v>50.774999999999999</v>
      </c>
      <c r="AA20">
        <f t="shared" si="10"/>
        <v>59.7</v>
      </c>
      <c r="AB20">
        <f t="shared" si="11"/>
        <v>0</v>
      </c>
      <c r="AC20">
        <f t="shared" si="12"/>
        <v>0</v>
      </c>
      <c r="AD20">
        <f t="shared" si="13"/>
        <v>0</v>
      </c>
    </row>
    <row r="21" spans="2:30" x14ac:dyDescent="0.25">
      <c r="B21" s="2">
        <v>15</v>
      </c>
      <c r="C21" s="3" t="s">
        <v>16</v>
      </c>
      <c r="D21" s="3" t="str">
        <f>VLOOKUP(C21,'Class Desc'!$C$5:$D$53,2,FALSE)</f>
        <v>COMMERCIAL WATER</v>
      </c>
      <c r="E21" s="14">
        <v>8</v>
      </c>
      <c r="I21" s="2">
        <v>2939.2</v>
      </c>
      <c r="J21" s="2">
        <v>3518</v>
      </c>
      <c r="K21" s="2">
        <v>3238.6</v>
      </c>
      <c r="L21" s="2">
        <v>3172.4</v>
      </c>
      <c r="M21" s="2">
        <v>2900.1</v>
      </c>
      <c r="N21" s="2">
        <v>3335.5</v>
      </c>
      <c r="R21">
        <f>SUMIFS(Accounts!$C$7:$C$306,Accounts!$A$7:$A$306,C21,Accounts!$B$7:$B$306,E21)</f>
        <v>3</v>
      </c>
      <c r="S21">
        <f t="shared" si="2"/>
        <v>0</v>
      </c>
      <c r="T21">
        <f t="shared" si="3"/>
        <v>0</v>
      </c>
      <c r="U21">
        <f t="shared" si="4"/>
        <v>0</v>
      </c>
      <c r="V21">
        <f t="shared" si="5"/>
        <v>979.73333333333323</v>
      </c>
      <c r="W21">
        <f t="shared" si="6"/>
        <v>1172.6666666666667</v>
      </c>
      <c r="X21">
        <f t="shared" si="7"/>
        <v>1079.5333333333333</v>
      </c>
      <c r="Y21">
        <f t="shared" si="8"/>
        <v>1057.4666666666667</v>
      </c>
      <c r="Z21">
        <f t="shared" si="9"/>
        <v>966.69999999999993</v>
      </c>
      <c r="AA21">
        <f t="shared" si="10"/>
        <v>1111.8333333333333</v>
      </c>
      <c r="AB21">
        <f t="shared" si="11"/>
        <v>0</v>
      </c>
      <c r="AC21">
        <f t="shared" si="12"/>
        <v>0</v>
      </c>
      <c r="AD21">
        <f t="shared" si="13"/>
        <v>0</v>
      </c>
    </row>
    <row r="22" spans="2:30" x14ac:dyDescent="0.25">
      <c r="B22" s="2">
        <v>15</v>
      </c>
      <c r="C22" s="3" t="s">
        <v>17</v>
      </c>
      <c r="D22" s="3" t="str">
        <f>VLOOKUP(C22,'Class Desc'!$C$5:$D$53,2,FALSE)</f>
        <v>COMML WATER HIGH USE RATE</v>
      </c>
      <c r="E22" s="14">
        <v>2</v>
      </c>
      <c r="I22" s="2">
        <v>1055</v>
      </c>
      <c r="J22" s="2">
        <v>719.6</v>
      </c>
      <c r="K22" s="2">
        <v>949.1</v>
      </c>
      <c r="L22" s="2">
        <v>896.3</v>
      </c>
      <c r="M22" s="2">
        <v>928.1</v>
      </c>
      <c r="N22" s="2">
        <v>835.7</v>
      </c>
      <c r="R22">
        <f>SUMIFS(Accounts!$C$7:$C$306,Accounts!$A$7:$A$306,C22,Accounts!$B$7:$B$306,E22)</f>
        <v>1</v>
      </c>
      <c r="S22">
        <f t="shared" si="2"/>
        <v>0</v>
      </c>
      <c r="T22">
        <f t="shared" si="3"/>
        <v>0</v>
      </c>
      <c r="U22">
        <f t="shared" si="4"/>
        <v>0</v>
      </c>
      <c r="V22">
        <f t="shared" si="5"/>
        <v>1055</v>
      </c>
      <c r="W22">
        <f t="shared" si="6"/>
        <v>719.6</v>
      </c>
      <c r="X22">
        <f t="shared" si="7"/>
        <v>949.1</v>
      </c>
      <c r="Y22">
        <f t="shared" si="8"/>
        <v>896.3</v>
      </c>
      <c r="Z22">
        <f t="shared" si="9"/>
        <v>928.1</v>
      </c>
      <c r="AA22">
        <f t="shared" si="10"/>
        <v>835.7</v>
      </c>
      <c r="AB22">
        <f t="shared" si="11"/>
        <v>0</v>
      </c>
      <c r="AC22">
        <f t="shared" si="12"/>
        <v>0</v>
      </c>
      <c r="AD22">
        <f t="shared" si="13"/>
        <v>0</v>
      </c>
    </row>
    <row r="23" spans="2:30" x14ac:dyDescent="0.25">
      <c r="B23" s="2">
        <v>15</v>
      </c>
      <c r="C23" s="3" t="s">
        <v>17</v>
      </c>
      <c r="D23" s="3" t="str">
        <f>VLOOKUP(C23,'Class Desc'!$C$5:$D$53,2,FALSE)</f>
        <v>COMML WATER HIGH USE RATE</v>
      </c>
      <c r="E23" s="14">
        <v>4</v>
      </c>
      <c r="I23" s="2">
        <v>1334</v>
      </c>
      <c r="J23" s="2">
        <v>1221</v>
      </c>
      <c r="K23" s="2">
        <v>1190</v>
      </c>
      <c r="L23" s="2">
        <v>954</v>
      </c>
      <c r="M23" s="2">
        <v>1174</v>
      </c>
      <c r="N23" s="2">
        <v>1056</v>
      </c>
      <c r="R23">
        <f>SUMIFS(Accounts!$C$7:$C$306,Accounts!$A$7:$A$306,C23,Accounts!$B$7:$B$306,E23)</f>
        <v>1</v>
      </c>
      <c r="S23">
        <f t="shared" si="2"/>
        <v>0</v>
      </c>
      <c r="T23">
        <f t="shared" si="3"/>
        <v>0</v>
      </c>
      <c r="U23">
        <f t="shared" si="4"/>
        <v>0</v>
      </c>
      <c r="V23">
        <f t="shared" si="5"/>
        <v>1334</v>
      </c>
      <c r="W23">
        <f t="shared" si="6"/>
        <v>1221</v>
      </c>
      <c r="X23">
        <f t="shared" si="7"/>
        <v>1190</v>
      </c>
      <c r="Y23">
        <f t="shared" si="8"/>
        <v>954</v>
      </c>
      <c r="Z23">
        <f t="shared" si="9"/>
        <v>1174</v>
      </c>
      <c r="AA23">
        <f t="shared" si="10"/>
        <v>1056</v>
      </c>
      <c r="AB23">
        <f t="shared" si="11"/>
        <v>0</v>
      </c>
      <c r="AC23">
        <f t="shared" si="12"/>
        <v>0</v>
      </c>
      <c r="AD23">
        <f t="shared" si="13"/>
        <v>0</v>
      </c>
    </row>
    <row r="24" spans="2:30" x14ac:dyDescent="0.25">
      <c r="B24" s="2">
        <v>15</v>
      </c>
      <c r="C24" s="3" t="s">
        <v>17</v>
      </c>
      <c r="D24" s="3" t="str">
        <f>VLOOKUP(C24,'Class Desc'!$C$5:$D$53,2,FALSE)</f>
        <v>COMML WATER HIGH USE RATE</v>
      </c>
      <c r="E24" s="14">
        <v>6</v>
      </c>
      <c r="I24" s="2">
        <v>453</v>
      </c>
      <c r="J24" s="2">
        <v>284</v>
      </c>
      <c r="K24" s="2">
        <v>441</v>
      </c>
      <c r="L24" s="2">
        <v>554</v>
      </c>
      <c r="M24" s="2">
        <v>654</v>
      </c>
      <c r="N24" s="2">
        <v>266</v>
      </c>
      <c r="R24">
        <f>SUMIFS(Accounts!$C$7:$C$306,Accounts!$A$7:$A$306,C24,Accounts!$B$7:$B$306,E24)</f>
        <v>1</v>
      </c>
      <c r="S24">
        <f t="shared" si="2"/>
        <v>0</v>
      </c>
      <c r="T24">
        <f t="shared" si="3"/>
        <v>0</v>
      </c>
      <c r="U24">
        <f t="shared" si="4"/>
        <v>0</v>
      </c>
      <c r="V24">
        <f t="shared" si="5"/>
        <v>453</v>
      </c>
      <c r="W24">
        <f t="shared" si="6"/>
        <v>284</v>
      </c>
      <c r="X24">
        <f t="shared" si="7"/>
        <v>441</v>
      </c>
      <c r="Y24">
        <f t="shared" si="8"/>
        <v>554</v>
      </c>
      <c r="Z24">
        <f t="shared" si="9"/>
        <v>654</v>
      </c>
      <c r="AA24">
        <f t="shared" si="10"/>
        <v>266</v>
      </c>
      <c r="AB24">
        <f t="shared" si="11"/>
        <v>0</v>
      </c>
      <c r="AC24">
        <f t="shared" si="12"/>
        <v>0</v>
      </c>
      <c r="AD24">
        <f t="shared" si="13"/>
        <v>0</v>
      </c>
    </row>
    <row r="25" spans="2:30" x14ac:dyDescent="0.25">
      <c r="B25" s="2">
        <v>15</v>
      </c>
      <c r="C25" s="3" t="s">
        <v>17</v>
      </c>
      <c r="D25" s="3" t="str">
        <f>VLOOKUP(C25,'Class Desc'!$C$5:$D$53,2,FALSE)</f>
        <v>COMML WATER HIGH USE RATE</v>
      </c>
      <c r="E25" s="14">
        <v>8</v>
      </c>
      <c r="I25" s="2">
        <v>1627</v>
      </c>
      <c r="J25" s="2">
        <v>1727</v>
      </c>
      <c r="K25" s="2">
        <v>529.9</v>
      </c>
      <c r="L25" s="2">
        <v>6723.9</v>
      </c>
      <c r="M25" s="2">
        <v>7712.3</v>
      </c>
      <c r="N25" s="2">
        <v>9793.9</v>
      </c>
      <c r="R25">
        <f>SUMIFS(Accounts!$C$7:$C$306,Accounts!$A$7:$A$306,C25,Accounts!$B$7:$B$306,E25)</f>
        <v>1</v>
      </c>
      <c r="S25">
        <f t="shared" si="2"/>
        <v>0</v>
      </c>
      <c r="T25">
        <f t="shared" si="3"/>
        <v>0</v>
      </c>
      <c r="U25">
        <f t="shared" si="4"/>
        <v>0</v>
      </c>
      <c r="V25">
        <f t="shared" si="5"/>
        <v>1627</v>
      </c>
      <c r="W25">
        <f t="shared" si="6"/>
        <v>1727</v>
      </c>
      <c r="X25">
        <f t="shared" si="7"/>
        <v>529.9</v>
      </c>
      <c r="Y25">
        <f t="shared" si="8"/>
        <v>6723.9</v>
      </c>
      <c r="Z25">
        <f t="shared" si="9"/>
        <v>7712.3</v>
      </c>
      <c r="AA25">
        <f t="shared" si="10"/>
        <v>9793.9</v>
      </c>
      <c r="AB25">
        <f t="shared" si="11"/>
        <v>0</v>
      </c>
      <c r="AC25">
        <f t="shared" si="12"/>
        <v>0</v>
      </c>
      <c r="AD25">
        <f t="shared" si="13"/>
        <v>0</v>
      </c>
    </row>
    <row r="26" spans="2:30" x14ac:dyDescent="0.25">
      <c r="B26" s="2">
        <v>15</v>
      </c>
      <c r="C26" s="3" t="s">
        <v>18</v>
      </c>
      <c r="D26" s="3" t="str">
        <f>VLOOKUP(C26,'Class Desc'!$C$5:$D$53,2,FALSE)</f>
        <v>COMML RESTAURANT WATER</v>
      </c>
      <c r="E26" s="3" t="s">
        <v>12</v>
      </c>
      <c r="I26" s="2">
        <v>0</v>
      </c>
      <c r="J26" s="4"/>
      <c r="K26" s="2">
        <v>0</v>
      </c>
      <c r="L26" s="4"/>
      <c r="M26" s="2">
        <v>0</v>
      </c>
      <c r="N26" s="2">
        <v>0</v>
      </c>
      <c r="R26">
        <f>SUMIFS(Accounts!$C$7:$C$306,Accounts!$A$7:$A$306,C26,Accounts!$B$7:$B$306,E26)</f>
        <v>0</v>
      </c>
      <c r="S26">
        <f t="shared" si="2"/>
        <v>0</v>
      </c>
      <c r="T26">
        <f t="shared" si="3"/>
        <v>0</v>
      </c>
      <c r="U26">
        <f t="shared" si="4"/>
        <v>0</v>
      </c>
      <c r="V26">
        <f t="shared" si="5"/>
        <v>0</v>
      </c>
      <c r="W26">
        <f t="shared" si="6"/>
        <v>0</v>
      </c>
      <c r="X26">
        <f t="shared" si="7"/>
        <v>0</v>
      </c>
      <c r="Y26">
        <f t="shared" si="8"/>
        <v>0</v>
      </c>
      <c r="Z26">
        <f t="shared" si="9"/>
        <v>0</v>
      </c>
      <c r="AA26">
        <f t="shared" si="10"/>
        <v>0</v>
      </c>
      <c r="AB26">
        <f t="shared" si="11"/>
        <v>0</v>
      </c>
      <c r="AC26">
        <f t="shared" si="12"/>
        <v>0</v>
      </c>
      <c r="AD26">
        <f t="shared" si="13"/>
        <v>0</v>
      </c>
    </row>
    <row r="27" spans="2:30" x14ac:dyDescent="0.25">
      <c r="B27" s="2">
        <v>15</v>
      </c>
      <c r="C27" s="3" t="s">
        <v>18</v>
      </c>
      <c r="D27" s="3" t="str">
        <f>VLOOKUP(C27,'Class Desc'!$C$5:$D$53,2,FALSE)</f>
        <v>COMML RESTAURANT WATER</v>
      </c>
      <c r="E27" s="14">
        <v>0.75</v>
      </c>
      <c r="I27" s="2">
        <v>1338.8</v>
      </c>
      <c r="J27" s="2">
        <v>1378.6</v>
      </c>
      <c r="K27" s="2">
        <v>1516.8</v>
      </c>
      <c r="L27" s="2">
        <v>1538.6</v>
      </c>
      <c r="M27" s="2">
        <v>1358.8</v>
      </c>
      <c r="N27" s="2">
        <v>1181</v>
      </c>
      <c r="R27">
        <f>SUMIFS(Accounts!$C$7:$C$306,Accounts!$A$7:$A$306,C27,Accounts!$B$7:$B$306,E27)</f>
        <v>66</v>
      </c>
      <c r="S27">
        <f t="shared" si="2"/>
        <v>0</v>
      </c>
      <c r="T27">
        <f t="shared" si="3"/>
        <v>0</v>
      </c>
      <c r="U27">
        <f t="shared" si="4"/>
        <v>0</v>
      </c>
      <c r="V27">
        <f t="shared" si="5"/>
        <v>20.284848484848485</v>
      </c>
      <c r="W27">
        <f t="shared" si="6"/>
        <v>20.887878787878787</v>
      </c>
      <c r="X27">
        <f t="shared" si="7"/>
        <v>22.981818181818181</v>
      </c>
      <c r="Y27">
        <f t="shared" si="8"/>
        <v>23.312121212121212</v>
      </c>
      <c r="Z27">
        <f t="shared" si="9"/>
        <v>20.587878787878786</v>
      </c>
      <c r="AA27">
        <f t="shared" si="10"/>
        <v>17.893939393939394</v>
      </c>
      <c r="AB27">
        <f t="shared" si="11"/>
        <v>0</v>
      </c>
      <c r="AC27">
        <f t="shared" si="12"/>
        <v>0</v>
      </c>
      <c r="AD27">
        <f t="shared" si="13"/>
        <v>0</v>
      </c>
    </row>
    <row r="28" spans="2:30" x14ac:dyDescent="0.25">
      <c r="B28" s="2">
        <v>15</v>
      </c>
      <c r="C28" s="3" t="s">
        <v>18</v>
      </c>
      <c r="D28" s="3" t="str">
        <f>VLOOKUP(C28,'Class Desc'!$C$5:$D$53,2,FALSE)</f>
        <v>COMML RESTAURANT WATER</v>
      </c>
      <c r="E28" s="14">
        <v>1</v>
      </c>
      <c r="I28" s="2">
        <v>1261.0999999999999</v>
      </c>
      <c r="J28" s="2">
        <v>1071.5</v>
      </c>
      <c r="K28" s="2">
        <v>1101.4000000000001</v>
      </c>
      <c r="L28" s="2">
        <v>1184</v>
      </c>
      <c r="M28" s="2">
        <v>1009.4</v>
      </c>
      <c r="N28" s="2">
        <v>1180.32</v>
      </c>
      <c r="R28">
        <f>SUMIFS(Accounts!$C$7:$C$306,Accounts!$A$7:$A$306,C28,Accounts!$B$7:$B$306,E28)</f>
        <v>36</v>
      </c>
      <c r="S28">
        <f t="shared" si="2"/>
        <v>0</v>
      </c>
      <c r="T28">
        <f t="shared" si="3"/>
        <v>0</v>
      </c>
      <c r="U28">
        <f t="shared" si="4"/>
        <v>0</v>
      </c>
      <c r="V28">
        <f t="shared" si="5"/>
        <v>35.030555555555551</v>
      </c>
      <c r="W28">
        <f t="shared" si="6"/>
        <v>29.763888888888889</v>
      </c>
      <c r="X28">
        <f t="shared" si="7"/>
        <v>30.594444444444449</v>
      </c>
      <c r="Y28">
        <f t="shared" si="8"/>
        <v>32.888888888888886</v>
      </c>
      <c r="Z28">
        <f t="shared" si="9"/>
        <v>28.038888888888888</v>
      </c>
      <c r="AA28">
        <f t="shared" si="10"/>
        <v>32.786666666666662</v>
      </c>
      <c r="AB28">
        <f t="shared" si="11"/>
        <v>0</v>
      </c>
      <c r="AC28">
        <f t="shared" si="12"/>
        <v>0</v>
      </c>
      <c r="AD28">
        <f t="shared" si="13"/>
        <v>0</v>
      </c>
    </row>
    <row r="29" spans="2:30" x14ac:dyDescent="0.25">
      <c r="B29" s="2">
        <v>15</v>
      </c>
      <c r="C29" s="3" t="s">
        <v>18</v>
      </c>
      <c r="D29" s="3" t="str">
        <f>VLOOKUP(C29,'Class Desc'!$C$5:$D$53,2,FALSE)</f>
        <v>COMML RESTAURANT WATER</v>
      </c>
      <c r="E29" s="14">
        <v>1.5</v>
      </c>
      <c r="I29" s="2">
        <v>1739</v>
      </c>
      <c r="J29" s="2">
        <v>1646.1</v>
      </c>
      <c r="K29" s="2">
        <v>1637.5</v>
      </c>
      <c r="L29" s="2">
        <v>1785.8</v>
      </c>
      <c r="M29" s="2">
        <v>1754.8</v>
      </c>
      <c r="N29" s="2">
        <v>1872.5</v>
      </c>
      <c r="R29">
        <f>SUMIFS(Accounts!$C$7:$C$306,Accounts!$A$7:$A$306,C29,Accounts!$B$7:$B$306,E29)</f>
        <v>22</v>
      </c>
      <c r="S29">
        <f t="shared" si="2"/>
        <v>0</v>
      </c>
      <c r="T29">
        <f t="shared" si="3"/>
        <v>0</v>
      </c>
      <c r="U29">
        <f t="shared" si="4"/>
        <v>0</v>
      </c>
      <c r="V29">
        <f t="shared" si="5"/>
        <v>79.045454545454547</v>
      </c>
      <c r="W29">
        <f t="shared" si="6"/>
        <v>74.822727272727263</v>
      </c>
      <c r="X29">
        <f t="shared" si="7"/>
        <v>74.431818181818187</v>
      </c>
      <c r="Y29">
        <f t="shared" si="8"/>
        <v>81.172727272727272</v>
      </c>
      <c r="Z29">
        <f t="shared" si="9"/>
        <v>79.763636363636365</v>
      </c>
      <c r="AA29">
        <f t="shared" si="10"/>
        <v>85.11363636363636</v>
      </c>
      <c r="AB29">
        <f t="shared" si="11"/>
        <v>0</v>
      </c>
      <c r="AC29">
        <f t="shared" si="12"/>
        <v>0</v>
      </c>
      <c r="AD29">
        <f t="shared" si="13"/>
        <v>0</v>
      </c>
    </row>
    <row r="30" spans="2:30" x14ac:dyDescent="0.25">
      <c r="B30" s="2">
        <v>15</v>
      </c>
      <c r="C30" s="3" t="s">
        <v>18</v>
      </c>
      <c r="D30" s="3" t="str">
        <f>VLOOKUP(C30,'Class Desc'!$C$5:$D$53,2,FALSE)</f>
        <v>COMML RESTAURANT WATER</v>
      </c>
      <c r="E30" s="14">
        <v>2</v>
      </c>
      <c r="I30" s="2">
        <v>2022.6</v>
      </c>
      <c r="J30" s="2">
        <v>1749.7</v>
      </c>
      <c r="K30" s="2">
        <v>2023.1</v>
      </c>
      <c r="L30" s="2">
        <v>2195.6999999999998</v>
      </c>
      <c r="M30" s="2">
        <v>1888.7</v>
      </c>
      <c r="N30" s="2">
        <v>1870.7</v>
      </c>
      <c r="R30">
        <f>SUMIFS(Accounts!$C$7:$C$306,Accounts!$A$7:$A$306,C30,Accounts!$B$7:$B$306,E30)</f>
        <v>15</v>
      </c>
      <c r="S30">
        <f t="shared" si="2"/>
        <v>0</v>
      </c>
      <c r="T30">
        <f t="shared" si="3"/>
        <v>0</v>
      </c>
      <c r="U30">
        <f t="shared" si="4"/>
        <v>0</v>
      </c>
      <c r="V30">
        <f t="shared" si="5"/>
        <v>134.84</v>
      </c>
      <c r="W30">
        <f t="shared" si="6"/>
        <v>116.64666666666668</v>
      </c>
      <c r="X30">
        <f t="shared" si="7"/>
        <v>134.87333333333333</v>
      </c>
      <c r="Y30">
        <f t="shared" si="8"/>
        <v>146.38</v>
      </c>
      <c r="Z30">
        <f t="shared" si="9"/>
        <v>125.91333333333334</v>
      </c>
      <c r="AA30">
        <f t="shared" si="10"/>
        <v>124.71333333333334</v>
      </c>
      <c r="AB30">
        <f t="shared" si="11"/>
        <v>0</v>
      </c>
      <c r="AC30">
        <f t="shared" si="12"/>
        <v>0</v>
      </c>
      <c r="AD30">
        <f t="shared" si="13"/>
        <v>0</v>
      </c>
    </row>
    <row r="31" spans="2:30" x14ac:dyDescent="0.25">
      <c r="B31" s="2">
        <v>15</v>
      </c>
      <c r="C31" s="3" t="s">
        <v>18</v>
      </c>
      <c r="D31" s="3" t="str">
        <f>VLOOKUP(C31,'Class Desc'!$C$5:$D$53,2,FALSE)</f>
        <v>COMML RESTAURANT WATER</v>
      </c>
      <c r="E31" s="14">
        <v>3</v>
      </c>
      <c r="I31" s="2">
        <v>177</v>
      </c>
      <c r="J31" s="2">
        <v>167.9</v>
      </c>
      <c r="K31" s="2">
        <v>233.1</v>
      </c>
      <c r="L31" s="2">
        <v>190.4</v>
      </c>
      <c r="M31" s="2">
        <v>154.4</v>
      </c>
      <c r="N31" s="2">
        <v>164.8</v>
      </c>
      <c r="R31">
        <f>SUMIFS(Accounts!$C$7:$C$306,Accounts!$A$7:$A$306,C31,Accounts!$B$7:$B$306,E31)</f>
        <v>2</v>
      </c>
      <c r="S31">
        <f t="shared" si="2"/>
        <v>0</v>
      </c>
      <c r="T31">
        <f t="shared" si="3"/>
        <v>0</v>
      </c>
      <c r="U31">
        <f t="shared" si="4"/>
        <v>0</v>
      </c>
      <c r="V31">
        <f t="shared" si="5"/>
        <v>88.5</v>
      </c>
      <c r="W31">
        <f t="shared" si="6"/>
        <v>83.95</v>
      </c>
      <c r="X31">
        <f t="shared" si="7"/>
        <v>116.55</v>
      </c>
      <c r="Y31">
        <f t="shared" si="8"/>
        <v>95.2</v>
      </c>
      <c r="Z31">
        <f t="shared" si="9"/>
        <v>77.2</v>
      </c>
      <c r="AA31">
        <f t="shared" si="10"/>
        <v>82.4</v>
      </c>
      <c r="AB31">
        <f t="shared" si="11"/>
        <v>0</v>
      </c>
      <c r="AC31">
        <f t="shared" si="12"/>
        <v>0</v>
      </c>
      <c r="AD31">
        <f t="shared" si="13"/>
        <v>0</v>
      </c>
    </row>
    <row r="32" spans="2:30" x14ac:dyDescent="0.25">
      <c r="B32" s="2">
        <v>15</v>
      </c>
      <c r="C32" s="3" t="s">
        <v>18</v>
      </c>
      <c r="D32" s="3" t="str">
        <f>VLOOKUP(C32,'Class Desc'!$C$5:$D$53,2,FALSE)</f>
        <v>COMML RESTAURANT WATER</v>
      </c>
      <c r="E32" s="14">
        <v>4</v>
      </c>
      <c r="I32" s="2">
        <v>257.10000000000002</v>
      </c>
      <c r="J32" s="2">
        <v>317.7</v>
      </c>
      <c r="K32" s="2">
        <v>250.5</v>
      </c>
      <c r="L32" s="2">
        <v>317.7</v>
      </c>
      <c r="M32" s="2">
        <v>320.10000000000002</v>
      </c>
      <c r="N32" s="2">
        <v>279.5</v>
      </c>
      <c r="R32">
        <f>SUMIFS(Accounts!$C$7:$C$306,Accounts!$A$7:$A$306,C32,Accounts!$B$7:$B$306,E32)</f>
        <v>1</v>
      </c>
      <c r="S32">
        <f t="shared" si="2"/>
        <v>0</v>
      </c>
      <c r="T32">
        <f t="shared" si="3"/>
        <v>0</v>
      </c>
      <c r="U32">
        <f t="shared" si="4"/>
        <v>0</v>
      </c>
      <c r="V32">
        <f t="shared" si="5"/>
        <v>257.10000000000002</v>
      </c>
      <c r="W32">
        <f t="shared" si="6"/>
        <v>317.7</v>
      </c>
      <c r="X32">
        <f t="shared" si="7"/>
        <v>250.5</v>
      </c>
      <c r="Y32">
        <f t="shared" si="8"/>
        <v>317.7</v>
      </c>
      <c r="Z32">
        <f t="shared" si="9"/>
        <v>320.10000000000002</v>
      </c>
      <c r="AA32">
        <f t="shared" si="10"/>
        <v>279.5</v>
      </c>
      <c r="AB32">
        <f t="shared" si="11"/>
        <v>0</v>
      </c>
      <c r="AC32">
        <f t="shared" si="12"/>
        <v>0</v>
      </c>
      <c r="AD32">
        <f t="shared" si="13"/>
        <v>0</v>
      </c>
    </row>
    <row r="33" spans="2:30" x14ac:dyDescent="0.25">
      <c r="B33" s="2">
        <v>15</v>
      </c>
      <c r="C33" s="3" t="s">
        <v>19</v>
      </c>
      <c r="D33" s="3" t="str">
        <f>VLOOKUP(C33,'Class Desc'!$C$5:$D$53,2,FALSE)</f>
        <v>COMMERCIAL IRRIGATION</v>
      </c>
      <c r="E33" s="3" t="s">
        <v>12</v>
      </c>
      <c r="I33" s="4"/>
      <c r="J33" s="2">
        <v>0</v>
      </c>
      <c r="K33" s="4"/>
      <c r="L33" s="2">
        <v>0</v>
      </c>
      <c r="M33" s="2">
        <v>0</v>
      </c>
      <c r="N33" s="2">
        <v>0</v>
      </c>
      <c r="R33">
        <f>SUMIFS(Accounts!$C$7:$C$306,Accounts!$A$7:$A$306,C33,Accounts!$B$7:$B$306,E33)</f>
        <v>0</v>
      </c>
      <c r="S33">
        <f t="shared" si="2"/>
        <v>0</v>
      </c>
      <c r="T33">
        <f t="shared" si="3"/>
        <v>0</v>
      </c>
      <c r="U33">
        <f t="shared" si="4"/>
        <v>0</v>
      </c>
      <c r="V33">
        <f t="shared" si="5"/>
        <v>0</v>
      </c>
      <c r="W33">
        <f t="shared" si="6"/>
        <v>0</v>
      </c>
      <c r="X33">
        <f t="shared" si="7"/>
        <v>0</v>
      </c>
      <c r="Y33">
        <f t="shared" si="8"/>
        <v>0</v>
      </c>
      <c r="Z33">
        <f t="shared" si="9"/>
        <v>0</v>
      </c>
      <c r="AA33">
        <f t="shared" si="10"/>
        <v>0</v>
      </c>
      <c r="AB33">
        <f t="shared" si="11"/>
        <v>0</v>
      </c>
      <c r="AC33">
        <f t="shared" si="12"/>
        <v>0</v>
      </c>
      <c r="AD33">
        <f t="shared" si="13"/>
        <v>0</v>
      </c>
    </row>
    <row r="34" spans="2:30" x14ac:dyDescent="0.25">
      <c r="B34" s="2">
        <v>15</v>
      </c>
      <c r="C34" s="3" t="s">
        <v>19</v>
      </c>
      <c r="D34" s="3" t="str">
        <f>VLOOKUP(C34,'Class Desc'!$C$5:$D$53,2,FALSE)</f>
        <v>COMMERCIAL IRRIGATION</v>
      </c>
      <c r="E34" s="14">
        <v>0.75</v>
      </c>
      <c r="I34" s="2">
        <v>786.3</v>
      </c>
      <c r="J34" s="2">
        <v>767.8</v>
      </c>
      <c r="K34" s="2">
        <v>790.1</v>
      </c>
      <c r="L34" s="2">
        <v>871.9</v>
      </c>
      <c r="M34" s="2">
        <v>863.6</v>
      </c>
      <c r="N34" s="2">
        <v>892.4</v>
      </c>
      <c r="R34">
        <f>SUMIFS(Accounts!$C$7:$C$306,Accounts!$A$7:$A$306,C34,Accounts!$B$7:$B$306,E34)</f>
        <v>103</v>
      </c>
      <c r="S34">
        <f t="shared" si="2"/>
        <v>0</v>
      </c>
      <c r="T34">
        <f t="shared" si="3"/>
        <v>0</v>
      </c>
      <c r="U34">
        <f t="shared" si="4"/>
        <v>0</v>
      </c>
      <c r="V34">
        <f t="shared" si="5"/>
        <v>7.6339805825242717</v>
      </c>
      <c r="W34">
        <f t="shared" si="6"/>
        <v>7.4543689320388342</v>
      </c>
      <c r="X34">
        <f t="shared" si="7"/>
        <v>7.6708737864077676</v>
      </c>
      <c r="Y34">
        <f t="shared" si="8"/>
        <v>8.4650485436893206</v>
      </c>
      <c r="Z34">
        <f t="shared" si="9"/>
        <v>8.3844660194174754</v>
      </c>
      <c r="AA34">
        <f t="shared" si="10"/>
        <v>8.6640776699029125</v>
      </c>
      <c r="AB34">
        <f t="shared" si="11"/>
        <v>0</v>
      </c>
      <c r="AC34">
        <f t="shared" si="12"/>
        <v>0</v>
      </c>
      <c r="AD34">
        <f t="shared" si="13"/>
        <v>0</v>
      </c>
    </row>
    <row r="35" spans="2:30" x14ac:dyDescent="0.25">
      <c r="B35" s="2">
        <v>15</v>
      </c>
      <c r="C35" s="3" t="s">
        <v>19</v>
      </c>
      <c r="D35" s="3" t="str">
        <f>VLOOKUP(C35,'Class Desc'!$C$5:$D$53,2,FALSE)</f>
        <v>COMMERCIAL IRRIGATION</v>
      </c>
      <c r="E35" s="14">
        <v>1</v>
      </c>
      <c r="I35" s="2">
        <v>4467.1000000000004</v>
      </c>
      <c r="J35" s="2">
        <v>4551.1000000000004</v>
      </c>
      <c r="K35" s="2">
        <v>4847.1000000000004</v>
      </c>
      <c r="L35" s="2">
        <v>4703.3</v>
      </c>
      <c r="M35" s="2">
        <v>4654.5</v>
      </c>
      <c r="N35" s="2">
        <v>4682.2</v>
      </c>
      <c r="R35">
        <f>SUMIFS(Accounts!$C$7:$C$306,Accounts!$A$7:$A$306,C35,Accounts!$B$7:$B$306,E35)</f>
        <v>195</v>
      </c>
      <c r="S35">
        <f t="shared" si="2"/>
        <v>0</v>
      </c>
      <c r="T35">
        <f t="shared" si="3"/>
        <v>0</v>
      </c>
      <c r="U35">
        <f t="shared" si="4"/>
        <v>0</v>
      </c>
      <c r="V35">
        <f t="shared" si="5"/>
        <v>22.908205128205129</v>
      </c>
      <c r="W35">
        <f t="shared" si="6"/>
        <v>23.338974358974362</v>
      </c>
      <c r="X35">
        <f t="shared" si="7"/>
        <v>24.856923076923078</v>
      </c>
      <c r="Y35">
        <f t="shared" si="8"/>
        <v>24.11948717948718</v>
      </c>
      <c r="Z35">
        <f t="shared" si="9"/>
        <v>23.869230769230768</v>
      </c>
      <c r="AA35">
        <f t="shared" si="10"/>
        <v>24.011282051282052</v>
      </c>
      <c r="AB35">
        <f t="shared" si="11"/>
        <v>0</v>
      </c>
      <c r="AC35">
        <f t="shared" si="12"/>
        <v>0</v>
      </c>
      <c r="AD35">
        <f t="shared" si="13"/>
        <v>0</v>
      </c>
    </row>
    <row r="36" spans="2:30" x14ac:dyDescent="0.25">
      <c r="B36" s="2">
        <v>15</v>
      </c>
      <c r="C36" s="3" t="s">
        <v>19</v>
      </c>
      <c r="D36" s="3" t="str">
        <f>VLOOKUP(C36,'Class Desc'!$C$5:$D$53,2,FALSE)</f>
        <v>COMMERCIAL IRRIGATION</v>
      </c>
      <c r="E36" s="14">
        <v>1.5</v>
      </c>
      <c r="I36" s="2">
        <v>14405.99</v>
      </c>
      <c r="J36" s="2">
        <v>14271.01</v>
      </c>
      <c r="K36" s="2">
        <v>15425.3</v>
      </c>
      <c r="L36" s="2">
        <v>16664.7</v>
      </c>
      <c r="M36" s="2">
        <v>15057.4</v>
      </c>
      <c r="N36" s="2">
        <v>15527.5</v>
      </c>
      <c r="R36">
        <f>SUMIFS(Accounts!$C$7:$C$306,Accounts!$A$7:$A$306,C36,Accounts!$B$7:$B$306,E36)</f>
        <v>292</v>
      </c>
      <c r="S36">
        <f t="shared" si="2"/>
        <v>0</v>
      </c>
      <c r="T36">
        <f t="shared" si="3"/>
        <v>0</v>
      </c>
      <c r="U36">
        <f t="shared" si="4"/>
        <v>0</v>
      </c>
      <c r="V36">
        <f t="shared" si="5"/>
        <v>49.335582191780823</v>
      </c>
      <c r="W36">
        <f t="shared" si="6"/>
        <v>48.873321917808219</v>
      </c>
      <c r="X36">
        <f t="shared" si="7"/>
        <v>52.826369863013696</v>
      </c>
      <c r="Y36">
        <f t="shared" si="8"/>
        <v>57.07089041095891</v>
      </c>
      <c r="Z36">
        <f t="shared" si="9"/>
        <v>51.566438356164383</v>
      </c>
      <c r="AA36">
        <f t="shared" si="10"/>
        <v>53.176369863013697</v>
      </c>
      <c r="AB36">
        <f t="shared" si="11"/>
        <v>0</v>
      </c>
      <c r="AC36">
        <f t="shared" si="12"/>
        <v>0</v>
      </c>
      <c r="AD36">
        <f t="shared" si="13"/>
        <v>0</v>
      </c>
    </row>
    <row r="37" spans="2:30" x14ac:dyDescent="0.25">
      <c r="B37" s="2">
        <v>15</v>
      </c>
      <c r="C37" s="3" t="s">
        <v>19</v>
      </c>
      <c r="D37" s="3" t="str">
        <f>VLOOKUP(C37,'Class Desc'!$C$5:$D$53,2,FALSE)</f>
        <v>COMMERCIAL IRRIGATION</v>
      </c>
      <c r="E37" s="14">
        <v>2</v>
      </c>
      <c r="I37" s="2">
        <v>28618.400000000001</v>
      </c>
      <c r="J37" s="2">
        <v>26985.7</v>
      </c>
      <c r="K37" s="2">
        <v>29157</v>
      </c>
      <c r="L37" s="2">
        <v>32421.4</v>
      </c>
      <c r="M37" s="2">
        <v>29586.5</v>
      </c>
      <c r="N37" s="2">
        <v>31576.3</v>
      </c>
      <c r="R37">
        <f>SUMIFS(Accounts!$C$7:$C$306,Accounts!$A$7:$A$306,C37,Accounts!$B$7:$B$306,E37)</f>
        <v>279</v>
      </c>
      <c r="S37">
        <f t="shared" si="2"/>
        <v>0</v>
      </c>
      <c r="T37">
        <f t="shared" si="3"/>
        <v>0</v>
      </c>
      <c r="U37">
        <f t="shared" si="4"/>
        <v>0</v>
      </c>
      <c r="V37">
        <f t="shared" si="5"/>
        <v>102.57491039426523</v>
      </c>
      <c r="W37">
        <f t="shared" si="6"/>
        <v>96.722939068100359</v>
      </c>
      <c r="X37">
        <f t="shared" si="7"/>
        <v>104.50537634408602</v>
      </c>
      <c r="Y37">
        <f t="shared" si="8"/>
        <v>116.20573476702509</v>
      </c>
      <c r="Z37">
        <f t="shared" si="9"/>
        <v>106.04480286738351</v>
      </c>
      <c r="AA37">
        <f t="shared" si="10"/>
        <v>113.17670250896057</v>
      </c>
      <c r="AB37">
        <f t="shared" si="11"/>
        <v>0</v>
      </c>
      <c r="AC37">
        <f t="shared" si="12"/>
        <v>0</v>
      </c>
      <c r="AD37">
        <f t="shared" si="13"/>
        <v>0</v>
      </c>
    </row>
    <row r="38" spans="2:30" x14ac:dyDescent="0.25">
      <c r="B38" s="2">
        <v>15</v>
      </c>
      <c r="C38" s="3" t="s">
        <v>19</v>
      </c>
      <c r="D38" s="3" t="str">
        <f>VLOOKUP(C38,'Class Desc'!$C$5:$D$53,2,FALSE)</f>
        <v>COMMERCIAL IRRIGATION</v>
      </c>
      <c r="E38" s="14">
        <v>3</v>
      </c>
      <c r="I38" s="2">
        <v>8094.6</v>
      </c>
      <c r="J38" s="2">
        <v>6940.7</v>
      </c>
      <c r="K38" s="2">
        <v>11429.4</v>
      </c>
      <c r="L38" s="2">
        <v>9504.9</v>
      </c>
      <c r="M38" s="2">
        <v>8818.4</v>
      </c>
      <c r="N38" s="2">
        <v>10773.6</v>
      </c>
      <c r="R38">
        <f>SUMIFS(Accounts!$C$7:$C$306,Accounts!$A$7:$A$306,C38,Accounts!$B$7:$B$306,E38)</f>
        <v>27</v>
      </c>
      <c r="S38">
        <f t="shared" si="2"/>
        <v>0</v>
      </c>
      <c r="T38">
        <f t="shared" si="3"/>
        <v>0</v>
      </c>
      <c r="U38">
        <f t="shared" si="4"/>
        <v>0</v>
      </c>
      <c r="V38">
        <f t="shared" si="5"/>
        <v>299.8</v>
      </c>
      <c r="W38">
        <f t="shared" si="6"/>
        <v>257.06296296296296</v>
      </c>
      <c r="X38">
        <f t="shared" si="7"/>
        <v>423.31111111111107</v>
      </c>
      <c r="Y38">
        <f t="shared" si="8"/>
        <v>352.0333333333333</v>
      </c>
      <c r="Z38">
        <f t="shared" si="9"/>
        <v>326.60740740740738</v>
      </c>
      <c r="AA38">
        <f t="shared" si="10"/>
        <v>399.02222222222224</v>
      </c>
      <c r="AB38">
        <f t="shared" si="11"/>
        <v>0</v>
      </c>
      <c r="AC38">
        <f t="shared" si="12"/>
        <v>0</v>
      </c>
      <c r="AD38">
        <f t="shared" si="13"/>
        <v>0</v>
      </c>
    </row>
    <row r="39" spans="2:30" x14ac:dyDescent="0.25">
      <c r="B39" s="2">
        <v>15</v>
      </c>
      <c r="C39" s="3" t="s">
        <v>19</v>
      </c>
      <c r="D39" s="3" t="str">
        <f>VLOOKUP(C39,'Class Desc'!$C$5:$D$53,2,FALSE)</f>
        <v>COMMERCIAL IRRIGATION</v>
      </c>
      <c r="E39" s="14">
        <v>4</v>
      </c>
      <c r="I39" s="2">
        <v>8052.8</v>
      </c>
      <c r="J39" s="2">
        <v>9074.1</v>
      </c>
      <c r="K39" s="2">
        <v>7689.8</v>
      </c>
      <c r="L39" s="2">
        <v>10088.5</v>
      </c>
      <c r="M39" s="2">
        <v>10207.1</v>
      </c>
      <c r="N39" s="2">
        <v>11224.8</v>
      </c>
      <c r="R39">
        <f>SUMIFS(Accounts!$C$7:$C$306,Accounts!$A$7:$A$306,C39,Accounts!$B$7:$B$306,E39)</f>
        <v>10</v>
      </c>
      <c r="S39">
        <f t="shared" si="2"/>
        <v>0</v>
      </c>
      <c r="T39">
        <f t="shared" si="3"/>
        <v>0</v>
      </c>
      <c r="U39">
        <f t="shared" si="4"/>
        <v>0</v>
      </c>
      <c r="V39">
        <f t="shared" si="5"/>
        <v>805.28</v>
      </c>
      <c r="W39">
        <f t="shared" si="6"/>
        <v>907.41000000000008</v>
      </c>
      <c r="X39">
        <f t="shared" si="7"/>
        <v>768.98</v>
      </c>
      <c r="Y39">
        <f t="shared" si="8"/>
        <v>1008.85</v>
      </c>
      <c r="Z39">
        <f t="shared" si="9"/>
        <v>1020.71</v>
      </c>
      <c r="AA39">
        <f t="shared" si="10"/>
        <v>1122.48</v>
      </c>
      <c r="AB39">
        <f t="shared" si="11"/>
        <v>0</v>
      </c>
      <c r="AC39">
        <f t="shared" si="12"/>
        <v>0</v>
      </c>
      <c r="AD39">
        <f t="shared" si="13"/>
        <v>0</v>
      </c>
    </row>
    <row r="40" spans="2:30" x14ac:dyDescent="0.25">
      <c r="B40" s="2">
        <v>15</v>
      </c>
      <c r="C40" s="3" t="s">
        <v>19</v>
      </c>
      <c r="D40" s="3" t="str">
        <f>VLOOKUP(C40,'Class Desc'!$C$5:$D$53,2,FALSE)</f>
        <v>COMMERCIAL IRRIGATION</v>
      </c>
      <c r="E40" s="14">
        <v>6</v>
      </c>
      <c r="I40" s="2">
        <v>1936.3</v>
      </c>
      <c r="J40" s="2">
        <v>2004.9</v>
      </c>
      <c r="K40" s="2">
        <v>2500.6</v>
      </c>
      <c r="L40" s="2">
        <v>2797.9</v>
      </c>
      <c r="M40" s="2">
        <v>2182.5</v>
      </c>
      <c r="N40" s="2">
        <v>2728.7</v>
      </c>
      <c r="R40">
        <f>SUMIFS(Accounts!$C$7:$C$306,Accounts!$A$7:$A$306,C40,Accounts!$B$7:$B$306,E40)</f>
        <v>3</v>
      </c>
      <c r="S40">
        <f t="shared" si="2"/>
        <v>0</v>
      </c>
      <c r="T40">
        <f t="shared" si="3"/>
        <v>0</v>
      </c>
      <c r="U40">
        <f t="shared" si="4"/>
        <v>0</v>
      </c>
      <c r="V40">
        <f t="shared" si="5"/>
        <v>645.43333333333328</v>
      </c>
      <c r="W40">
        <f t="shared" si="6"/>
        <v>668.30000000000007</v>
      </c>
      <c r="X40">
        <f t="shared" si="7"/>
        <v>833.5333333333333</v>
      </c>
      <c r="Y40">
        <f t="shared" si="8"/>
        <v>932.63333333333333</v>
      </c>
      <c r="Z40">
        <f t="shared" si="9"/>
        <v>727.5</v>
      </c>
      <c r="AA40">
        <f t="shared" si="10"/>
        <v>909.56666666666661</v>
      </c>
      <c r="AB40">
        <f t="shared" si="11"/>
        <v>0</v>
      </c>
      <c r="AC40">
        <f t="shared" si="12"/>
        <v>0</v>
      </c>
      <c r="AD40">
        <f t="shared" si="13"/>
        <v>0</v>
      </c>
    </row>
    <row r="41" spans="2:30" x14ac:dyDescent="0.25">
      <c r="B41" s="2">
        <v>15</v>
      </c>
      <c r="C41" s="3" t="s">
        <v>20</v>
      </c>
      <c r="D41" s="3" t="str">
        <f>VLOOKUP(C41,'Class Desc'!$C$5:$D$53,2,FALSE)</f>
        <v>COMMERCIAL</v>
      </c>
      <c r="E41" s="14">
        <v>2</v>
      </c>
      <c r="I41" s="2">
        <v>375.7</v>
      </c>
      <c r="J41" s="2">
        <v>316</v>
      </c>
      <c r="K41" s="2">
        <v>321.3</v>
      </c>
      <c r="L41" s="2">
        <v>379</v>
      </c>
      <c r="M41" s="2">
        <v>364.7</v>
      </c>
      <c r="N41" s="2">
        <v>412.2</v>
      </c>
      <c r="R41">
        <f>SUMIFS(Accounts!$C$7:$C$306,Accounts!$A$7:$A$306,C41,Accounts!$B$7:$B$306,E41)</f>
        <v>1</v>
      </c>
      <c r="S41">
        <f t="shared" si="2"/>
        <v>0</v>
      </c>
      <c r="T41">
        <f t="shared" si="3"/>
        <v>0</v>
      </c>
      <c r="U41">
        <f t="shared" si="4"/>
        <v>0</v>
      </c>
      <c r="V41">
        <f t="shared" si="5"/>
        <v>375.7</v>
      </c>
      <c r="W41">
        <f t="shared" si="6"/>
        <v>316</v>
      </c>
      <c r="X41">
        <f t="shared" si="7"/>
        <v>321.3</v>
      </c>
      <c r="Y41">
        <f t="shared" si="8"/>
        <v>379</v>
      </c>
      <c r="Z41">
        <f t="shared" si="9"/>
        <v>364.7</v>
      </c>
      <c r="AA41">
        <f t="shared" si="10"/>
        <v>412.2</v>
      </c>
      <c r="AB41">
        <f t="shared" si="11"/>
        <v>0</v>
      </c>
      <c r="AC41">
        <f t="shared" si="12"/>
        <v>0</v>
      </c>
      <c r="AD41">
        <f t="shared" si="13"/>
        <v>0</v>
      </c>
    </row>
    <row r="42" spans="2:30" x14ac:dyDescent="0.25">
      <c r="B42" s="2">
        <v>15</v>
      </c>
      <c r="C42" s="3" t="s">
        <v>21</v>
      </c>
      <c r="D42" s="3" t="str">
        <f>VLOOKUP(C42,'Class Desc'!$C$5:$D$53,2,FALSE)</f>
        <v>CESAR CHAVEZ SCHOOL</v>
      </c>
      <c r="E42" s="14">
        <v>3</v>
      </c>
      <c r="I42" s="2">
        <v>628.5</v>
      </c>
      <c r="J42" s="2">
        <v>455</v>
      </c>
      <c r="K42" s="2">
        <v>387</v>
      </c>
      <c r="L42" s="2">
        <v>340.7</v>
      </c>
      <c r="M42" s="2">
        <v>269.89999999999998</v>
      </c>
      <c r="N42" s="2">
        <v>269.7</v>
      </c>
      <c r="R42">
        <f>SUMIFS(Accounts!$C$7:$C$306,Accounts!$A$7:$A$306,C42,Accounts!$B$7:$B$306,E42)</f>
        <v>6</v>
      </c>
      <c r="S42">
        <f t="shared" si="2"/>
        <v>0</v>
      </c>
      <c r="T42">
        <f t="shared" si="3"/>
        <v>0</v>
      </c>
      <c r="U42">
        <f t="shared" si="4"/>
        <v>0</v>
      </c>
      <c r="V42">
        <f t="shared" si="5"/>
        <v>104.75</v>
      </c>
      <c r="W42">
        <f t="shared" si="6"/>
        <v>75.833333333333329</v>
      </c>
      <c r="X42">
        <f t="shared" si="7"/>
        <v>64.5</v>
      </c>
      <c r="Y42">
        <f t="shared" si="8"/>
        <v>56.783333333333331</v>
      </c>
      <c r="Z42">
        <f t="shared" si="9"/>
        <v>44.983333333333327</v>
      </c>
      <c r="AA42">
        <f t="shared" si="10"/>
        <v>44.949999999999996</v>
      </c>
      <c r="AB42">
        <f t="shared" si="11"/>
        <v>0</v>
      </c>
      <c r="AC42">
        <f t="shared" si="12"/>
        <v>0</v>
      </c>
      <c r="AD42">
        <f t="shared" si="13"/>
        <v>0</v>
      </c>
    </row>
    <row r="43" spans="2:30" x14ac:dyDescent="0.25">
      <c r="B43" s="2">
        <v>15</v>
      </c>
      <c r="C43" s="3" t="s">
        <v>22</v>
      </c>
      <c r="D43" s="3" t="str">
        <f>VLOOKUP(C43,'Class Desc'!$C$5:$D$53,2,FALSE)</f>
        <v>FLAT RATE CONST</v>
      </c>
      <c r="E43" s="3" t="s">
        <v>12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R43">
        <f>SUMIFS(Accounts!$C$7:$C$306,Accounts!$A$7:$A$306,C43,Accounts!$B$7:$B$306,E43)</f>
        <v>0</v>
      </c>
      <c r="S43">
        <f t="shared" si="2"/>
        <v>0</v>
      </c>
      <c r="T43">
        <f t="shared" si="3"/>
        <v>0</v>
      </c>
      <c r="U43">
        <f t="shared" si="4"/>
        <v>0</v>
      </c>
      <c r="V43">
        <f t="shared" si="5"/>
        <v>0</v>
      </c>
      <c r="W43">
        <f t="shared" si="6"/>
        <v>0</v>
      </c>
      <c r="X43">
        <f t="shared" si="7"/>
        <v>0</v>
      </c>
      <c r="Y43">
        <f t="shared" si="8"/>
        <v>0</v>
      </c>
      <c r="Z43">
        <f t="shared" si="9"/>
        <v>0</v>
      </c>
      <c r="AA43">
        <f t="shared" si="10"/>
        <v>0</v>
      </c>
      <c r="AB43">
        <f t="shared" si="11"/>
        <v>0</v>
      </c>
      <c r="AC43">
        <f t="shared" si="12"/>
        <v>0</v>
      </c>
      <c r="AD43">
        <f t="shared" si="13"/>
        <v>0</v>
      </c>
    </row>
    <row r="44" spans="2:30" x14ac:dyDescent="0.25">
      <c r="B44" s="2">
        <v>15</v>
      </c>
      <c r="C44" s="3" t="s">
        <v>23</v>
      </c>
      <c r="D44" s="3" t="str">
        <f>VLOOKUP(C44,'Class Desc'!$C$5:$D$53,2,FALSE)</f>
        <v>CITY GOVT BLDGS FAC MAINT</v>
      </c>
      <c r="E44" s="14">
        <v>0.75</v>
      </c>
      <c r="I44" s="2">
        <v>70.099999999999994</v>
      </c>
      <c r="J44" s="2">
        <v>54</v>
      </c>
      <c r="K44" s="2">
        <v>59.4</v>
      </c>
      <c r="L44" s="2">
        <v>61.8</v>
      </c>
      <c r="M44" s="2">
        <v>56.3</v>
      </c>
      <c r="N44" s="2">
        <v>60.3</v>
      </c>
      <c r="R44">
        <f>SUMIFS(Accounts!$C$7:$C$306,Accounts!$A$7:$A$306,C44,Accounts!$B$7:$B$306,E44)</f>
        <v>12</v>
      </c>
      <c r="S44">
        <f t="shared" si="2"/>
        <v>0</v>
      </c>
      <c r="T44">
        <f t="shared" si="3"/>
        <v>0</v>
      </c>
      <c r="U44">
        <f t="shared" si="4"/>
        <v>0</v>
      </c>
      <c r="V44">
        <f t="shared" si="5"/>
        <v>5.8416666666666659</v>
      </c>
      <c r="W44">
        <f t="shared" si="6"/>
        <v>4.5</v>
      </c>
      <c r="X44">
        <f t="shared" si="7"/>
        <v>4.95</v>
      </c>
      <c r="Y44">
        <f t="shared" si="8"/>
        <v>5.1499999999999995</v>
      </c>
      <c r="Z44">
        <f t="shared" si="9"/>
        <v>4.6916666666666664</v>
      </c>
      <c r="AA44">
        <f t="shared" si="10"/>
        <v>5.0249999999999995</v>
      </c>
      <c r="AB44">
        <f t="shared" si="11"/>
        <v>0</v>
      </c>
      <c r="AC44">
        <f t="shared" si="12"/>
        <v>0</v>
      </c>
      <c r="AD44">
        <f t="shared" si="13"/>
        <v>0</v>
      </c>
    </row>
    <row r="45" spans="2:30" x14ac:dyDescent="0.25">
      <c r="B45" s="2">
        <v>15</v>
      </c>
      <c r="C45" s="3" t="s">
        <v>23</v>
      </c>
      <c r="D45" s="3" t="str">
        <f>VLOOKUP(C45,'Class Desc'!$C$5:$D$53,2,FALSE)</f>
        <v>CITY GOVT BLDGS FAC MAINT</v>
      </c>
      <c r="E45" s="14">
        <v>1</v>
      </c>
      <c r="I45" s="2">
        <v>110.8</v>
      </c>
      <c r="J45" s="2">
        <v>134.9</v>
      </c>
      <c r="K45" s="2">
        <v>87.4</v>
      </c>
      <c r="L45" s="2">
        <v>105.1</v>
      </c>
      <c r="M45" s="2">
        <v>94.1</v>
      </c>
      <c r="N45" s="2">
        <v>73.8</v>
      </c>
      <c r="R45">
        <f>SUMIFS(Accounts!$C$7:$C$306,Accounts!$A$7:$A$306,C45,Accounts!$B$7:$B$306,E45)</f>
        <v>13</v>
      </c>
      <c r="S45">
        <f t="shared" si="2"/>
        <v>0</v>
      </c>
      <c r="T45">
        <f t="shared" si="3"/>
        <v>0</v>
      </c>
      <c r="U45">
        <f t="shared" si="4"/>
        <v>0</v>
      </c>
      <c r="V45">
        <f t="shared" si="5"/>
        <v>8.523076923076923</v>
      </c>
      <c r="W45">
        <f t="shared" si="6"/>
        <v>10.376923076923077</v>
      </c>
      <c r="X45">
        <f t="shared" si="7"/>
        <v>6.7230769230769232</v>
      </c>
      <c r="Y45">
        <f t="shared" si="8"/>
        <v>8.0846153846153843</v>
      </c>
      <c r="Z45">
        <f t="shared" si="9"/>
        <v>7.2384615384615376</v>
      </c>
      <c r="AA45">
        <f t="shared" si="10"/>
        <v>5.6769230769230763</v>
      </c>
      <c r="AB45">
        <f t="shared" si="11"/>
        <v>0</v>
      </c>
      <c r="AC45">
        <f t="shared" si="12"/>
        <v>0</v>
      </c>
      <c r="AD45">
        <f t="shared" si="13"/>
        <v>0</v>
      </c>
    </row>
    <row r="46" spans="2:30" x14ac:dyDescent="0.25">
      <c r="B46" s="2">
        <v>15</v>
      </c>
      <c r="C46" s="3" t="s">
        <v>23</v>
      </c>
      <c r="D46" s="3" t="str">
        <f>VLOOKUP(C46,'Class Desc'!$C$5:$D$53,2,FALSE)</f>
        <v>CITY GOVT BLDGS FAC MAINT</v>
      </c>
      <c r="E46" s="14">
        <v>1.5</v>
      </c>
      <c r="I46" s="2">
        <v>178.9</v>
      </c>
      <c r="J46" s="2">
        <v>203.1</v>
      </c>
      <c r="K46" s="2">
        <v>398.2</v>
      </c>
      <c r="L46" s="2">
        <v>245</v>
      </c>
      <c r="M46" s="2">
        <v>201.8</v>
      </c>
      <c r="N46" s="2">
        <v>216.2</v>
      </c>
      <c r="R46">
        <f>SUMIFS(Accounts!$C$7:$C$306,Accounts!$A$7:$A$306,C46,Accounts!$B$7:$B$306,E46)</f>
        <v>13</v>
      </c>
      <c r="S46">
        <f t="shared" si="2"/>
        <v>0</v>
      </c>
      <c r="T46">
        <f t="shared" si="3"/>
        <v>0</v>
      </c>
      <c r="U46">
        <f t="shared" si="4"/>
        <v>0</v>
      </c>
      <c r="V46">
        <f t="shared" si="5"/>
        <v>13.761538461538462</v>
      </c>
      <c r="W46">
        <f t="shared" si="6"/>
        <v>15.623076923076923</v>
      </c>
      <c r="X46">
        <f t="shared" si="7"/>
        <v>30.630769230769229</v>
      </c>
      <c r="Y46">
        <f t="shared" si="8"/>
        <v>18.846153846153847</v>
      </c>
      <c r="Z46">
        <f t="shared" si="9"/>
        <v>15.523076923076925</v>
      </c>
      <c r="AA46">
        <f t="shared" si="10"/>
        <v>16.630769230769229</v>
      </c>
      <c r="AB46">
        <f t="shared" si="11"/>
        <v>0</v>
      </c>
      <c r="AC46">
        <f t="shared" si="12"/>
        <v>0</v>
      </c>
      <c r="AD46">
        <f t="shared" si="13"/>
        <v>0</v>
      </c>
    </row>
    <row r="47" spans="2:30" x14ac:dyDescent="0.25">
      <c r="B47" s="2">
        <v>15</v>
      </c>
      <c r="C47" s="3" t="s">
        <v>23</v>
      </c>
      <c r="D47" s="3" t="str">
        <f>VLOOKUP(C47,'Class Desc'!$C$5:$D$53,2,FALSE)</f>
        <v>CITY GOVT BLDGS FAC MAINT</v>
      </c>
      <c r="E47" s="14">
        <v>2</v>
      </c>
      <c r="I47" s="2">
        <v>1158.9000000000001</v>
      </c>
      <c r="J47" s="2">
        <v>1139.3</v>
      </c>
      <c r="K47" s="2">
        <v>1274</v>
      </c>
      <c r="L47" s="2">
        <v>1556.3</v>
      </c>
      <c r="M47" s="2">
        <v>1634.8</v>
      </c>
      <c r="N47" s="2">
        <v>1123.5999999999999</v>
      </c>
      <c r="R47">
        <f>SUMIFS(Accounts!$C$7:$C$306,Accounts!$A$7:$A$306,C47,Accounts!$B$7:$B$306,E47)</f>
        <v>29</v>
      </c>
      <c r="S47">
        <f t="shared" si="2"/>
        <v>0</v>
      </c>
      <c r="T47">
        <f t="shared" si="3"/>
        <v>0</v>
      </c>
      <c r="U47">
        <f t="shared" si="4"/>
        <v>0</v>
      </c>
      <c r="V47">
        <f t="shared" si="5"/>
        <v>39.962068965517247</v>
      </c>
      <c r="W47">
        <f t="shared" si="6"/>
        <v>39.286206896551725</v>
      </c>
      <c r="X47">
        <f t="shared" si="7"/>
        <v>43.931034482758619</v>
      </c>
      <c r="Y47">
        <f t="shared" si="8"/>
        <v>53.665517241379305</v>
      </c>
      <c r="Z47">
        <f t="shared" si="9"/>
        <v>56.372413793103448</v>
      </c>
      <c r="AA47">
        <f t="shared" si="10"/>
        <v>38.744827586206895</v>
      </c>
      <c r="AB47">
        <f t="shared" si="11"/>
        <v>0</v>
      </c>
      <c r="AC47">
        <f t="shared" si="12"/>
        <v>0</v>
      </c>
      <c r="AD47">
        <f t="shared" si="13"/>
        <v>0</v>
      </c>
    </row>
    <row r="48" spans="2:30" x14ac:dyDescent="0.25">
      <c r="B48" s="2">
        <v>15</v>
      </c>
      <c r="C48" s="3" t="s">
        <v>23</v>
      </c>
      <c r="D48" s="3" t="str">
        <f>VLOOKUP(C48,'Class Desc'!$C$5:$D$53,2,FALSE)</f>
        <v>CITY GOVT BLDGS FAC MAINT</v>
      </c>
      <c r="E48" s="14">
        <v>3</v>
      </c>
      <c r="I48" s="2">
        <v>520.9</v>
      </c>
      <c r="J48" s="2">
        <v>417.6</v>
      </c>
      <c r="K48" s="2">
        <v>554.9</v>
      </c>
      <c r="L48" s="2">
        <v>759.1</v>
      </c>
      <c r="M48" s="2">
        <v>528.20000000000005</v>
      </c>
      <c r="N48" s="2">
        <v>586.1</v>
      </c>
      <c r="R48">
        <f>SUMIFS(Accounts!$C$7:$C$306,Accounts!$A$7:$A$306,C48,Accounts!$B$7:$B$306,E48)</f>
        <v>6</v>
      </c>
      <c r="S48">
        <f t="shared" si="2"/>
        <v>0</v>
      </c>
      <c r="T48">
        <f t="shared" si="3"/>
        <v>0</v>
      </c>
      <c r="U48">
        <f t="shared" si="4"/>
        <v>0</v>
      </c>
      <c r="V48">
        <f t="shared" si="5"/>
        <v>86.816666666666663</v>
      </c>
      <c r="W48">
        <f t="shared" si="6"/>
        <v>69.600000000000009</v>
      </c>
      <c r="X48">
        <f t="shared" si="7"/>
        <v>92.483333333333334</v>
      </c>
      <c r="Y48">
        <f t="shared" si="8"/>
        <v>126.51666666666667</v>
      </c>
      <c r="Z48">
        <f t="shared" si="9"/>
        <v>88.033333333333346</v>
      </c>
      <c r="AA48">
        <f t="shared" si="10"/>
        <v>97.683333333333337</v>
      </c>
      <c r="AB48">
        <f t="shared" si="11"/>
        <v>0</v>
      </c>
      <c r="AC48">
        <f t="shared" si="12"/>
        <v>0</v>
      </c>
      <c r="AD48">
        <f t="shared" si="13"/>
        <v>0</v>
      </c>
    </row>
    <row r="49" spans="2:30" x14ac:dyDescent="0.25">
      <c r="B49" s="2">
        <v>15</v>
      </c>
      <c r="C49" s="3" t="s">
        <v>23</v>
      </c>
      <c r="D49" s="3" t="str">
        <f>VLOOKUP(C49,'Class Desc'!$C$5:$D$53,2,FALSE)</f>
        <v>CITY GOVT BLDGS FAC MAINT</v>
      </c>
      <c r="E49" s="14">
        <v>4</v>
      </c>
      <c r="I49" s="2">
        <v>862.9</v>
      </c>
      <c r="J49" s="2">
        <v>823.8</v>
      </c>
      <c r="K49" s="2">
        <v>875.1</v>
      </c>
      <c r="L49" s="2">
        <v>947.1</v>
      </c>
      <c r="M49" s="2">
        <v>1215.9000000000001</v>
      </c>
      <c r="N49" s="2">
        <v>796.2</v>
      </c>
      <c r="R49">
        <f>SUMIFS(Accounts!$C$7:$C$306,Accounts!$A$7:$A$306,C49,Accounts!$B$7:$B$306,E49)</f>
        <v>3</v>
      </c>
      <c r="S49">
        <f t="shared" si="2"/>
        <v>0</v>
      </c>
      <c r="T49">
        <f t="shared" si="3"/>
        <v>0</v>
      </c>
      <c r="U49">
        <f t="shared" si="4"/>
        <v>0</v>
      </c>
      <c r="V49">
        <f t="shared" si="5"/>
        <v>287.63333333333333</v>
      </c>
      <c r="W49">
        <f t="shared" si="6"/>
        <v>274.59999999999997</v>
      </c>
      <c r="X49">
        <f t="shared" si="7"/>
        <v>291.7</v>
      </c>
      <c r="Y49">
        <f t="shared" si="8"/>
        <v>315.7</v>
      </c>
      <c r="Z49">
        <f t="shared" si="9"/>
        <v>405.3</v>
      </c>
      <c r="AA49">
        <f t="shared" si="10"/>
        <v>265.40000000000003</v>
      </c>
      <c r="AB49">
        <f t="shared" si="11"/>
        <v>0</v>
      </c>
      <c r="AC49">
        <f t="shared" si="12"/>
        <v>0</v>
      </c>
      <c r="AD49">
        <f t="shared" si="13"/>
        <v>0</v>
      </c>
    </row>
    <row r="50" spans="2:30" x14ac:dyDescent="0.25">
      <c r="B50" s="2">
        <v>15</v>
      </c>
      <c r="C50" s="3" t="s">
        <v>23</v>
      </c>
      <c r="D50" s="3" t="str">
        <f>VLOOKUP(C50,'Class Desc'!$C$5:$D$53,2,FALSE)</f>
        <v>CITY GOVT BLDGS FAC MAINT</v>
      </c>
      <c r="E50" s="14">
        <v>6</v>
      </c>
      <c r="I50" s="2">
        <v>57</v>
      </c>
      <c r="J50" s="2">
        <v>56</v>
      </c>
      <c r="K50" s="2">
        <v>70</v>
      </c>
      <c r="L50" s="2">
        <v>59</v>
      </c>
      <c r="M50" s="2">
        <v>70</v>
      </c>
      <c r="N50" s="2">
        <v>58</v>
      </c>
      <c r="R50">
        <f>SUMIFS(Accounts!$C$7:$C$306,Accounts!$A$7:$A$306,C50,Accounts!$B$7:$B$306,E50)</f>
        <v>1</v>
      </c>
      <c r="S50">
        <f t="shared" si="2"/>
        <v>0</v>
      </c>
      <c r="T50">
        <f t="shared" si="3"/>
        <v>0</v>
      </c>
      <c r="U50">
        <f t="shared" si="4"/>
        <v>0</v>
      </c>
      <c r="V50">
        <f t="shared" si="5"/>
        <v>57</v>
      </c>
      <c r="W50">
        <f t="shared" si="6"/>
        <v>56</v>
      </c>
      <c r="X50">
        <f t="shared" si="7"/>
        <v>70</v>
      </c>
      <c r="Y50">
        <f t="shared" si="8"/>
        <v>59</v>
      </c>
      <c r="Z50">
        <f t="shared" si="9"/>
        <v>70</v>
      </c>
      <c r="AA50">
        <f t="shared" si="10"/>
        <v>58</v>
      </c>
      <c r="AB50">
        <f t="shared" si="11"/>
        <v>0</v>
      </c>
      <c r="AC50">
        <f t="shared" si="12"/>
        <v>0</v>
      </c>
      <c r="AD50">
        <f t="shared" si="13"/>
        <v>0</v>
      </c>
    </row>
    <row r="51" spans="2:30" x14ac:dyDescent="0.25">
      <c r="B51" s="2">
        <v>15</v>
      </c>
      <c r="C51" s="3" t="s">
        <v>24</v>
      </c>
      <c r="D51" s="3" t="str">
        <f>VLOOKUP(C51,'Class Desc'!$C$5:$D$53,2,FALSE)</f>
        <v>CITY GOVT - IRRIGATION</v>
      </c>
      <c r="E51" s="14">
        <v>0.75</v>
      </c>
      <c r="I51" s="2">
        <v>304.3</v>
      </c>
      <c r="J51" s="2">
        <v>369.1</v>
      </c>
      <c r="K51" s="2">
        <v>449.9</v>
      </c>
      <c r="L51" s="2">
        <v>402.9</v>
      </c>
      <c r="M51" s="2">
        <v>400.6</v>
      </c>
      <c r="N51" s="2">
        <v>484.1</v>
      </c>
      <c r="R51">
        <f>SUMIFS(Accounts!$C$7:$C$306,Accounts!$A$7:$A$306,C51,Accounts!$B$7:$B$306,E51)</f>
        <v>79</v>
      </c>
      <c r="S51">
        <f t="shared" si="2"/>
        <v>0</v>
      </c>
      <c r="T51">
        <f t="shared" si="3"/>
        <v>0</v>
      </c>
      <c r="U51">
        <f t="shared" si="4"/>
        <v>0</v>
      </c>
      <c r="V51">
        <f t="shared" si="5"/>
        <v>3.8518987341772153</v>
      </c>
      <c r="W51">
        <f t="shared" si="6"/>
        <v>4.6721518987341772</v>
      </c>
      <c r="X51">
        <f t="shared" si="7"/>
        <v>5.6949367088607596</v>
      </c>
      <c r="Y51">
        <f t="shared" si="8"/>
        <v>5.0999999999999996</v>
      </c>
      <c r="Z51">
        <f t="shared" si="9"/>
        <v>5.0708860759493675</v>
      </c>
      <c r="AA51">
        <f t="shared" si="10"/>
        <v>6.1278481012658235</v>
      </c>
      <c r="AB51">
        <f t="shared" si="11"/>
        <v>0</v>
      </c>
      <c r="AC51">
        <f t="shared" si="12"/>
        <v>0</v>
      </c>
      <c r="AD51">
        <f t="shared" si="13"/>
        <v>0</v>
      </c>
    </row>
    <row r="52" spans="2:30" x14ac:dyDescent="0.25">
      <c r="B52" s="2">
        <v>15</v>
      </c>
      <c r="C52" s="3" t="s">
        <v>24</v>
      </c>
      <c r="D52" s="3" t="str">
        <f>VLOOKUP(C52,'Class Desc'!$C$5:$D$53,2,FALSE)</f>
        <v>CITY GOVT - IRRIGATION</v>
      </c>
      <c r="E52" s="14">
        <v>1</v>
      </c>
      <c r="I52" s="2">
        <v>1111.5</v>
      </c>
      <c r="J52" s="2">
        <v>1080.5999999999999</v>
      </c>
      <c r="K52" s="2">
        <v>1289.9000000000001</v>
      </c>
      <c r="L52" s="2">
        <v>1366.2</v>
      </c>
      <c r="M52" s="2">
        <v>1084.3</v>
      </c>
      <c r="N52" s="2">
        <v>1142</v>
      </c>
      <c r="R52">
        <f>SUMIFS(Accounts!$C$7:$C$306,Accounts!$A$7:$A$306,C52,Accounts!$B$7:$B$306,E52)</f>
        <v>81</v>
      </c>
      <c r="S52">
        <f t="shared" si="2"/>
        <v>0</v>
      </c>
      <c r="T52">
        <f t="shared" si="3"/>
        <v>0</v>
      </c>
      <c r="U52">
        <f t="shared" si="4"/>
        <v>0</v>
      </c>
      <c r="V52">
        <f t="shared" si="5"/>
        <v>13.722222222222221</v>
      </c>
      <c r="W52">
        <f t="shared" si="6"/>
        <v>13.34074074074074</v>
      </c>
      <c r="X52">
        <f t="shared" si="7"/>
        <v>15.924691358024692</v>
      </c>
      <c r="Y52">
        <f t="shared" si="8"/>
        <v>16.866666666666667</v>
      </c>
      <c r="Z52">
        <f t="shared" si="9"/>
        <v>13.38641975308642</v>
      </c>
      <c r="AA52">
        <f t="shared" si="10"/>
        <v>14.098765432098766</v>
      </c>
      <c r="AB52">
        <f t="shared" si="11"/>
        <v>0</v>
      </c>
      <c r="AC52">
        <f t="shared" si="12"/>
        <v>0</v>
      </c>
      <c r="AD52">
        <f t="shared" si="13"/>
        <v>0</v>
      </c>
    </row>
    <row r="53" spans="2:30" x14ac:dyDescent="0.25">
      <c r="B53" s="2">
        <v>15</v>
      </c>
      <c r="C53" s="3" t="s">
        <v>24</v>
      </c>
      <c r="D53" s="3" t="str">
        <f>VLOOKUP(C53,'Class Desc'!$C$5:$D$53,2,FALSE)</f>
        <v>CITY GOVT - IRRIGATION</v>
      </c>
      <c r="E53" s="14">
        <v>1.5</v>
      </c>
      <c r="I53" s="2">
        <v>2321.8000000000002</v>
      </c>
      <c r="J53" s="2">
        <v>2405.7800000000002</v>
      </c>
      <c r="K53" s="2">
        <v>2617.8200000000002</v>
      </c>
      <c r="L53" s="2">
        <v>2299.1</v>
      </c>
      <c r="M53" s="2">
        <v>2020.7</v>
      </c>
      <c r="N53" s="2">
        <v>1873.69</v>
      </c>
      <c r="R53">
        <f>SUMIFS(Accounts!$C$7:$C$306,Accounts!$A$7:$A$306,C53,Accounts!$B$7:$B$306,E53)</f>
        <v>69</v>
      </c>
      <c r="S53">
        <f t="shared" si="2"/>
        <v>0</v>
      </c>
      <c r="T53">
        <f t="shared" si="3"/>
        <v>0</v>
      </c>
      <c r="U53">
        <f t="shared" si="4"/>
        <v>0</v>
      </c>
      <c r="V53">
        <f t="shared" si="5"/>
        <v>33.649275362318846</v>
      </c>
      <c r="W53">
        <f t="shared" si="6"/>
        <v>34.866376811594208</v>
      </c>
      <c r="X53">
        <f t="shared" si="7"/>
        <v>37.939420289855072</v>
      </c>
      <c r="Y53">
        <f t="shared" si="8"/>
        <v>33.32028985507246</v>
      </c>
      <c r="Z53">
        <f t="shared" si="9"/>
        <v>29.285507246376813</v>
      </c>
      <c r="AA53">
        <f t="shared" si="10"/>
        <v>27.154927536231884</v>
      </c>
      <c r="AB53">
        <f t="shared" si="11"/>
        <v>0</v>
      </c>
      <c r="AC53">
        <f t="shared" si="12"/>
        <v>0</v>
      </c>
      <c r="AD53">
        <f t="shared" si="13"/>
        <v>0</v>
      </c>
    </row>
    <row r="54" spans="2:30" x14ac:dyDescent="0.25">
      <c r="B54" s="2">
        <v>15</v>
      </c>
      <c r="C54" s="3" t="s">
        <v>24</v>
      </c>
      <c r="D54" s="3" t="str">
        <f>VLOOKUP(C54,'Class Desc'!$C$5:$D$53,2,FALSE)</f>
        <v>CITY GOVT - IRRIGATION</v>
      </c>
      <c r="E54" s="14">
        <v>2</v>
      </c>
      <c r="I54" s="2">
        <v>12475</v>
      </c>
      <c r="J54" s="2">
        <v>13322.5</v>
      </c>
      <c r="K54" s="2">
        <v>15430.4</v>
      </c>
      <c r="L54" s="2">
        <v>14617.3</v>
      </c>
      <c r="M54" s="2">
        <v>12563.8</v>
      </c>
      <c r="N54" s="2">
        <v>11310.5</v>
      </c>
      <c r="R54">
        <f>SUMIFS(Accounts!$C$7:$C$306,Accounts!$A$7:$A$306,C54,Accounts!$B$7:$B$306,E54)</f>
        <v>155</v>
      </c>
      <c r="S54">
        <f t="shared" si="2"/>
        <v>0</v>
      </c>
      <c r="T54">
        <f t="shared" si="3"/>
        <v>0</v>
      </c>
      <c r="U54">
        <f t="shared" si="4"/>
        <v>0</v>
      </c>
      <c r="V54">
        <f t="shared" si="5"/>
        <v>80.483870967741936</v>
      </c>
      <c r="W54">
        <f t="shared" si="6"/>
        <v>85.951612903225808</v>
      </c>
      <c r="X54">
        <f t="shared" si="7"/>
        <v>99.55096774193548</v>
      </c>
      <c r="Y54">
        <f t="shared" si="8"/>
        <v>94.305161290322573</v>
      </c>
      <c r="Z54">
        <f t="shared" si="9"/>
        <v>81.056774193548378</v>
      </c>
      <c r="AA54">
        <f t="shared" si="10"/>
        <v>72.970967741935482</v>
      </c>
      <c r="AB54">
        <f t="shared" si="11"/>
        <v>0</v>
      </c>
      <c r="AC54">
        <f t="shared" si="12"/>
        <v>0</v>
      </c>
      <c r="AD54">
        <f t="shared" si="13"/>
        <v>0</v>
      </c>
    </row>
    <row r="55" spans="2:30" x14ac:dyDescent="0.25">
      <c r="B55" s="2">
        <v>15</v>
      </c>
      <c r="C55" s="3" t="s">
        <v>24</v>
      </c>
      <c r="D55" s="3" t="str">
        <f>VLOOKUP(C55,'Class Desc'!$C$5:$D$53,2,FALSE)</f>
        <v>CITY GOVT - IRRIGATION</v>
      </c>
      <c r="E55" s="14">
        <v>3</v>
      </c>
      <c r="I55" s="2">
        <v>8370.4</v>
      </c>
      <c r="J55" s="2">
        <v>13491.2</v>
      </c>
      <c r="K55" s="2">
        <v>12849.3</v>
      </c>
      <c r="L55" s="2">
        <v>12913.7</v>
      </c>
      <c r="M55" s="2">
        <v>10735.6</v>
      </c>
      <c r="N55" s="2">
        <v>12006.9</v>
      </c>
      <c r="R55">
        <f>SUMIFS(Accounts!$C$7:$C$306,Accounts!$A$7:$A$306,C55,Accounts!$B$7:$B$306,E55)</f>
        <v>36</v>
      </c>
      <c r="S55">
        <f t="shared" si="2"/>
        <v>0</v>
      </c>
      <c r="T55">
        <f t="shared" si="3"/>
        <v>0</v>
      </c>
      <c r="U55">
        <f t="shared" si="4"/>
        <v>0</v>
      </c>
      <c r="V55">
        <f t="shared" si="5"/>
        <v>232.51111111111109</v>
      </c>
      <c r="W55">
        <f t="shared" si="6"/>
        <v>374.75555555555559</v>
      </c>
      <c r="X55">
        <f t="shared" si="7"/>
        <v>356.92499999999995</v>
      </c>
      <c r="Y55">
        <f t="shared" si="8"/>
        <v>358.7138888888889</v>
      </c>
      <c r="Z55">
        <f t="shared" si="9"/>
        <v>298.21111111111111</v>
      </c>
      <c r="AA55">
        <f t="shared" si="10"/>
        <v>333.52499999999998</v>
      </c>
      <c r="AB55">
        <f t="shared" si="11"/>
        <v>0</v>
      </c>
      <c r="AC55">
        <f t="shared" si="12"/>
        <v>0</v>
      </c>
      <c r="AD55">
        <f t="shared" si="13"/>
        <v>0</v>
      </c>
    </row>
    <row r="56" spans="2:30" x14ac:dyDescent="0.25">
      <c r="B56" s="2">
        <v>15</v>
      </c>
      <c r="C56" s="3" t="s">
        <v>24</v>
      </c>
      <c r="D56" s="3" t="str">
        <f>VLOOKUP(C56,'Class Desc'!$C$5:$D$53,2,FALSE)</f>
        <v>CITY GOVT - IRRIGATION</v>
      </c>
      <c r="E56" s="14">
        <v>4</v>
      </c>
      <c r="I56" s="2">
        <v>3113.7</v>
      </c>
      <c r="J56" s="2">
        <v>3437.7</v>
      </c>
      <c r="K56" s="2">
        <v>4918.3</v>
      </c>
      <c r="L56" s="2">
        <v>2910.8</v>
      </c>
      <c r="M56" s="2">
        <v>4478.3999999999996</v>
      </c>
      <c r="N56" s="2">
        <v>4049.8</v>
      </c>
      <c r="R56">
        <f>SUMIFS(Accounts!$C$7:$C$306,Accounts!$A$7:$A$306,C56,Accounts!$B$7:$B$306,E56)</f>
        <v>6</v>
      </c>
      <c r="S56">
        <f t="shared" si="2"/>
        <v>0</v>
      </c>
      <c r="T56">
        <f t="shared" si="3"/>
        <v>0</v>
      </c>
      <c r="U56">
        <f t="shared" si="4"/>
        <v>0</v>
      </c>
      <c r="V56">
        <f t="shared" si="5"/>
        <v>518.94999999999993</v>
      </c>
      <c r="W56">
        <f t="shared" si="6"/>
        <v>572.94999999999993</v>
      </c>
      <c r="X56">
        <f t="shared" si="7"/>
        <v>819.7166666666667</v>
      </c>
      <c r="Y56">
        <f t="shared" si="8"/>
        <v>485.13333333333338</v>
      </c>
      <c r="Z56">
        <f t="shared" si="9"/>
        <v>746.4</v>
      </c>
      <c r="AA56">
        <f t="shared" si="10"/>
        <v>674.9666666666667</v>
      </c>
      <c r="AB56">
        <f t="shared" si="11"/>
        <v>0</v>
      </c>
      <c r="AC56">
        <f t="shared" si="12"/>
        <v>0</v>
      </c>
      <c r="AD56">
        <f t="shared" si="13"/>
        <v>0</v>
      </c>
    </row>
    <row r="57" spans="2:30" x14ac:dyDescent="0.25">
      <c r="B57" s="2">
        <v>15</v>
      </c>
      <c r="C57" s="3" t="s">
        <v>25</v>
      </c>
      <c r="D57" s="3" t="str">
        <f>VLOOKUP(C57,'Class Desc'!$C$5:$D$53,2,FALSE)</f>
        <v>INDUSTRIAL WATER</v>
      </c>
      <c r="E57" s="3" t="s">
        <v>12</v>
      </c>
      <c r="I57" s="4"/>
      <c r="J57" s="2">
        <v>0</v>
      </c>
      <c r="K57" s="4"/>
      <c r="L57" s="2">
        <v>0</v>
      </c>
      <c r="M57" s="4"/>
      <c r="N57" s="2">
        <v>0</v>
      </c>
      <c r="R57">
        <f>SUMIFS(Accounts!$C$7:$C$306,Accounts!$A$7:$A$306,C57,Accounts!$B$7:$B$306,E57)</f>
        <v>0</v>
      </c>
      <c r="S57">
        <f t="shared" si="2"/>
        <v>0</v>
      </c>
      <c r="T57">
        <f t="shared" si="3"/>
        <v>0</v>
      </c>
      <c r="U57">
        <f t="shared" si="4"/>
        <v>0</v>
      </c>
      <c r="V57">
        <f t="shared" si="5"/>
        <v>0</v>
      </c>
      <c r="W57">
        <f t="shared" si="6"/>
        <v>0</v>
      </c>
      <c r="X57">
        <f t="shared" si="7"/>
        <v>0</v>
      </c>
      <c r="Y57">
        <f t="shared" si="8"/>
        <v>0</v>
      </c>
      <c r="Z57">
        <f t="shared" si="9"/>
        <v>0</v>
      </c>
      <c r="AA57">
        <f t="shared" si="10"/>
        <v>0</v>
      </c>
      <c r="AB57">
        <f t="shared" si="11"/>
        <v>0</v>
      </c>
      <c r="AC57">
        <f t="shared" si="12"/>
        <v>0</v>
      </c>
      <c r="AD57">
        <f t="shared" si="13"/>
        <v>0</v>
      </c>
    </row>
    <row r="58" spans="2:30" x14ac:dyDescent="0.25">
      <c r="B58" s="2">
        <v>15</v>
      </c>
      <c r="C58" s="3" t="s">
        <v>25</v>
      </c>
      <c r="D58" s="3" t="str">
        <f>VLOOKUP(C58,'Class Desc'!$C$5:$D$53,2,FALSE)</f>
        <v>INDUSTRIAL WATER</v>
      </c>
      <c r="E58" s="14">
        <v>0.75</v>
      </c>
      <c r="I58" s="2">
        <v>542.1</v>
      </c>
      <c r="J58" s="2">
        <v>507.5</v>
      </c>
      <c r="K58" s="2">
        <v>432.3</v>
      </c>
      <c r="L58" s="2">
        <v>444.3</v>
      </c>
      <c r="M58" s="2">
        <v>411</v>
      </c>
      <c r="N58" s="2">
        <v>402.8</v>
      </c>
      <c r="R58">
        <f>SUMIFS(Accounts!$C$7:$C$306,Accounts!$A$7:$A$306,C58,Accounts!$B$7:$B$306,E58)</f>
        <v>31</v>
      </c>
      <c r="S58">
        <f t="shared" si="2"/>
        <v>0</v>
      </c>
      <c r="T58">
        <f t="shared" si="3"/>
        <v>0</v>
      </c>
      <c r="U58">
        <f t="shared" si="4"/>
        <v>0</v>
      </c>
      <c r="V58">
        <f t="shared" si="5"/>
        <v>17.487096774193549</v>
      </c>
      <c r="W58">
        <f t="shared" si="6"/>
        <v>16.370967741935484</v>
      </c>
      <c r="X58">
        <f t="shared" si="7"/>
        <v>13.945161290322581</v>
      </c>
      <c r="Y58">
        <f t="shared" si="8"/>
        <v>14.332258064516129</v>
      </c>
      <c r="Z58">
        <f t="shared" si="9"/>
        <v>13.258064516129032</v>
      </c>
      <c r="AA58">
        <f t="shared" si="10"/>
        <v>12.993548387096775</v>
      </c>
      <c r="AB58">
        <f t="shared" si="11"/>
        <v>0</v>
      </c>
      <c r="AC58">
        <f t="shared" si="12"/>
        <v>0</v>
      </c>
      <c r="AD58">
        <f t="shared" si="13"/>
        <v>0</v>
      </c>
    </row>
    <row r="59" spans="2:30" x14ac:dyDescent="0.25">
      <c r="B59" s="2">
        <v>15</v>
      </c>
      <c r="C59" s="3" t="s">
        <v>25</v>
      </c>
      <c r="D59" s="3" t="str">
        <f>VLOOKUP(C59,'Class Desc'!$C$5:$D$53,2,FALSE)</f>
        <v>INDUSTRIAL WATER</v>
      </c>
      <c r="E59" s="14">
        <v>1</v>
      </c>
      <c r="I59" s="2">
        <v>644.1</v>
      </c>
      <c r="J59" s="2">
        <v>601.5</v>
      </c>
      <c r="K59" s="2">
        <v>530.4</v>
      </c>
      <c r="L59" s="2">
        <v>504</v>
      </c>
      <c r="M59" s="2">
        <v>549.70000000000005</v>
      </c>
      <c r="N59" s="2">
        <v>527.6</v>
      </c>
      <c r="R59">
        <f>SUMIFS(Accounts!$C$7:$C$306,Accounts!$A$7:$A$306,C59,Accounts!$B$7:$B$306,E59)</f>
        <v>36</v>
      </c>
      <c r="S59">
        <f t="shared" si="2"/>
        <v>0</v>
      </c>
      <c r="T59">
        <f t="shared" si="3"/>
        <v>0</v>
      </c>
      <c r="U59">
        <f t="shared" si="4"/>
        <v>0</v>
      </c>
      <c r="V59">
        <f t="shared" si="5"/>
        <v>17.891666666666666</v>
      </c>
      <c r="W59">
        <f t="shared" si="6"/>
        <v>16.708333333333332</v>
      </c>
      <c r="X59">
        <f t="shared" si="7"/>
        <v>14.733333333333333</v>
      </c>
      <c r="Y59">
        <f t="shared" si="8"/>
        <v>14</v>
      </c>
      <c r="Z59">
        <f t="shared" si="9"/>
        <v>15.269444444444446</v>
      </c>
      <c r="AA59">
        <f t="shared" si="10"/>
        <v>14.655555555555557</v>
      </c>
      <c r="AB59">
        <f t="shared" si="11"/>
        <v>0</v>
      </c>
      <c r="AC59">
        <f t="shared" si="12"/>
        <v>0</v>
      </c>
      <c r="AD59">
        <f t="shared" si="13"/>
        <v>0</v>
      </c>
    </row>
    <row r="60" spans="2:30" x14ac:dyDescent="0.25">
      <c r="B60" s="2">
        <v>15</v>
      </c>
      <c r="C60" s="3" t="s">
        <v>25</v>
      </c>
      <c r="D60" s="3" t="str">
        <f>VLOOKUP(C60,'Class Desc'!$C$5:$D$53,2,FALSE)</f>
        <v>INDUSTRIAL WATER</v>
      </c>
      <c r="E60" s="14">
        <v>1.5</v>
      </c>
      <c r="I60" s="2">
        <v>2565.6</v>
      </c>
      <c r="J60" s="2">
        <v>2372.3000000000002</v>
      </c>
      <c r="K60" s="2">
        <v>2354.6999999999998</v>
      </c>
      <c r="L60" s="2">
        <v>1681.7</v>
      </c>
      <c r="M60" s="2">
        <v>1578.1</v>
      </c>
      <c r="N60" s="2">
        <v>1684.5</v>
      </c>
      <c r="R60">
        <f>SUMIFS(Accounts!$C$7:$C$306,Accounts!$A$7:$A$306,C60,Accounts!$B$7:$B$306,E60)</f>
        <v>41</v>
      </c>
      <c r="S60">
        <f t="shared" si="2"/>
        <v>0</v>
      </c>
      <c r="T60">
        <f t="shared" si="3"/>
        <v>0</v>
      </c>
      <c r="U60">
        <f t="shared" si="4"/>
        <v>0</v>
      </c>
      <c r="V60">
        <f t="shared" si="5"/>
        <v>62.575609756097556</v>
      </c>
      <c r="W60">
        <f t="shared" si="6"/>
        <v>57.860975609756103</v>
      </c>
      <c r="X60">
        <f t="shared" si="7"/>
        <v>57.431707317073169</v>
      </c>
      <c r="Y60">
        <f t="shared" si="8"/>
        <v>41.017073170731706</v>
      </c>
      <c r="Z60">
        <f t="shared" si="9"/>
        <v>38.490243902439019</v>
      </c>
      <c r="AA60">
        <f t="shared" si="10"/>
        <v>41.085365853658537</v>
      </c>
      <c r="AB60">
        <f t="shared" si="11"/>
        <v>0</v>
      </c>
      <c r="AC60">
        <f t="shared" si="12"/>
        <v>0</v>
      </c>
      <c r="AD60">
        <f t="shared" si="13"/>
        <v>0</v>
      </c>
    </row>
    <row r="61" spans="2:30" x14ac:dyDescent="0.25">
      <c r="B61" s="2">
        <v>15</v>
      </c>
      <c r="C61" s="3" t="s">
        <v>25</v>
      </c>
      <c r="D61" s="3" t="str">
        <f>VLOOKUP(C61,'Class Desc'!$C$5:$D$53,2,FALSE)</f>
        <v>INDUSTRIAL WATER</v>
      </c>
      <c r="E61" s="14">
        <v>2</v>
      </c>
      <c r="I61" s="2">
        <v>5559.8</v>
      </c>
      <c r="J61" s="2">
        <v>3483.1</v>
      </c>
      <c r="K61" s="2">
        <v>8269.6</v>
      </c>
      <c r="L61" s="2">
        <v>3598.4</v>
      </c>
      <c r="M61" s="2">
        <v>3040.5</v>
      </c>
      <c r="N61" s="2">
        <v>2870.3</v>
      </c>
      <c r="R61">
        <f>SUMIFS(Accounts!$C$7:$C$306,Accounts!$A$7:$A$306,C61,Accounts!$B$7:$B$306,E61)</f>
        <v>21</v>
      </c>
      <c r="S61">
        <f t="shared" si="2"/>
        <v>0</v>
      </c>
      <c r="T61">
        <f t="shared" si="3"/>
        <v>0</v>
      </c>
      <c r="U61">
        <f t="shared" si="4"/>
        <v>0</v>
      </c>
      <c r="V61">
        <f t="shared" si="5"/>
        <v>264.75238095238097</v>
      </c>
      <c r="W61">
        <f t="shared" si="6"/>
        <v>165.86190476190475</v>
      </c>
      <c r="X61">
        <f t="shared" si="7"/>
        <v>393.79047619047623</v>
      </c>
      <c r="Y61">
        <f t="shared" si="8"/>
        <v>171.35238095238097</v>
      </c>
      <c r="Z61">
        <f t="shared" si="9"/>
        <v>144.78571428571428</v>
      </c>
      <c r="AA61">
        <f t="shared" si="10"/>
        <v>136.68095238095239</v>
      </c>
      <c r="AB61">
        <f t="shared" si="11"/>
        <v>0</v>
      </c>
      <c r="AC61">
        <f t="shared" si="12"/>
        <v>0</v>
      </c>
      <c r="AD61">
        <f t="shared" si="13"/>
        <v>0</v>
      </c>
    </row>
    <row r="62" spans="2:30" x14ac:dyDescent="0.25">
      <c r="B62" s="2">
        <v>15</v>
      </c>
      <c r="C62" s="3" t="s">
        <v>25</v>
      </c>
      <c r="D62" s="3" t="str">
        <f>VLOOKUP(C62,'Class Desc'!$C$5:$D$53,2,FALSE)</f>
        <v>INDUSTRIAL WATER</v>
      </c>
      <c r="E62" s="14">
        <v>3</v>
      </c>
      <c r="I62" s="2">
        <v>16490.2</v>
      </c>
      <c r="J62" s="2">
        <v>15377.2</v>
      </c>
      <c r="K62" s="2">
        <v>23081.4</v>
      </c>
      <c r="L62" s="2">
        <v>12206.1</v>
      </c>
      <c r="M62" s="2">
        <v>5811</v>
      </c>
      <c r="N62" s="2">
        <v>5701.9</v>
      </c>
      <c r="R62">
        <f>SUMIFS(Accounts!$C$7:$C$306,Accounts!$A$7:$A$306,C62,Accounts!$B$7:$B$306,E62)</f>
        <v>9</v>
      </c>
      <c r="S62">
        <f t="shared" si="2"/>
        <v>0</v>
      </c>
      <c r="T62">
        <f t="shared" si="3"/>
        <v>0</v>
      </c>
      <c r="U62">
        <f t="shared" si="4"/>
        <v>0</v>
      </c>
      <c r="V62">
        <f t="shared" si="5"/>
        <v>1832.2444444444445</v>
      </c>
      <c r="W62">
        <f t="shared" si="6"/>
        <v>1708.5777777777778</v>
      </c>
      <c r="X62">
        <f t="shared" si="7"/>
        <v>2564.6000000000004</v>
      </c>
      <c r="Y62">
        <f t="shared" si="8"/>
        <v>1356.2333333333333</v>
      </c>
      <c r="Z62">
        <f t="shared" si="9"/>
        <v>645.66666666666663</v>
      </c>
      <c r="AA62">
        <f t="shared" si="10"/>
        <v>633.54444444444437</v>
      </c>
      <c r="AB62">
        <f t="shared" si="11"/>
        <v>0</v>
      </c>
      <c r="AC62">
        <f t="shared" si="12"/>
        <v>0</v>
      </c>
      <c r="AD62">
        <f t="shared" si="13"/>
        <v>0</v>
      </c>
    </row>
    <row r="63" spans="2:30" x14ac:dyDescent="0.25">
      <c r="B63" s="2">
        <v>15</v>
      </c>
      <c r="C63" s="3" t="s">
        <v>25</v>
      </c>
      <c r="D63" s="3" t="str">
        <f>VLOOKUP(C63,'Class Desc'!$C$5:$D$53,2,FALSE)</f>
        <v>INDUSTRIAL WATER</v>
      </c>
      <c r="E63" s="14">
        <v>4</v>
      </c>
      <c r="I63" s="2">
        <v>5999.03</v>
      </c>
      <c r="J63" s="2">
        <v>4662.7</v>
      </c>
      <c r="K63" s="2">
        <v>10097.4</v>
      </c>
      <c r="L63" s="2">
        <v>7130.9</v>
      </c>
      <c r="M63" s="2">
        <v>8762</v>
      </c>
      <c r="N63" s="2">
        <v>7104.9</v>
      </c>
      <c r="R63">
        <f>SUMIFS(Accounts!$C$7:$C$306,Accounts!$A$7:$A$306,C63,Accounts!$B$7:$B$306,E63)</f>
        <v>5</v>
      </c>
      <c r="S63">
        <f t="shared" si="2"/>
        <v>0</v>
      </c>
      <c r="T63">
        <f t="shared" si="3"/>
        <v>0</v>
      </c>
      <c r="U63">
        <f t="shared" si="4"/>
        <v>0</v>
      </c>
      <c r="V63">
        <f t="shared" si="5"/>
        <v>1199.806</v>
      </c>
      <c r="W63">
        <f t="shared" si="6"/>
        <v>932.54</v>
      </c>
      <c r="X63">
        <f t="shared" si="7"/>
        <v>2019.48</v>
      </c>
      <c r="Y63">
        <f t="shared" si="8"/>
        <v>1426.1799999999998</v>
      </c>
      <c r="Z63">
        <f t="shared" si="9"/>
        <v>1752.4</v>
      </c>
      <c r="AA63">
        <f t="shared" si="10"/>
        <v>1420.98</v>
      </c>
      <c r="AB63">
        <f t="shared" si="11"/>
        <v>0</v>
      </c>
      <c r="AC63">
        <f t="shared" si="12"/>
        <v>0</v>
      </c>
      <c r="AD63">
        <f t="shared" si="13"/>
        <v>0</v>
      </c>
    </row>
    <row r="64" spans="2:30" x14ac:dyDescent="0.25">
      <c r="B64" s="2">
        <v>15</v>
      </c>
      <c r="C64" s="3" t="s">
        <v>25</v>
      </c>
      <c r="D64" s="3" t="str">
        <f>VLOOKUP(C64,'Class Desc'!$C$5:$D$53,2,FALSE)</f>
        <v>INDUSTRIAL WATER</v>
      </c>
      <c r="E64" s="14">
        <v>6</v>
      </c>
      <c r="I64" s="2">
        <v>29</v>
      </c>
      <c r="J64" s="2">
        <v>18.5</v>
      </c>
      <c r="K64" s="2">
        <v>75.5</v>
      </c>
      <c r="L64" s="2">
        <v>109.8</v>
      </c>
      <c r="M64" s="2">
        <v>110.2</v>
      </c>
      <c r="N64" s="2">
        <v>116.6</v>
      </c>
      <c r="R64">
        <f>SUMIFS(Accounts!$C$7:$C$306,Accounts!$A$7:$A$306,C64,Accounts!$B$7:$B$306,E64)</f>
        <v>1</v>
      </c>
      <c r="S64">
        <f t="shared" si="2"/>
        <v>0</v>
      </c>
      <c r="T64">
        <f t="shared" si="3"/>
        <v>0</v>
      </c>
      <c r="U64">
        <f t="shared" si="4"/>
        <v>0</v>
      </c>
      <c r="V64">
        <f t="shared" si="5"/>
        <v>29</v>
      </c>
      <c r="W64">
        <f t="shared" si="6"/>
        <v>18.5</v>
      </c>
      <c r="X64">
        <f t="shared" si="7"/>
        <v>75.5</v>
      </c>
      <c r="Y64">
        <f t="shared" si="8"/>
        <v>109.8</v>
      </c>
      <c r="Z64">
        <f t="shared" si="9"/>
        <v>110.2</v>
      </c>
      <c r="AA64">
        <f t="shared" si="10"/>
        <v>116.6</v>
      </c>
      <c r="AB64">
        <f t="shared" si="11"/>
        <v>0</v>
      </c>
      <c r="AC64">
        <f t="shared" si="12"/>
        <v>0</v>
      </c>
      <c r="AD64">
        <f t="shared" si="13"/>
        <v>0</v>
      </c>
    </row>
    <row r="65" spans="2:30" x14ac:dyDescent="0.25">
      <c r="B65" s="2">
        <v>15</v>
      </c>
      <c r="C65" s="3" t="s">
        <v>25</v>
      </c>
      <c r="D65" s="3" t="str">
        <f>VLOOKUP(C65,'Class Desc'!$C$5:$D$53,2,FALSE)</f>
        <v>INDUSTRIAL WATER</v>
      </c>
      <c r="E65" s="14">
        <v>8</v>
      </c>
      <c r="I65" s="2">
        <v>431</v>
      </c>
      <c r="J65" s="2">
        <v>393</v>
      </c>
      <c r="K65" s="2">
        <v>393</v>
      </c>
      <c r="L65" s="2">
        <v>775</v>
      </c>
      <c r="M65" s="2">
        <v>238</v>
      </c>
      <c r="N65" s="2">
        <v>351</v>
      </c>
      <c r="R65">
        <f>SUMIFS(Accounts!$C$7:$C$306,Accounts!$A$7:$A$306,C65,Accounts!$B$7:$B$306,E65)</f>
        <v>1</v>
      </c>
      <c r="S65">
        <f t="shared" si="2"/>
        <v>0</v>
      </c>
      <c r="T65">
        <f t="shared" si="3"/>
        <v>0</v>
      </c>
      <c r="U65">
        <f t="shared" si="4"/>
        <v>0</v>
      </c>
      <c r="V65">
        <f t="shared" si="5"/>
        <v>431</v>
      </c>
      <c r="W65">
        <f t="shared" si="6"/>
        <v>393</v>
      </c>
      <c r="X65">
        <f t="shared" si="7"/>
        <v>393</v>
      </c>
      <c r="Y65">
        <f t="shared" si="8"/>
        <v>775</v>
      </c>
      <c r="Z65">
        <f t="shared" si="9"/>
        <v>238</v>
      </c>
      <c r="AA65">
        <f t="shared" si="10"/>
        <v>351</v>
      </c>
      <c r="AB65">
        <f t="shared" si="11"/>
        <v>0</v>
      </c>
      <c r="AC65">
        <f t="shared" si="12"/>
        <v>0</v>
      </c>
      <c r="AD65">
        <f t="shared" si="13"/>
        <v>0</v>
      </c>
    </row>
    <row r="66" spans="2:30" x14ac:dyDescent="0.25">
      <c r="B66" s="2">
        <v>15</v>
      </c>
      <c r="C66" s="3" t="s">
        <v>26</v>
      </c>
      <c r="D66" s="3" t="str">
        <f>VLOOKUP(C66,'Class Desc'!$C$5:$D$53,2,FALSE)</f>
        <v>INDL WATER HIGH USE RATE</v>
      </c>
      <c r="E66" s="14">
        <v>4</v>
      </c>
      <c r="I66" s="2">
        <v>25783.4</v>
      </c>
      <c r="J66" s="2">
        <v>26517</v>
      </c>
      <c r="K66" s="2">
        <v>26098.9</v>
      </c>
      <c r="L66" s="2">
        <v>22856.799999999999</v>
      </c>
      <c r="M66" s="2">
        <v>25433.3</v>
      </c>
      <c r="N66" s="2">
        <v>25340.9</v>
      </c>
      <c r="R66">
        <f>SUMIFS(Accounts!$C$7:$C$306,Accounts!$A$7:$A$306,C66,Accounts!$B$7:$B$306,E66)</f>
        <v>4</v>
      </c>
      <c r="S66">
        <f t="shared" si="2"/>
        <v>0</v>
      </c>
      <c r="T66">
        <f t="shared" si="3"/>
        <v>0</v>
      </c>
      <c r="U66">
        <f t="shared" si="4"/>
        <v>0</v>
      </c>
      <c r="V66">
        <f t="shared" si="5"/>
        <v>6445.85</v>
      </c>
      <c r="W66">
        <f t="shared" si="6"/>
        <v>6629.25</v>
      </c>
      <c r="X66">
        <f t="shared" si="7"/>
        <v>6524.7250000000004</v>
      </c>
      <c r="Y66">
        <f t="shared" si="8"/>
        <v>5714.2</v>
      </c>
      <c r="Z66">
        <f t="shared" si="9"/>
        <v>6358.3249999999998</v>
      </c>
      <c r="AA66">
        <f t="shared" si="10"/>
        <v>6335.2250000000004</v>
      </c>
      <c r="AB66">
        <f t="shared" si="11"/>
        <v>0</v>
      </c>
      <c r="AC66">
        <f t="shared" si="12"/>
        <v>0</v>
      </c>
      <c r="AD66">
        <f t="shared" si="13"/>
        <v>0</v>
      </c>
    </row>
    <row r="67" spans="2:30" x14ac:dyDescent="0.25">
      <c r="B67" s="2">
        <v>15</v>
      </c>
      <c r="C67" s="3" t="s">
        <v>26</v>
      </c>
      <c r="D67" s="3" t="str">
        <f>VLOOKUP(C67,'Class Desc'!$C$5:$D$53,2,FALSE)</f>
        <v>INDL WATER HIGH USE RATE</v>
      </c>
      <c r="E67" s="14">
        <v>6</v>
      </c>
      <c r="I67" s="2">
        <v>113.9</v>
      </c>
      <c r="J67" s="2">
        <v>75</v>
      </c>
      <c r="K67" s="2">
        <v>86.8</v>
      </c>
      <c r="L67" s="2">
        <v>126.7</v>
      </c>
      <c r="M67" s="2">
        <v>105.5</v>
      </c>
      <c r="N67" s="2">
        <v>112.7</v>
      </c>
      <c r="R67">
        <f>SUMIFS(Accounts!$C$7:$C$306,Accounts!$A$7:$A$306,C67,Accounts!$B$7:$B$306,E67)</f>
        <v>1</v>
      </c>
      <c r="S67">
        <f t="shared" ref="S67:S130" si="14">IFERROR(F67/$R67,0)</f>
        <v>0</v>
      </c>
      <c r="T67">
        <f t="shared" ref="T67:T130" si="15">IFERROR(G67/$R67,0)</f>
        <v>0</v>
      </c>
      <c r="U67">
        <f t="shared" ref="U67:U130" si="16">IFERROR(H67/$R67,0)</f>
        <v>0</v>
      </c>
      <c r="V67">
        <f t="shared" ref="V67:V130" si="17">IFERROR(I67/$R67,0)</f>
        <v>113.9</v>
      </c>
      <c r="W67">
        <f t="shared" ref="W67:W130" si="18">IFERROR(J67/$R67,0)</f>
        <v>75</v>
      </c>
      <c r="X67">
        <f t="shared" ref="X67:X130" si="19">IFERROR(K67/$R67,0)</f>
        <v>86.8</v>
      </c>
      <c r="Y67">
        <f t="shared" ref="Y67:Y130" si="20">IFERROR(L67/$R67,0)</f>
        <v>126.7</v>
      </c>
      <c r="Z67">
        <f t="shared" ref="Z67:Z130" si="21">IFERROR(M67/$R67,0)</f>
        <v>105.5</v>
      </c>
      <c r="AA67">
        <f t="shared" ref="AA67:AA130" si="22">IFERROR(N67/$R67,0)</f>
        <v>112.7</v>
      </c>
      <c r="AB67">
        <f t="shared" ref="AB67:AB130" si="23">IFERROR(O67/$R67,0)</f>
        <v>0</v>
      </c>
      <c r="AC67">
        <f t="shared" ref="AC67:AC130" si="24">IFERROR(P67/$R67,0)</f>
        <v>0</v>
      </c>
      <c r="AD67">
        <f t="shared" ref="AD67:AD130" si="25">IFERROR(Q67/$R67,0)</f>
        <v>0</v>
      </c>
    </row>
    <row r="68" spans="2:30" x14ac:dyDescent="0.25">
      <c r="B68" s="2">
        <v>15</v>
      </c>
      <c r="C68" s="3" t="s">
        <v>27</v>
      </c>
      <c r="D68" s="3" t="str">
        <f>VLOOKUP(C68,'Class Desc'!$C$5:$D$53,2,FALSE)</f>
        <v>INDUSTRIAL IRRIGATION</v>
      </c>
      <c r="E68" s="3" t="s">
        <v>12</v>
      </c>
      <c r="I68" s="4"/>
      <c r="J68" s="4"/>
      <c r="K68" s="4"/>
      <c r="L68" s="2">
        <v>0</v>
      </c>
      <c r="M68" s="4"/>
      <c r="N68" s="4"/>
      <c r="R68">
        <f>SUMIFS(Accounts!$C$7:$C$306,Accounts!$A$7:$A$306,C68,Accounts!$B$7:$B$306,E68)</f>
        <v>0</v>
      </c>
      <c r="S68">
        <f t="shared" si="14"/>
        <v>0</v>
      </c>
      <c r="T68">
        <f t="shared" si="15"/>
        <v>0</v>
      </c>
      <c r="U68">
        <f t="shared" si="16"/>
        <v>0</v>
      </c>
      <c r="V68">
        <f t="shared" si="17"/>
        <v>0</v>
      </c>
      <c r="W68">
        <f t="shared" si="18"/>
        <v>0</v>
      </c>
      <c r="X68">
        <f t="shared" si="19"/>
        <v>0</v>
      </c>
      <c r="Y68">
        <f t="shared" si="20"/>
        <v>0</v>
      </c>
      <c r="Z68">
        <f t="shared" si="21"/>
        <v>0</v>
      </c>
      <c r="AA68">
        <f t="shared" si="22"/>
        <v>0</v>
      </c>
      <c r="AB68">
        <f t="shared" si="23"/>
        <v>0</v>
      </c>
      <c r="AC68">
        <f t="shared" si="24"/>
        <v>0</v>
      </c>
      <c r="AD68">
        <f t="shared" si="25"/>
        <v>0</v>
      </c>
    </row>
    <row r="69" spans="2:30" x14ac:dyDescent="0.25">
      <c r="B69" s="2">
        <v>15</v>
      </c>
      <c r="C69" s="3" t="s">
        <v>27</v>
      </c>
      <c r="D69" s="3" t="str">
        <f>VLOOKUP(C69,'Class Desc'!$C$5:$D$53,2,FALSE)</f>
        <v>INDUSTRIAL IRRIGATION</v>
      </c>
      <c r="E69" s="14">
        <v>0.75</v>
      </c>
      <c r="I69" s="2">
        <v>8.8000000000000007</v>
      </c>
      <c r="J69" s="2">
        <v>9.4</v>
      </c>
      <c r="K69" s="2">
        <v>10.6</v>
      </c>
      <c r="L69" s="2">
        <v>10.8</v>
      </c>
      <c r="M69" s="2">
        <v>10.9</v>
      </c>
      <c r="N69" s="2">
        <v>10.8</v>
      </c>
      <c r="R69">
        <f>SUMIFS(Accounts!$C$7:$C$306,Accounts!$A$7:$A$306,C69,Accounts!$B$7:$B$306,E69)</f>
        <v>1</v>
      </c>
      <c r="S69">
        <f t="shared" si="14"/>
        <v>0</v>
      </c>
      <c r="T69">
        <f t="shared" si="15"/>
        <v>0</v>
      </c>
      <c r="U69">
        <f t="shared" si="16"/>
        <v>0</v>
      </c>
      <c r="V69">
        <f t="shared" si="17"/>
        <v>8.8000000000000007</v>
      </c>
      <c r="W69">
        <f t="shared" si="18"/>
        <v>9.4</v>
      </c>
      <c r="X69">
        <f t="shared" si="19"/>
        <v>10.6</v>
      </c>
      <c r="Y69">
        <f t="shared" si="20"/>
        <v>10.8</v>
      </c>
      <c r="Z69">
        <f t="shared" si="21"/>
        <v>10.9</v>
      </c>
      <c r="AA69">
        <f t="shared" si="22"/>
        <v>10.8</v>
      </c>
      <c r="AB69">
        <f t="shared" si="23"/>
        <v>0</v>
      </c>
      <c r="AC69">
        <f t="shared" si="24"/>
        <v>0</v>
      </c>
      <c r="AD69">
        <f t="shared" si="25"/>
        <v>0</v>
      </c>
    </row>
    <row r="70" spans="2:30" x14ac:dyDescent="0.25">
      <c r="B70" s="2">
        <v>15</v>
      </c>
      <c r="C70" s="3" t="s">
        <v>27</v>
      </c>
      <c r="D70" s="3" t="str">
        <f>VLOOKUP(C70,'Class Desc'!$C$5:$D$53,2,FALSE)</f>
        <v>INDUSTRIAL IRRIGATION</v>
      </c>
      <c r="E70" s="14">
        <v>1</v>
      </c>
      <c r="I70" s="2">
        <v>243.5</v>
      </c>
      <c r="J70" s="2">
        <v>197.6</v>
      </c>
      <c r="K70" s="2">
        <v>216.9</v>
      </c>
      <c r="L70" s="2">
        <v>220.6</v>
      </c>
      <c r="M70" s="2">
        <v>212.6</v>
      </c>
      <c r="N70" s="2">
        <v>222.8</v>
      </c>
      <c r="R70">
        <f>SUMIFS(Accounts!$C$7:$C$306,Accounts!$A$7:$A$306,C70,Accounts!$B$7:$B$306,E70)</f>
        <v>8</v>
      </c>
      <c r="S70">
        <f t="shared" si="14"/>
        <v>0</v>
      </c>
      <c r="T70">
        <f t="shared" si="15"/>
        <v>0</v>
      </c>
      <c r="U70">
        <f t="shared" si="16"/>
        <v>0</v>
      </c>
      <c r="V70">
        <f t="shared" si="17"/>
        <v>30.4375</v>
      </c>
      <c r="W70">
        <f t="shared" si="18"/>
        <v>24.7</v>
      </c>
      <c r="X70">
        <f t="shared" si="19"/>
        <v>27.112500000000001</v>
      </c>
      <c r="Y70">
        <f t="shared" si="20"/>
        <v>27.574999999999999</v>
      </c>
      <c r="Z70">
        <f t="shared" si="21"/>
        <v>26.574999999999999</v>
      </c>
      <c r="AA70">
        <f t="shared" si="22"/>
        <v>27.85</v>
      </c>
      <c r="AB70">
        <f t="shared" si="23"/>
        <v>0</v>
      </c>
      <c r="AC70">
        <f t="shared" si="24"/>
        <v>0</v>
      </c>
      <c r="AD70">
        <f t="shared" si="25"/>
        <v>0</v>
      </c>
    </row>
    <row r="71" spans="2:30" x14ac:dyDescent="0.25">
      <c r="B71" s="2">
        <v>15</v>
      </c>
      <c r="C71" s="3" t="s">
        <v>27</v>
      </c>
      <c r="D71" s="3" t="str">
        <f>VLOOKUP(C71,'Class Desc'!$C$5:$D$53,2,FALSE)</f>
        <v>INDUSTRIAL IRRIGATION</v>
      </c>
      <c r="E71" s="14">
        <v>1.5</v>
      </c>
      <c r="I71" s="2">
        <v>974.2</v>
      </c>
      <c r="J71" s="2">
        <v>1042.0999999999999</v>
      </c>
      <c r="K71" s="2">
        <v>1017.6</v>
      </c>
      <c r="L71" s="2">
        <v>1078.8</v>
      </c>
      <c r="M71" s="2">
        <v>1055.9000000000001</v>
      </c>
      <c r="N71" s="2">
        <v>1003.1</v>
      </c>
      <c r="R71">
        <f>SUMIFS(Accounts!$C$7:$C$306,Accounts!$A$7:$A$306,C71,Accounts!$B$7:$B$306,E71)</f>
        <v>23</v>
      </c>
      <c r="S71">
        <f t="shared" si="14"/>
        <v>0</v>
      </c>
      <c r="T71">
        <f t="shared" si="15"/>
        <v>0</v>
      </c>
      <c r="U71">
        <f t="shared" si="16"/>
        <v>0</v>
      </c>
      <c r="V71">
        <f t="shared" si="17"/>
        <v>42.356521739130436</v>
      </c>
      <c r="W71">
        <f t="shared" si="18"/>
        <v>45.30869565217391</v>
      </c>
      <c r="X71">
        <f t="shared" si="19"/>
        <v>44.243478260869566</v>
      </c>
      <c r="Y71">
        <f t="shared" si="20"/>
        <v>46.904347826086955</v>
      </c>
      <c r="Z71">
        <f t="shared" si="21"/>
        <v>45.908695652173918</v>
      </c>
      <c r="AA71">
        <f t="shared" si="22"/>
        <v>43.61304347826087</v>
      </c>
      <c r="AB71">
        <f t="shared" si="23"/>
        <v>0</v>
      </c>
      <c r="AC71">
        <f t="shared" si="24"/>
        <v>0</v>
      </c>
      <c r="AD71">
        <f t="shared" si="25"/>
        <v>0</v>
      </c>
    </row>
    <row r="72" spans="2:30" x14ac:dyDescent="0.25">
      <c r="B72" s="2">
        <v>15</v>
      </c>
      <c r="C72" s="3" t="s">
        <v>27</v>
      </c>
      <c r="D72" s="3" t="str">
        <f>VLOOKUP(C72,'Class Desc'!$C$5:$D$53,2,FALSE)</f>
        <v>INDUSTRIAL IRRIGATION</v>
      </c>
      <c r="E72" s="14">
        <v>2</v>
      </c>
      <c r="I72" s="2">
        <v>918.3</v>
      </c>
      <c r="J72" s="2">
        <v>834.7</v>
      </c>
      <c r="K72" s="2">
        <v>863.6</v>
      </c>
      <c r="L72" s="2">
        <v>894.4</v>
      </c>
      <c r="M72" s="2">
        <v>975.2</v>
      </c>
      <c r="N72" s="2">
        <v>977.4</v>
      </c>
      <c r="R72">
        <f>SUMIFS(Accounts!$C$7:$C$306,Accounts!$A$7:$A$306,C72,Accounts!$B$7:$B$306,E72)</f>
        <v>11</v>
      </c>
      <c r="S72">
        <f t="shared" si="14"/>
        <v>0</v>
      </c>
      <c r="T72">
        <f t="shared" si="15"/>
        <v>0</v>
      </c>
      <c r="U72">
        <f t="shared" si="16"/>
        <v>0</v>
      </c>
      <c r="V72">
        <f t="shared" si="17"/>
        <v>83.481818181818184</v>
      </c>
      <c r="W72">
        <f t="shared" si="18"/>
        <v>75.88181818181819</v>
      </c>
      <c r="X72">
        <f t="shared" si="19"/>
        <v>78.509090909090915</v>
      </c>
      <c r="Y72">
        <f t="shared" si="20"/>
        <v>81.309090909090912</v>
      </c>
      <c r="Z72">
        <f t="shared" si="21"/>
        <v>88.654545454545456</v>
      </c>
      <c r="AA72">
        <f t="shared" si="22"/>
        <v>88.854545454545459</v>
      </c>
      <c r="AB72">
        <f t="shared" si="23"/>
        <v>0</v>
      </c>
      <c r="AC72">
        <f t="shared" si="24"/>
        <v>0</v>
      </c>
      <c r="AD72">
        <f t="shared" si="25"/>
        <v>0</v>
      </c>
    </row>
    <row r="73" spans="2:30" x14ac:dyDescent="0.25">
      <c r="B73" s="2">
        <v>15</v>
      </c>
      <c r="C73" s="3" t="s">
        <v>28</v>
      </c>
      <c r="D73" s="3" t="str">
        <f>VLOOKUP(C73,'Class Desc'!$C$5:$D$53,2,FALSE)</f>
        <v>SINGLE FAMILY LARGE LOT</v>
      </c>
      <c r="E73" s="3" t="s">
        <v>12</v>
      </c>
      <c r="I73" s="2">
        <v>0</v>
      </c>
      <c r="J73" s="2">
        <v>0</v>
      </c>
      <c r="K73" s="4"/>
      <c r="L73" s="2">
        <v>0</v>
      </c>
      <c r="M73" s="2">
        <v>0</v>
      </c>
      <c r="N73" s="2">
        <v>0</v>
      </c>
      <c r="R73">
        <f>SUMIFS(Accounts!$C$7:$C$306,Accounts!$A$7:$A$306,C73,Accounts!$B$7:$B$306,E73)</f>
        <v>0</v>
      </c>
      <c r="S73">
        <f t="shared" si="14"/>
        <v>0</v>
      </c>
      <c r="T73">
        <f t="shared" si="15"/>
        <v>0</v>
      </c>
      <c r="U73">
        <f t="shared" si="16"/>
        <v>0</v>
      </c>
      <c r="V73">
        <f t="shared" si="17"/>
        <v>0</v>
      </c>
      <c r="W73">
        <f t="shared" si="18"/>
        <v>0</v>
      </c>
      <c r="X73">
        <f t="shared" si="19"/>
        <v>0</v>
      </c>
      <c r="Y73">
        <f t="shared" si="20"/>
        <v>0</v>
      </c>
      <c r="Z73">
        <f t="shared" si="21"/>
        <v>0</v>
      </c>
      <c r="AA73">
        <f t="shared" si="22"/>
        <v>0</v>
      </c>
      <c r="AB73">
        <f t="shared" si="23"/>
        <v>0</v>
      </c>
      <c r="AC73">
        <f t="shared" si="24"/>
        <v>0</v>
      </c>
      <c r="AD73">
        <f t="shared" si="25"/>
        <v>0</v>
      </c>
    </row>
    <row r="74" spans="2:30" x14ac:dyDescent="0.25">
      <c r="B74" s="2">
        <v>15</v>
      </c>
      <c r="C74" s="3" t="s">
        <v>28</v>
      </c>
      <c r="D74" s="3" t="str">
        <f>VLOOKUP(C74,'Class Desc'!$C$5:$D$53,2,FALSE)</f>
        <v>SINGLE FAMILY LARGE LOT</v>
      </c>
      <c r="E74" s="14">
        <v>0.75</v>
      </c>
      <c r="I74" s="2">
        <v>3283</v>
      </c>
      <c r="J74" s="2">
        <v>3147.2</v>
      </c>
      <c r="K74" s="2">
        <v>3266.2</v>
      </c>
      <c r="L74" s="2">
        <v>3779.5</v>
      </c>
      <c r="M74" s="2">
        <v>3502.8</v>
      </c>
      <c r="N74" s="2">
        <v>3629.2</v>
      </c>
      <c r="R74">
        <f>SUMIFS(Accounts!$C$7:$C$306,Accounts!$A$7:$A$306,C74,Accounts!$B$7:$B$306,E74)</f>
        <v>281</v>
      </c>
      <c r="S74">
        <f t="shared" si="14"/>
        <v>0</v>
      </c>
      <c r="T74">
        <f t="shared" si="15"/>
        <v>0</v>
      </c>
      <c r="U74">
        <f t="shared" si="16"/>
        <v>0</v>
      </c>
      <c r="V74">
        <f t="shared" si="17"/>
        <v>11.683274021352313</v>
      </c>
      <c r="W74">
        <f t="shared" si="18"/>
        <v>11.2</v>
      </c>
      <c r="X74">
        <f t="shared" si="19"/>
        <v>11.623487544483986</v>
      </c>
      <c r="Y74">
        <f t="shared" si="20"/>
        <v>13.45017793594306</v>
      </c>
      <c r="Z74">
        <f t="shared" si="21"/>
        <v>12.465480427046264</v>
      </c>
      <c r="AA74">
        <f t="shared" si="22"/>
        <v>12.915302491103203</v>
      </c>
      <c r="AB74">
        <f t="shared" si="23"/>
        <v>0</v>
      </c>
      <c r="AC74">
        <f t="shared" si="24"/>
        <v>0</v>
      </c>
      <c r="AD74">
        <f t="shared" si="25"/>
        <v>0</v>
      </c>
    </row>
    <row r="75" spans="2:30" x14ac:dyDescent="0.25">
      <c r="B75" s="2">
        <v>15</v>
      </c>
      <c r="C75" s="3" t="s">
        <v>28</v>
      </c>
      <c r="D75" s="3" t="str">
        <f>VLOOKUP(C75,'Class Desc'!$C$5:$D$53,2,FALSE)</f>
        <v>SINGLE FAMILY LARGE LOT</v>
      </c>
      <c r="E75" s="14">
        <v>1</v>
      </c>
      <c r="I75" s="2">
        <v>2809.3</v>
      </c>
      <c r="J75" s="2">
        <v>2813</v>
      </c>
      <c r="K75" s="2">
        <v>2687.9</v>
      </c>
      <c r="L75" s="2">
        <v>3130.9</v>
      </c>
      <c r="M75" s="2">
        <v>3196.1</v>
      </c>
      <c r="N75" s="2">
        <v>3052.9</v>
      </c>
      <c r="R75">
        <f>SUMIFS(Accounts!$C$7:$C$306,Accounts!$A$7:$A$306,C75,Accounts!$B$7:$B$306,E75)</f>
        <v>177</v>
      </c>
      <c r="S75">
        <f t="shared" si="14"/>
        <v>0</v>
      </c>
      <c r="T75">
        <f t="shared" si="15"/>
        <v>0</v>
      </c>
      <c r="U75">
        <f t="shared" si="16"/>
        <v>0</v>
      </c>
      <c r="V75">
        <f t="shared" si="17"/>
        <v>15.871751412429379</v>
      </c>
      <c r="W75">
        <f t="shared" si="18"/>
        <v>15.892655367231638</v>
      </c>
      <c r="X75">
        <f t="shared" si="19"/>
        <v>15.18587570621469</v>
      </c>
      <c r="Y75">
        <f t="shared" si="20"/>
        <v>17.688700564971754</v>
      </c>
      <c r="Z75">
        <f t="shared" si="21"/>
        <v>18.057062146892655</v>
      </c>
      <c r="AA75">
        <f t="shared" si="22"/>
        <v>17.248022598870058</v>
      </c>
      <c r="AB75">
        <f t="shared" si="23"/>
        <v>0</v>
      </c>
      <c r="AC75">
        <f t="shared" si="24"/>
        <v>0</v>
      </c>
      <c r="AD75">
        <f t="shared" si="25"/>
        <v>0</v>
      </c>
    </row>
    <row r="76" spans="2:30" x14ac:dyDescent="0.25">
      <c r="B76" s="2">
        <v>15</v>
      </c>
      <c r="C76" s="3" t="s">
        <v>28</v>
      </c>
      <c r="D76" s="3" t="str">
        <f>VLOOKUP(C76,'Class Desc'!$C$5:$D$53,2,FALSE)</f>
        <v>SINGLE FAMILY LARGE LOT</v>
      </c>
      <c r="E76" s="14">
        <v>1.5</v>
      </c>
      <c r="I76" s="2">
        <v>26.9</v>
      </c>
      <c r="J76" s="2">
        <v>9.5</v>
      </c>
      <c r="K76" s="2">
        <v>17.8</v>
      </c>
      <c r="L76" s="2">
        <v>21.5</v>
      </c>
      <c r="M76" s="2">
        <v>19.2</v>
      </c>
      <c r="N76" s="2">
        <v>16.3</v>
      </c>
      <c r="R76">
        <f>SUMIFS(Accounts!$C$7:$C$306,Accounts!$A$7:$A$306,C76,Accounts!$B$7:$B$306,E76)</f>
        <v>4</v>
      </c>
      <c r="S76">
        <f t="shared" si="14"/>
        <v>0</v>
      </c>
      <c r="T76">
        <f t="shared" si="15"/>
        <v>0</v>
      </c>
      <c r="U76">
        <f t="shared" si="16"/>
        <v>0</v>
      </c>
      <c r="V76">
        <f t="shared" si="17"/>
        <v>6.7249999999999996</v>
      </c>
      <c r="W76">
        <f t="shared" si="18"/>
        <v>2.375</v>
      </c>
      <c r="X76">
        <f t="shared" si="19"/>
        <v>4.45</v>
      </c>
      <c r="Y76">
        <f t="shared" si="20"/>
        <v>5.375</v>
      </c>
      <c r="Z76">
        <f t="shared" si="21"/>
        <v>4.8</v>
      </c>
      <c r="AA76">
        <f t="shared" si="22"/>
        <v>4.0750000000000002</v>
      </c>
      <c r="AB76">
        <f t="shared" si="23"/>
        <v>0</v>
      </c>
      <c r="AC76">
        <f t="shared" si="24"/>
        <v>0</v>
      </c>
      <c r="AD76">
        <f t="shared" si="25"/>
        <v>0</v>
      </c>
    </row>
    <row r="77" spans="2:30" x14ac:dyDescent="0.25">
      <c r="B77" s="2">
        <v>15</v>
      </c>
      <c r="C77" s="3" t="s">
        <v>29</v>
      </c>
      <c r="D77" s="3" t="str">
        <f>VLOOKUP(C77,'Class Desc'!$C$5:$D$53,2,FALSE)</f>
        <v>MULTIPLE UNIT WATER</v>
      </c>
      <c r="E77" s="3" t="s">
        <v>12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R77">
        <f>SUMIFS(Accounts!$C$7:$C$306,Accounts!$A$7:$A$306,C77,Accounts!$B$7:$B$306,E77)</f>
        <v>0</v>
      </c>
      <c r="S77">
        <f t="shared" si="14"/>
        <v>0</v>
      </c>
      <c r="T77">
        <f t="shared" si="15"/>
        <v>0</v>
      </c>
      <c r="U77">
        <f t="shared" si="16"/>
        <v>0</v>
      </c>
      <c r="V77">
        <f t="shared" si="17"/>
        <v>0</v>
      </c>
      <c r="W77">
        <f t="shared" si="18"/>
        <v>0</v>
      </c>
      <c r="X77">
        <f t="shared" si="19"/>
        <v>0</v>
      </c>
      <c r="Y77">
        <f t="shared" si="20"/>
        <v>0</v>
      </c>
      <c r="Z77">
        <f t="shared" si="21"/>
        <v>0</v>
      </c>
      <c r="AA77">
        <f t="shared" si="22"/>
        <v>0</v>
      </c>
      <c r="AB77">
        <f t="shared" si="23"/>
        <v>0</v>
      </c>
      <c r="AC77">
        <f t="shared" si="24"/>
        <v>0</v>
      </c>
      <c r="AD77">
        <f t="shared" si="25"/>
        <v>0</v>
      </c>
    </row>
    <row r="78" spans="2:30" x14ac:dyDescent="0.25">
      <c r="B78" s="2">
        <v>15</v>
      </c>
      <c r="C78" s="3" t="s">
        <v>29</v>
      </c>
      <c r="D78" s="3" t="str">
        <f>VLOOKUP(C78,'Class Desc'!$C$5:$D$53,2,FALSE)</f>
        <v>MULTIPLE UNIT WATER</v>
      </c>
      <c r="E78" s="14">
        <v>0.75</v>
      </c>
      <c r="I78" s="2">
        <v>11921.9</v>
      </c>
      <c r="J78" s="2">
        <v>11042.3</v>
      </c>
      <c r="K78" s="2">
        <v>11558.9</v>
      </c>
      <c r="L78" s="2">
        <v>12634.4</v>
      </c>
      <c r="M78" s="2">
        <v>11763.9</v>
      </c>
      <c r="N78" s="2">
        <v>12254.9</v>
      </c>
      <c r="R78">
        <f>SUMIFS(Accounts!$C$7:$C$306,Accounts!$A$7:$A$306,C78,Accounts!$B$7:$B$306,E78)</f>
        <v>564</v>
      </c>
      <c r="S78">
        <f t="shared" si="14"/>
        <v>0</v>
      </c>
      <c r="T78">
        <f t="shared" si="15"/>
        <v>0</v>
      </c>
      <c r="U78">
        <f t="shared" si="16"/>
        <v>0</v>
      </c>
      <c r="V78">
        <f t="shared" si="17"/>
        <v>21.138120567375886</v>
      </c>
      <c r="W78">
        <f t="shared" si="18"/>
        <v>19.578546099290779</v>
      </c>
      <c r="X78">
        <f t="shared" si="19"/>
        <v>20.494503546099288</v>
      </c>
      <c r="Y78">
        <f t="shared" si="20"/>
        <v>22.401418439716313</v>
      </c>
      <c r="Z78">
        <f t="shared" si="21"/>
        <v>20.857978723404255</v>
      </c>
      <c r="AA78">
        <f t="shared" si="22"/>
        <v>21.728546099290778</v>
      </c>
      <c r="AB78">
        <f t="shared" si="23"/>
        <v>0</v>
      </c>
      <c r="AC78">
        <f t="shared" si="24"/>
        <v>0</v>
      </c>
      <c r="AD78">
        <f t="shared" si="25"/>
        <v>0</v>
      </c>
    </row>
    <row r="79" spans="2:30" x14ac:dyDescent="0.25">
      <c r="B79" s="2">
        <v>15</v>
      </c>
      <c r="C79" s="3" t="s">
        <v>29</v>
      </c>
      <c r="D79" s="3" t="str">
        <f>VLOOKUP(C79,'Class Desc'!$C$5:$D$53,2,FALSE)</f>
        <v>MULTIPLE UNIT WATER</v>
      </c>
      <c r="E79" s="14">
        <v>1</v>
      </c>
      <c r="I79" s="2">
        <v>28962.46</v>
      </c>
      <c r="J79" s="2">
        <v>27149.95</v>
      </c>
      <c r="K79" s="2">
        <v>27131.59</v>
      </c>
      <c r="L79" s="2">
        <v>29338.799999999999</v>
      </c>
      <c r="M79" s="2">
        <v>28301.78</v>
      </c>
      <c r="N79" s="2">
        <v>28853.62</v>
      </c>
      <c r="R79">
        <f>SUMIFS(Accounts!$C$7:$C$306,Accounts!$A$7:$A$306,C79,Accounts!$B$7:$B$306,E79)</f>
        <v>720</v>
      </c>
      <c r="S79">
        <f t="shared" si="14"/>
        <v>0</v>
      </c>
      <c r="T79">
        <f t="shared" si="15"/>
        <v>0</v>
      </c>
      <c r="U79">
        <f t="shared" si="16"/>
        <v>0</v>
      </c>
      <c r="V79">
        <f t="shared" si="17"/>
        <v>40.225638888888888</v>
      </c>
      <c r="W79">
        <f t="shared" si="18"/>
        <v>37.708263888888887</v>
      </c>
      <c r="X79">
        <f t="shared" si="19"/>
        <v>37.682763888888886</v>
      </c>
      <c r="Y79">
        <f t="shared" si="20"/>
        <v>40.748333333333335</v>
      </c>
      <c r="Z79">
        <f t="shared" si="21"/>
        <v>39.308027777777774</v>
      </c>
      <c r="AA79">
        <f t="shared" si="22"/>
        <v>40.074472222222219</v>
      </c>
      <c r="AB79">
        <f t="shared" si="23"/>
        <v>0</v>
      </c>
      <c r="AC79">
        <f t="shared" si="24"/>
        <v>0</v>
      </c>
      <c r="AD79">
        <f t="shared" si="25"/>
        <v>0</v>
      </c>
    </row>
    <row r="80" spans="2:30" x14ac:dyDescent="0.25">
      <c r="B80" s="2">
        <v>15</v>
      </c>
      <c r="C80" s="3" t="s">
        <v>29</v>
      </c>
      <c r="D80" s="3" t="str">
        <f>VLOOKUP(C80,'Class Desc'!$C$5:$D$53,2,FALSE)</f>
        <v>MULTIPLE UNIT WATER</v>
      </c>
      <c r="E80" s="14">
        <v>1.5</v>
      </c>
      <c r="I80" s="2">
        <v>28579.4</v>
      </c>
      <c r="J80" s="2">
        <v>27130.5</v>
      </c>
      <c r="K80" s="2">
        <v>27517</v>
      </c>
      <c r="L80" s="2">
        <v>29111.200000000001</v>
      </c>
      <c r="M80" s="2">
        <v>26806.9</v>
      </c>
      <c r="N80" s="2">
        <v>27647.3</v>
      </c>
      <c r="R80">
        <f>SUMIFS(Accounts!$C$7:$C$306,Accounts!$A$7:$A$306,C80,Accounts!$B$7:$B$306,E80)</f>
        <v>368</v>
      </c>
      <c r="S80">
        <f t="shared" si="14"/>
        <v>0</v>
      </c>
      <c r="T80">
        <f t="shared" si="15"/>
        <v>0</v>
      </c>
      <c r="U80">
        <f t="shared" si="16"/>
        <v>0</v>
      </c>
      <c r="V80">
        <f t="shared" si="17"/>
        <v>77.661413043478262</v>
      </c>
      <c r="W80">
        <f t="shared" si="18"/>
        <v>73.724184782608702</v>
      </c>
      <c r="X80">
        <f t="shared" si="19"/>
        <v>74.774456521739125</v>
      </c>
      <c r="Y80">
        <f t="shared" si="20"/>
        <v>79.106521739130443</v>
      </c>
      <c r="Z80">
        <f t="shared" si="21"/>
        <v>72.844836956521746</v>
      </c>
      <c r="AA80">
        <f t="shared" si="22"/>
        <v>75.12853260869565</v>
      </c>
      <c r="AB80">
        <f t="shared" si="23"/>
        <v>0</v>
      </c>
      <c r="AC80">
        <f t="shared" si="24"/>
        <v>0</v>
      </c>
      <c r="AD80">
        <f t="shared" si="25"/>
        <v>0</v>
      </c>
    </row>
    <row r="81" spans="2:30" x14ac:dyDescent="0.25">
      <c r="B81" s="2">
        <v>15</v>
      </c>
      <c r="C81" s="3" t="s">
        <v>29</v>
      </c>
      <c r="D81" s="3" t="str">
        <f>VLOOKUP(C81,'Class Desc'!$C$5:$D$53,2,FALSE)</f>
        <v>MULTIPLE UNIT WATER</v>
      </c>
      <c r="E81" s="14">
        <v>2</v>
      </c>
      <c r="I81" s="2">
        <v>30293.37</v>
      </c>
      <c r="J81" s="2">
        <v>26114.33</v>
      </c>
      <c r="K81" s="2">
        <v>28825.599999999999</v>
      </c>
      <c r="L81" s="2">
        <v>31233.5</v>
      </c>
      <c r="M81" s="2">
        <v>28575.5</v>
      </c>
      <c r="N81" s="2">
        <v>31142.799999999999</v>
      </c>
      <c r="R81">
        <f>SUMIFS(Accounts!$C$7:$C$306,Accounts!$A$7:$A$306,C81,Accounts!$B$7:$B$306,E81)</f>
        <v>221</v>
      </c>
      <c r="S81">
        <f t="shared" si="14"/>
        <v>0</v>
      </c>
      <c r="T81">
        <f t="shared" si="15"/>
        <v>0</v>
      </c>
      <c r="U81">
        <f t="shared" si="16"/>
        <v>0</v>
      </c>
      <c r="V81">
        <f t="shared" si="17"/>
        <v>137.07407239819005</v>
      </c>
      <c r="W81">
        <f t="shared" si="18"/>
        <v>118.1643891402715</v>
      </c>
      <c r="X81">
        <f t="shared" si="19"/>
        <v>130.43257918552035</v>
      </c>
      <c r="Y81">
        <f t="shared" si="20"/>
        <v>141.32805429864254</v>
      </c>
      <c r="Z81">
        <f t="shared" si="21"/>
        <v>129.30090497737555</v>
      </c>
      <c r="AA81">
        <f t="shared" si="22"/>
        <v>140.91764705882352</v>
      </c>
      <c r="AB81">
        <f t="shared" si="23"/>
        <v>0</v>
      </c>
      <c r="AC81">
        <f t="shared" si="24"/>
        <v>0</v>
      </c>
      <c r="AD81">
        <f t="shared" si="25"/>
        <v>0</v>
      </c>
    </row>
    <row r="82" spans="2:30" x14ac:dyDescent="0.25">
      <c r="B82" s="2">
        <v>15</v>
      </c>
      <c r="C82" s="3" t="s">
        <v>29</v>
      </c>
      <c r="D82" s="3" t="str">
        <f>VLOOKUP(C82,'Class Desc'!$C$5:$D$53,2,FALSE)</f>
        <v>MULTIPLE UNIT WATER</v>
      </c>
      <c r="E82" s="14">
        <v>3</v>
      </c>
      <c r="I82" s="2">
        <v>4291.2</v>
      </c>
      <c r="J82" s="2">
        <v>3851.6</v>
      </c>
      <c r="K82" s="2">
        <v>4230.8999999999996</v>
      </c>
      <c r="L82" s="2">
        <v>4684.3</v>
      </c>
      <c r="M82" s="2">
        <v>4298.2</v>
      </c>
      <c r="N82" s="2">
        <v>4359.6000000000004</v>
      </c>
      <c r="R82">
        <f>SUMIFS(Accounts!$C$7:$C$306,Accounts!$A$7:$A$306,C82,Accounts!$B$7:$B$306,E82)</f>
        <v>9</v>
      </c>
      <c r="S82">
        <f t="shared" si="14"/>
        <v>0</v>
      </c>
      <c r="T82">
        <f t="shared" si="15"/>
        <v>0</v>
      </c>
      <c r="U82">
        <f t="shared" si="16"/>
        <v>0</v>
      </c>
      <c r="V82">
        <f t="shared" si="17"/>
        <v>476.79999999999995</v>
      </c>
      <c r="W82">
        <f t="shared" si="18"/>
        <v>427.95555555555552</v>
      </c>
      <c r="X82">
        <f t="shared" si="19"/>
        <v>470.09999999999997</v>
      </c>
      <c r="Y82">
        <f t="shared" si="20"/>
        <v>520.47777777777776</v>
      </c>
      <c r="Z82">
        <f t="shared" si="21"/>
        <v>477.57777777777778</v>
      </c>
      <c r="AA82">
        <f t="shared" si="22"/>
        <v>484.40000000000003</v>
      </c>
      <c r="AB82">
        <f t="shared" si="23"/>
        <v>0</v>
      </c>
      <c r="AC82">
        <f t="shared" si="24"/>
        <v>0</v>
      </c>
      <c r="AD82">
        <f t="shared" si="25"/>
        <v>0</v>
      </c>
    </row>
    <row r="83" spans="2:30" x14ac:dyDescent="0.25">
      <c r="B83" s="2">
        <v>15</v>
      </c>
      <c r="C83" s="3" t="s">
        <v>29</v>
      </c>
      <c r="D83" s="3" t="str">
        <f>VLOOKUP(C83,'Class Desc'!$C$5:$D$53,2,FALSE)</f>
        <v>MULTIPLE UNIT WATER</v>
      </c>
      <c r="E83" s="14">
        <v>4</v>
      </c>
      <c r="I83" s="2">
        <v>10724.4</v>
      </c>
      <c r="J83" s="2">
        <v>10100</v>
      </c>
      <c r="K83" s="2">
        <v>11168.9</v>
      </c>
      <c r="L83" s="2">
        <v>11811</v>
      </c>
      <c r="M83" s="2">
        <v>10917</v>
      </c>
      <c r="N83" s="2">
        <v>11443.6</v>
      </c>
      <c r="R83">
        <f>SUMIFS(Accounts!$C$7:$C$306,Accounts!$A$7:$A$306,C83,Accounts!$B$7:$B$306,E83)</f>
        <v>15</v>
      </c>
      <c r="S83">
        <f t="shared" si="14"/>
        <v>0</v>
      </c>
      <c r="T83">
        <f t="shared" si="15"/>
        <v>0</v>
      </c>
      <c r="U83">
        <f t="shared" si="16"/>
        <v>0</v>
      </c>
      <c r="V83">
        <f t="shared" si="17"/>
        <v>714.95999999999992</v>
      </c>
      <c r="W83">
        <f t="shared" si="18"/>
        <v>673.33333333333337</v>
      </c>
      <c r="X83">
        <f t="shared" si="19"/>
        <v>744.59333333333336</v>
      </c>
      <c r="Y83">
        <f t="shared" si="20"/>
        <v>787.4</v>
      </c>
      <c r="Z83">
        <f t="shared" si="21"/>
        <v>727.8</v>
      </c>
      <c r="AA83">
        <f t="shared" si="22"/>
        <v>762.90666666666664</v>
      </c>
      <c r="AB83">
        <f t="shared" si="23"/>
        <v>0</v>
      </c>
      <c r="AC83">
        <f t="shared" si="24"/>
        <v>0</v>
      </c>
      <c r="AD83">
        <f t="shared" si="25"/>
        <v>0</v>
      </c>
    </row>
    <row r="84" spans="2:30" x14ac:dyDescent="0.25">
      <c r="B84" s="2">
        <v>15</v>
      </c>
      <c r="C84" s="3" t="s">
        <v>29</v>
      </c>
      <c r="D84" s="3" t="str">
        <f>VLOOKUP(C84,'Class Desc'!$C$5:$D$53,2,FALSE)</f>
        <v>MULTIPLE UNIT WATER</v>
      </c>
      <c r="E84" s="14">
        <v>6</v>
      </c>
      <c r="I84" s="2">
        <v>9495.2999999999993</v>
      </c>
      <c r="J84" s="2">
        <v>8327.6</v>
      </c>
      <c r="K84" s="2">
        <v>8607.9</v>
      </c>
      <c r="L84" s="2">
        <v>9045.1</v>
      </c>
      <c r="M84" s="2">
        <v>8514</v>
      </c>
      <c r="N84" s="2">
        <v>9375.5</v>
      </c>
      <c r="R84">
        <f>SUMIFS(Accounts!$C$7:$C$306,Accounts!$A$7:$A$306,C84,Accounts!$B$7:$B$306,E84)</f>
        <v>7</v>
      </c>
      <c r="S84">
        <f t="shared" si="14"/>
        <v>0</v>
      </c>
      <c r="T84">
        <f t="shared" si="15"/>
        <v>0</v>
      </c>
      <c r="U84">
        <f t="shared" si="16"/>
        <v>0</v>
      </c>
      <c r="V84">
        <f t="shared" si="17"/>
        <v>1356.4714285714285</v>
      </c>
      <c r="W84">
        <f t="shared" si="18"/>
        <v>1189.6571428571428</v>
      </c>
      <c r="X84">
        <f t="shared" si="19"/>
        <v>1229.7</v>
      </c>
      <c r="Y84">
        <f t="shared" si="20"/>
        <v>1292.1571428571428</v>
      </c>
      <c r="Z84">
        <f t="shared" si="21"/>
        <v>1216.2857142857142</v>
      </c>
      <c r="AA84">
        <f t="shared" si="22"/>
        <v>1339.3571428571429</v>
      </c>
      <c r="AB84">
        <f t="shared" si="23"/>
        <v>0</v>
      </c>
      <c r="AC84">
        <f t="shared" si="24"/>
        <v>0</v>
      </c>
      <c r="AD84">
        <f t="shared" si="25"/>
        <v>0</v>
      </c>
    </row>
    <row r="85" spans="2:30" x14ac:dyDescent="0.25">
      <c r="B85" s="2">
        <v>15</v>
      </c>
      <c r="C85" s="3" t="s">
        <v>29</v>
      </c>
      <c r="D85" s="3" t="str">
        <f>VLOOKUP(C85,'Class Desc'!$C$5:$D$53,2,FALSE)</f>
        <v>MULTIPLE UNIT WATER</v>
      </c>
      <c r="E85" s="14">
        <v>8</v>
      </c>
      <c r="I85" s="2">
        <v>2320.9</v>
      </c>
      <c r="J85" s="2">
        <v>2238.9</v>
      </c>
      <c r="K85" s="2">
        <v>2454.1999999999998</v>
      </c>
      <c r="L85" s="2">
        <v>2927.4</v>
      </c>
      <c r="M85" s="2">
        <v>2668.4</v>
      </c>
      <c r="N85" s="2">
        <v>2765.3</v>
      </c>
      <c r="R85">
        <f>SUMIFS(Accounts!$C$7:$C$306,Accounts!$A$7:$A$306,C85,Accounts!$B$7:$B$306,E85)</f>
        <v>2</v>
      </c>
      <c r="S85">
        <f t="shared" si="14"/>
        <v>0</v>
      </c>
      <c r="T85">
        <f t="shared" si="15"/>
        <v>0</v>
      </c>
      <c r="U85">
        <f t="shared" si="16"/>
        <v>0</v>
      </c>
      <c r="V85">
        <f t="shared" si="17"/>
        <v>1160.45</v>
      </c>
      <c r="W85">
        <f t="shared" si="18"/>
        <v>1119.45</v>
      </c>
      <c r="X85">
        <f t="shared" si="19"/>
        <v>1227.0999999999999</v>
      </c>
      <c r="Y85">
        <f t="shared" si="20"/>
        <v>1463.7</v>
      </c>
      <c r="Z85">
        <f t="shared" si="21"/>
        <v>1334.2</v>
      </c>
      <c r="AA85">
        <f t="shared" si="22"/>
        <v>1382.65</v>
      </c>
      <c r="AB85">
        <f t="shared" si="23"/>
        <v>0</v>
      </c>
      <c r="AC85">
        <f t="shared" si="24"/>
        <v>0</v>
      </c>
      <c r="AD85">
        <f t="shared" si="25"/>
        <v>0</v>
      </c>
    </row>
    <row r="86" spans="2:30" x14ac:dyDescent="0.25">
      <c r="B86" s="2">
        <v>15</v>
      </c>
      <c r="C86" s="3" t="s">
        <v>30</v>
      </c>
      <c r="D86" s="3" t="str">
        <f>VLOOKUP(C86,'Class Desc'!$C$5:$D$53,2,FALSE)</f>
        <v>HSG AUTH MULT UNIT WATER</v>
      </c>
      <c r="E86" s="14">
        <v>0.75</v>
      </c>
      <c r="I86" s="2">
        <v>1111.5</v>
      </c>
      <c r="J86" s="2">
        <v>1049.9000000000001</v>
      </c>
      <c r="K86" s="2">
        <v>1253.4000000000001</v>
      </c>
      <c r="L86" s="2">
        <v>1345.3</v>
      </c>
      <c r="M86" s="2">
        <v>1190.3</v>
      </c>
      <c r="N86" s="2">
        <v>1193.9000000000001</v>
      </c>
      <c r="R86">
        <f>SUMIFS(Accounts!$C$7:$C$306,Accounts!$A$7:$A$306,C86,Accounts!$B$7:$B$306,E86)</f>
        <v>88</v>
      </c>
      <c r="S86">
        <f t="shared" si="14"/>
        <v>0</v>
      </c>
      <c r="T86">
        <f t="shared" si="15"/>
        <v>0</v>
      </c>
      <c r="U86">
        <f t="shared" si="16"/>
        <v>0</v>
      </c>
      <c r="V86">
        <f t="shared" si="17"/>
        <v>12.630681818181818</v>
      </c>
      <c r="W86">
        <f t="shared" si="18"/>
        <v>11.930681818181819</v>
      </c>
      <c r="X86">
        <f t="shared" si="19"/>
        <v>14.243181818181819</v>
      </c>
      <c r="Y86">
        <f t="shared" si="20"/>
        <v>15.2875</v>
      </c>
      <c r="Z86">
        <f t="shared" si="21"/>
        <v>13.526136363636363</v>
      </c>
      <c r="AA86">
        <f t="shared" si="22"/>
        <v>13.567045454545456</v>
      </c>
      <c r="AB86">
        <f t="shared" si="23"/>
        <v>0</v>
      </c>
      <c r="AC86">
        <f t="shared" si="24"/>
        <v>0</v>
      </c>
      <c r="AD86">
        <f t="shared" si="25"/>
        <v>0</v>
      </c>
    </row>
    <row r="87" spans="2:30" x14ac:dyDescent="0.25">
      <c r="B87" s="2">
        <v>15</v>
      </c>
      <c r="C87" s="3" t="s">
        <v>30</v>
      </c>
      <c r="D87" s="3" t="str">
        <f>VLOOKUP(C87,'Class Desc'!$C$5:$D$53,2,FALSE)</f>
        <v>HSG AUTH MULT UNIT WATER</v>
      </c>
      <c r="E87" s="14">
        <v>1</v>
      </c>
      <c r="I87" s="2">
        <v>1099.7</v>
      </c>
      <c r="J87" s="2">
        <v>1091.7</v>
      </c>
      <c r="K87" s="2">
        <v>1183.7</v>
      </c>
      <c r="L87" s="2">
        <v>1238.9000000000001</v>
      </c>
      <c r="M87" s="2">
        <v>1130.7</v>
      </c>
      <c r="N87" s="2">
        <v>1205.8</v>
      </c>
      <c r="R87">
        <f>SUMIFS(Accounts!$C$7:$C$306,Accounts!$A$7:$A$306,C87,Accounts!$B$7:$B$306,E87)</f>
        <v>27</v>
      </c>
      <c r="S87">
        <f t="shared" si="14"/>
        <v>0</v>
      </c>
      <c r="T87">
        <f t="shared" si="15"/>
        <v>0</v>
      </c>
      <c r="U87">
        <f t="shared" si="16"/>
        <v>0</v>
      </c>
      <c r="V87">
        <f t="shared" si="17"/>
        <v>40.729629629629635</v>
      </c>
      <c r="W87">
        <f t="shared" si="18"/>
        <v>40.433333333333337</v>
      </c>
      <c r="X87">
        <f t="shared" si="19"/>
        <v>43.840740740740742</v>
      </c>
      <c r="Y87">
        <f t="shared" si="20"/>
        <v>45.885185185185186</v>
      </c>
      <c r="Z87">
        <f t="shared" si="21"/>
        <v>41.87777777777778</v>
      </c>
      <c r="AA87">
        <f t="shared" si="22"/>
        <v>44.659259259259258</v>
      </c>
      <c r="AB87">
        <f t="shared" si="23"/>
        <v>0</v>
      </c>
      <c r="AC87">
        <f t="shared" si="24"/>
        <v>0</v>
      </c>
      <c r="AD87">
        <f t="shared" si="25"/>
        <v>0</v>
      </c>
    </row>
    <row r="88" spans="2:30" x14ac:dyDescent="0.25">
      <c r="B88" s="2">
        <v>15</v>
      </c>
      <c r="C88" s="3" t="s">
        <v>30</v>
      </c>
      <c r="D88" s="3" t="str">
        <f>VLOOKUP(C88,'Class Desc'!$C$5:$D$53,2,FALSE)</f>
        <v>HSG AUTH MULT UNIT WATER</v>
      </c>
      <c r="E88" s="14">
        <v>1.5</v>
      </c>
      <c r="I88" s="2">
        <v>2868.6</v>
      </c>
      <c r="J88" s="2">
        <v>2273.6999999999998</v>
      </c>
      <c r="K88" s="2">
        <v>2367.8000000000002</v>
      </c>
      <c r="L88" s="2">
        <v>2663.5</v>
      </c>
      <c r="M88" s="2">
        <v>2478.9</v>
      </c>
      <c r="N88" s="2">
        <v>2617.1999999999998</v>
      </c>
      <c r="R88">
        <f>SUMIFS(Accounts!$C$7:$C$306,Accounts!$A$7:$A$306,C88,Accounts!$B$7:$B$306,E88)</f>
        <v>26</v>
      </c>
      <c r="S88">
        <f t="shared" si="14"/>
        <v>0</v>
      </c>
      <c r="T88">
        <f t="shared" si="15"/>
        <v>0</v>
      </c>
      <c r="U88">
        <f t="shared" si="16"/>
        <v>0</v>
      </c>
      <c r="V88">
        <f t="shared" si="17"/>
        <v>110.33076923076922</v>
      </c>
      <c r="W88">
        <f t="shared" si="18"/>
        <v>87.449999999999989</v>
      </c>
      <c r="X88">
        <f t="shared" si="19"/>
        <v>91.069230769230771</v>
      </c>
      <c r="Y88">
        <f t="shared" si="20"/>
        <v>102.44230769230769</v>
      </c>
      <c r="Z88">
        <f t="shared" si="21"/>
        <v>95.342307692307699</v>
      </c>
      <c r="AA88">
        <f t="shared" si="22"/>
        <v>100.66153846153846</v>
      </c>
      <c r="AB88">
        <f t="shared" si="23"/>
        <v>0</v>
      </c>
      <c r="AC88">
        <f t="shared" si="24"/>
        <v>0</v>
      </c>
      <c r="AD88">
        <f t="shared" si="25"/>
        <v>0</v>
      </c>
    </row>
    <row r="89" spans="2:30" x14ac:dyDescent="0.25">
      <c r="B89" s="2">
        <v>15</v>
      </c>
      <c r="C89" s="3" t="s">
        <v>30</v>
      </c>
      <c r="D89" s="3" t="str">
        <f>VLOOKUP(C89,'Class Desc'!$C$5:$D$53,2,FALSE)</f>
        <v>HSG AUTH MULT UNIT WATER</v>
      </c>
      <c r="E89" s="14">
        <v>2</v>
      </c>
      <c r="I89" s="2">
        <v>767.8</v>
      </c>
      <c r="J89" s="2">
        <v>646.4</v>
      </c>
      <c r="K89" s="2">
        <v>706.6</v>
      </c>
      <c r="L89" s="2">
        <v>795.8</v>
      </c>
      <c r="M89" s="2">
        <v>748.3</v>
      </c>
      <c r="N89" s="2">
        <v>901</v>
      </c>
      <c r="R89">
        <f>SUMIFS(Accounts!$C$7:$C$306,Accounts!$A$7:$A$306,C89,Accounts!$B$7:$B$306,E89)</f>
        <v>4</v>
      </c>
      <c r="S89">
        <f t="shared" si="14"/>
        <v>0</v>
      </c>
      <c r="T89">
        <f t="shared" si="15"/>
        <v>0</v>
      </c>
      <c r="U89">
        <f t="shared" si="16"/>
        <v>0</v>
      </c>
      <c r="V89">
        <f t="shared" si="17"/>
        <v>191.95</v>
      </c>
      <c r="W89">
        <f t="shared" si="18"/>
        <v>161.6</v>
      </c>
      <c r="X89">
        <f t="shared" si="19"/>
        <v>176.65</v>
      </c>
      <c r="Y89">
        <f t="shared" si="20"/>
        <v>198.95</v>
      </c>
      <c r="Z89">
        <f t="shared" si="21"/>
        <v>187.07499999999999</v>
      </c>
      <c r="AA89">
        <f t="shared" si="22"/>
        <v>225.25</v>
      </c>
      <c r="AB89">
        <f t="shared" si="23"/>
        <v>0</v>
      </c>
      <c r="AC89">
        <f t="shared" si="24"/>
        <v>0</v>
      </c>
      <c r="AD89">
        <f t="shared" si="25"/>
        <v>0</v>
      </c>
    </row>
    <row r="90" spans="2:30" x14ac:dyDescent="0.25">
      <c r="B90" s="2">
        <v>15</v>
      </c>
      <c r="C90" s="3" t="s">
        <v>30</v>
      </c>
      <c r="D90" s="3" t="str">
        <f>VLOOKUP(C90,'Class Desc'!$C$5:$D$53,2,FALSE)</f>
        <v>HSG AUTH MULT UNIT WATER</v>
      </c>
      <c r="E90" s="14">
        <v>3</v>
      </c>
      <c r="I90" s="2">
        <v>502.2</v>
      </c>
      <c r="J90" s="2">
        <v>432.3</v>
      </c>
      <c r="K90" s="2">
        <v>409.7</v>
      </c>
      <c r="L90" s="2">
        <v>463</v>
      </c>
      <c r="M90" s="2">
        <v>487.8</v>
      </c>
      <c r="N90" s="2">
        <v>522.4</v>
      </c>
      <c r="R90">
        <f>SUMIFS(Accounts!$C$7:$C$306,Accounts!$A$7:$A$306,C90,Accounts!$B$7:$B$306,E90)</f>
        <v>1</v>
      </c>
      <c r="S90">
        <f t="shared" si="14"/>
        <v>0</v>
      </c>
      <c r="T90">
        <f t="shared" si="15"/>
        <v>0</v>
      </c>
      <c r="U90">
        <f t="shared" si="16"/>
        <v>0</v>
      </c>
      <c r="V90">
        <f t="shared" si="17"/>
        <v>502.2</v>
      </c>
      <c r="W90">
        <f t="shared" si="18"/>
        <v>432.3</v>
      </c>
      <c r="X90">
        <f t="shared" si="19"/>
        <v>409.7</v>
      </c>
      <c r="Y90">
        <f t="shared" si="20"/>
        <v>463</v>
      </c>
      <c r="Z90">
        <f t="shared" si="21"/>
        <v>487.8</v>
      </c>
      <c r="AA90">
        <f t="shared" si="22"/>
        <v>522.4</v>
      </c>
      <c r="AB90">
        <f t="shared" si="23"/>
        <v>0</v>
      </c>
      <c r="AC90">
        <f t="shared" si="24"/>
        <v>0</v>
      </c>
      <c r="AD90">
        <f t="shared" si="25"/>
        <v>0</v>
      </c>
    </row>
    <row r="91" spans="2:30" x14ac:dyDescent="0.25">
      <c r="B91" s="2">
        <v>15</v>
      </c>
      <c r="C91" s="3" t="s">
        <v>30</v>
      </c>
      <c r="D91" s="3" t="str">
        <f>VLOOKUP(C91,'Class Desc'!$C$5:$D$53,2,FALSE)</f>
        <v>HSG AUTH MULT UNIT WATER</v>
      </c>
      <c r="E91" s="14">
        <v>4</v>
      </c>
      <c r="I91" s="2">
        <v>126.5</v>
      </c>
      <c r="J91" s="2">
        <v>112.4</v>
      </c>
      <c r="K91" s="2">
        <v>194.5</v>
      </c>
      <c r="L91" s="2">
        <v>250.4</v>
      </c>
      <c r="M91" s="2">
        <v>122.1</v>
      </c>
      <c r="N91" s="2">
        <v>140.9</v>
      </c>
      <c r="R91">
        <f>SUMIFS(Accounts!$C$7:$C$306,Accounts!$A$7:$A$306,C91,Accounts!$B$7:$B$306,E91)</f>
        <v>1</v>
      </c>
      <c r="S91">
        <f t="shared" si="14"/>
        <v>0</v>
      </c>
      <c r="T91">
        <f t="shared" si="15"/>
        <v>0</v>
      </c>
      <c r="U91">
        <f t="shared" si="16"/>
        <v>0</v>
      </c>
      <c r="V91">
        <f t="shared" si="17"/>
        <v>126.5</v>
      </c>
      <c r="W91">
        <f t="shared" si="18"/>
        <v>112.4</v>
      </c>
      <c r="X91">
        <f t="shared" si="19"/>
        <v>194.5</v>
      </c>
      <c r="Y91">
        <f t="shared" si="20"/>
        <v>250.4</v>
      </c>
      <c r="Z91">
        <f t="shared" si="21"/>
        <v>122.1</v>
      </c>
      <c r="AA91">
        <f t="shared" si="22"/>
        <v>140.9</v>
      </c>
      <c r="AB91">
        <f t="shared" si="23"/>
        <v>0</v>
      </c>
      <c r="AC91">
        <f t="shared" si="24"/>
        <v>0</v>
      </c>
      <c r="AD91">
        <f t="shared" si="25"/>
        <v>0</v>
      </c>
    </row>
    <row r="92" spans="2:30" x14ac:dyDescent="0.25">
      <c r="B92" s="2">
        <v>15</v>
      </c>
      <c r="C92" s="3" t="s">
        <v>31</v>
      </c>
      <c r="D92" s="3" t="str">
        <f>VLOOKUP(C92,'Class Desc'!$C$5:$D$53,2,FALSE)</f>
        <v>RECYCLED WATER</v>
      </c>
      <c r="E92" s="14">
        <v>3</v>
      </c>
      <c r="I92" s="4"/>
      <c r="J92" s="4"/>
      <c r="K92" s="4"/>
      <c r="L92" s="4"/>
      <c r="M92" s="2">
        <v>129.5</v>
      </c>
      <c r="N92" s="2">
        <v>0</v>
      </c>
      <c r="R92">
        <f>SUMIFS(Accounts!$C$7:$C$306,Accounts!$A$7:$A$306,C92,Accounts!$B$7:$B$306,E92)</f>
        <v>0</v>
      </c>
      <c r="S92">
        <f t="shared" si="14"/>
        <v>0</v>
      </c>
      <c r="T92">
        <f t="shared" si="15"/>
        <v>0</v>
      </c>
      <c r="U92">
        <f t="shared" si="16"/>
        <v>0</v>
      </c>
      <c r="V92">
        <f t="shared" si="17"/>
        <v>0</v>
      </c>
      <c r="W92">
        <f t="shared" si="18"/>
        <v>0</v>
      </c>
      <c r="X92">
        <f t="shared" si="19"/>
        <v>0</v>
      </c>
      <c r="Y92">
        <f t="shared" si="20"/>
        <v>0</v>
      </c>
      <c r="Z92">
        <f t="shared" si="21"/>
        <v>0</v>
      </c>
      <c r="AA92">
        <f t="shared" si="22"/>
        <v>0</v>
      </c>
      <c r="AB92">
        <f t="shared" si="23"/>
        <v>0</v>
      </c>
      <c r="AC92">
        <f t="shared" si="24"/>
        <v>0</v>
      </c>
      <c r="AD92">
        <f t="shared" si="25"/>
        <v>0</v>
      </c>
    </row>
    <row r="93" spans="2:30" x14ac:dyDescent="0.25">
      <c r="B93" s="2">
        <v>15</v>
      </c>
      <c r="C93" s="3" t="s">
        <v>32</v>
      </c>
      <c r="D93" s="3" t="str">
        <f>VLOOKUP(C93,'Class Desc'!$C$5:$D$53,2,FALSE)</f>
        <v>SINGLE FAMILY WATER</v>
      </c>
      <c r="E93" s="3" t="s">
        <v>12</v>
      </c>
      <c r="I93" s="2">
        <v>0</v>
      </c>
      <c r="J93" s="2">
        <v>212.4</v>
      </c>
      <c r="K93" s="2">
        <v>0</v>
      </c>
      <c r="L93" s="2">
        <v>0</v>
      </c>
      <c r="M93" s="2">
        <v>0</v>
      </c>
      <c r="N93" s="2">
        <v>0</v>
      </c>
      <c r="R93">
        <f>SUMIFS(Accounts!$C$7:$C$306,Accounts!$A$7:$A$306,C93,Accounts!$B$7:$B$306,E93)</f>
        <v>0</v>
      </c>
      <c r="S93">
        <f t="shared" si="14"/>
        <v>0</v>
      </c>
      <c r="T93">
        <f t="shared" si="15"/>
        <v>0</v>
      </c>
      <c r="U93">
        <f t="shared" si="16"/>
        <v>0</v>
      </c>
      <c r="V93">
        <f t="shared" si="17"/>
        <v>0</v>
      </c>
      <c r="W93">
        <f t="shared" si="18"/>
        <v>0</v>
      </c>
      <c r="X93">
        <f t="shared" si="19"/>
        <v>0</v>
      </c>
      <c r="Y93">
        <f t="shared" si="20"/>
        <v>0</v>
      </c>
      <c r="Z93">
        <f t="shared" si="21"/>
        <v>0</v>
      </c>
      <c r="AA93">
        <f t="shared" si="22"/>
        <v>0</v>
      </c>
      <c r="AB93">
        <f t="shared" si="23"/>
        <v>0</v>
      </c>
      <c r="AC93">
        <f t="shared" si="24"/>
        <v>0</v>
      </c>
      <c r="AD93">
        <f t="shared" si="25"/>
        <v>0</v>
      </c>
    </row>
    <row r="94" spans="2:30" x14ac:dyDescent="0.25">
      <c r="B94" s="2">
        <v>15</v>
      </c>
      <c r="C94" s="3" t="s">
        <v>32</v>
      </c>
      <c r="D94" s="3" t="str">
        <f>VLOOKUP(C94,'Class Desc'!$C$5:$D$53,2,FALSE)</f>
        <v>SINGLE FAMILY WATER</v>
      </c>
      <c r="E94" s="14">
        <v>0.75</v>
      </c>
      <c r="I94" s="2">
        <v>236837.69</v>
      </c>
      <c r="J94" s="2">
        <v>224513.2</v>
      </c>
      <c r="K94" s="2">
        <v>231036.32</v>
      </c>
      <c r="L94" s="2">
        <v>251487.51</v>
      </c>
      <c r="M94" s="2">
        <v>235085.61</v>
      </c>
      <c r="N94" s="2">
        <v>247931.31</v>
      </c>
      <c r="R94">
        <f>SUMIFS(Accounts!$C$7:$C$306,Accounts!$A$7:$A$306,C94,Accounts!$B$7:$B$306,E94)</f>
        <v>24897</v>
      </c>
      <c r="S94">
        <f t="shared" si="14"/>
        <v>0</v>
      </c>
      <c r="T94">
        <f t="shared" si="15"/>
        <v>0</v>
      </c>
      <c r="U94">
        <f t="shared" si="16"/>
        <v>0</v>
      </c>
      <c r="V94">
        <f t="shared" si="17"/>
        <v>9.5126999236855845</v>
      </c>
      <c r="W94">
        <f t="shared" si="18"/>
        <v>9.0176808450817365</v>
      </c>
      <c r="X94">
        <f t="shared" si="19"/>
        <v>9.2796851026228069</v>
      </c>
      <c r="Y94">
        <f t="shared" si="20"/>
        <v>10.10111700204844</v>
      </c>
      <c r="Z94">
        <f t="shared" si="21"/>
        <v>9.4423267863598017</v>
      </c>
      <c r="AA94">
        <f t="shared" si="22"/>
        <v>9.9582805157247858</v>
      </c>
      <c r="AB94">
        <f t="shared" si="23"/>
        <v>0</v>
      </c>
      <c r="AC94">
        <f t="shared" si="24"/>
        <v>0</v>
      </c>
      <c r="AD94">
        <f t="shared" si="25"/>
        <v>0</v>
      </c>
    </row>
    <row r="95" spans="2:30" x14ac:dyDescent="0.25">
      <c r="B95" s="2">
        <v>15</v>
      </c>
      <c r="C95" s="3" t="s">
        <v>32</v>
      </c>
      <c r="D95" s="3" t="str">
        <f>VLOOKUP(C95,'Class Desc'!$C$5:$D$53,2,FALSE)</f>
        <v>SINGLE FAMILY WATER</v>
      </c>
      <c r="E95" s="14">
        <v>1</v>
      </c>
      <c r="I95" s="2">
        <v>81330.8</v>
      </c>
      <c r="J95" s="2">
        <v>77509.5</v>
      </c>
      <c r="K95" s="2">
        <v>81793.600000000006</v>
      </c>
      <c r="L95" s="2">
        <v>88348.5</v>
      </c>
      <c r="M95" s="2">
        <v>84996.800000000003</v>
      </c>
      <c r="N95" s="2">
        <v>85509.9</v>
      </c>
      <c r="R95">
        <f>SUMIFS(Accounts!$C$7:$C$306,Accounts!$A$7:$A$306,C95,Accounts!$B$7:$B$306,E95)</f>
        <v>7940</v>
      </c>
      <c r="S95">
        <f t="shared" si="14"/>
        <v>0</v>
      </c>
      <c r="T95">
        <f t="shared" si="15"/>
        <v>0</v>
      </c>
      <c r="U95">
        <f t="shared" si="16"/>
        <v>0</v>
      </c>
      <c r="V95">
        <f t="shared" si="17"/>
        <v>10.243173803526449</v>
      </c>
      <c r="W95">
        <f t="shared" si="18"/>
        <v>9.7619017632241807</v>
      </c>
      <c r="X95">
        <f t="shared" si="19"/>
        <v>10.301460957178842</v>
      </c>
      <c r="Y95">
        <f t="shared" si="20"/>
        <v>11.127015113350126</v>
      </c>
      <c r="Z95">
        <f t="shared" si="21"/>
        <v>10.704886649874055</v>
      </c>
      <c r="AA95">
        <f t="shared" si="22"/>
        <v>10.769508816120906</v>
      </c>
      <c r="AB95">
        <f t="shared" si="23"/>
        <v>0</v>
      </c>
      <c r="AC95">
        <f t="shared" si="24"/>
        <v>0</v>
      </c>
      <c r="AD95">
        <f t="shared" si="25"/>
        <v>0</v>
      </c>
    </row>
    <row r="96" spans="2:30" x14ac:dyDescent="0.25">
      <c r="B96" s="2">
        <v>15</v>
      </c>
      <c r="C96" s="3" t="s">
        <v>32</v>
      </c>
      <c r="D96" s="3" t="str">
        <f>VLOOKUP(C96,'Class Desc'!$C$5:$D$53,2,FALSE)</f>
        <v>SINGLE FAMILY WATER</v>
      </c>
      <c r="E96" s="14">
        <v>1.5</v>
      </c>
      <c r="I96" s="2">
        <v>515.20000000000005</v>
      </c>
      <c r="J96" s="2">
        <v>435.2</v>
      </c>
      <c r="K96" s="2">
        <v>452.3</v>
      </c>
      <c r="L96" s="2">
        <v>554.29999999999995</v>
      </c>
      <c r="M96" s="2">
        <v>499.1</v>
      </c>
      <c r="N96" s="2">
        <v>515.6</v>
      </c>
      <c r="R96">
        <f>SUMIFS(Accounts!$C$7:$C$306,Accounts!$A$7:$A$306,C96,Accounts!$B$7:$B$306,E96)</f>
        <v>55</v>
      </c>
      <c r="S96">
        <f t="shared" si="14"/>
        <v>0</v>
      </c>
      <c r="T96">
        <f t="shared" si="15"/>
        <v>0</v>
      </c>
      <c r="U96">
        <f t="shared" si="16"/>
        <v>0</v>
      </c>
      <c r="V96">
        <f t="shared" si="17"/>
        <v>9.367272727272729</v>
      </c>
      <c r="W96">
        <f t="shared" si="18"/>
        <v>7.9127272727272722</v>
      </c>
      <c r="X96">
        <f t="shared" si="19"/>
        <v>8.2236363636363645</v>
      </c>
      <c r="Y96">
        <f t="shared" si="20"/>
        <v>10.078181818181818</v>
      </c>
      <c r="Z96">
        <f t="shared" si="21"/>
        <v>9.0745454545454542</v>
      </c>
      <c r="AA96">
        <f t="shared" si="22"/>
        <v>9.374545454545455</v>
      </c>
      <c r="AB96">
        <f t="shared" si="23"/>
        <v>0</v>
      </c>
      <c r="AC96">
        <f t="shared" si="24"/>
        <v>0</v>
      </c>
      <c r="AD96">
        <f t="shared" si="25"/>
        <v>0</v>
      </c>
    </row>
    <row r="97" spans="2:30" x14ac:dyDescent="0.25">
      <c r="B97" s="2">
        <v>15</v>
      </c>
      <c r="C97" s="3" t="s">
        <v>32</v>
      </c>
      <c r="D97" s="3" t="str">
        <f>VLOOKUP(C97,'Class Desc'!$C$5:$D$53,2,FALSE)</f>
        <v>SINGLE FAMILY WATER</v>
      </c>
      <c r="E97" s="14">
        <v>2</v>
      </c>
      <c r="I97" s="2">
        <v>201.8</v>
      </c>
      <c r="J97" s="2">
        <v>190.3</v>
      </c>
      <c r="K97" s="2">
        <v>185.6</v>
      </c>
      <c r="L97" s="2">
        <v>225.3</v>
      </c>
      <c r="M97" s="2">
        <v>225</v>
      </c>
      <c r="N97" s="2">
        <v>208.2</v>
      </c>
      <c r="R97">
        <f>SUMIFS(Accounts!$C$7:$C$306,Accounts!$A$7:$A$306,C97,Accounts!$B$7:$B$306,E97)</f>
        <v>1</v>
      </c>
      <c r="S97">
        <f t="shared" si="14"/>
        <v>0</v>
      </c>
      <c r="T97">
        <f t="shared" si="15"/>
        <v>0</v>
      </c>
      <c r="U97">
        <f t="shared" si="16"/>
        <v>0</v>
      </c>
      <c r="V97">
        <f t="shared" si="17"/>
        <v>201.8</v>
      </c>
      <c r="W97">
        <f t="shared" si="18"/>
        <v>190.3</v>
      </c>
      <c r="X97">
        <f t="shared" si="19"/>
        <v>185.6</v>
      </c>
      <c r="Y97">
        <f t="shared" si="20"/>
        <v>225.3</v>
      </c>
      <c r="Z97">
        <f t="shared" si="21"/>
        <v>225</v>
      </c>
      <c r="AA97">
        <f t="shared" si="22"/>
        <v>208.2</v>
      </c>
      <c r="AB97">
        <f t="shared" si="23"/>
        <v>0</v>
      </c>
      <c r="AC97">
        <f t="shared" si="24"/>
        <v>0</v>
      </c>
      <c r="AD97">
        <f t="shared" si="25"/>
        <v>0</v>
      </c>
    </row>
    <row r="98" spans="2:30" x14ac:dyDescent="0.25">
      <c r="B98" s="2">
        <v>15</v>
      </c>
      <c r="C98" s="3" t="s">
        <v>33</v>
      </c>
      <c r="D98" s="3" t="str">
        <f>VLOOKUP(C98,'Class Desc'!$C$5:$D$53,2,FALSE)</f>
        <v>HSG AUTH SNGLE UNIT WATER</v>
      </c>
      <c r="E98" s="14">
        <v>0.75</v>
      </c>
      <c r="I98" s="2">
        <v>853</v>
      </c>
      <c r="J98" s="2">
        <v>764.4</v>
      </c>
      <c r="K98" s="2">
        <v>825.1</v>
      </c>
      <c r="L98" s="2">
        <v>900.6</v>
      </c>
      <c r="M98" s="2">
        <v>913</v>
      </c>
      <c r="N98" s="2">
        <v>824.4</v>
      </c>
      <c r="R98">
        <f>SUMIFS(Accounts!$C$7:$C$306,Accounts!$A$7:$A$306,C98,Accounts!$B$7:$B$306,E98)</f>
        <v>68</v>
      </c>
      <c r="S98">
        <f t="shared" si="14"/>
        <v>0</v>
      </c>
      <c r="T98">
        <f t="shared" si="15"/>
        <v>0</v>
      </c>
      <c r="U98">
        <f t="shared" si="16"/>
        <v>0</v>
      </c>
      <c r="V98">
        <f t="shared" si="17"/>
        <v>12.544117647058824</v>
      </c>
      <c r="W98">
        <f t="shared" si="18"/>
        <v>11.241176470588234</v>
      </c>
      <c r="X98">
        <f t="shared" si="19"/>
        <v>12.133823529411766</v>
      </c>
      <c r="Y98">
        <f t="shared" si="20"/>
        <v>13.244117647058824</v>
      </c>
      <c r="Z98">
        <f t="shared" si="21"/>
        <v>13.426470588235293</v>
      </c>
      <c r="AA98">
        <f t="shared" si="22"/>
        <v>12.123529411764705</v>
      </c>
      <c r="AB98">
        <f t="shared" si="23"/>
        <v>0</v>
      </c>
      <c r="AC98">
        <f t="shared" si="24"/>
        <v>0</v>
      </c>
      <c r="AD98">
        <f t="shared" si="25"/>
        <v>0</v>
      </c>
    </row>
    <row r="99" spans="2:30" x14ac:dyDescent="0.25">
      <c r="B99" s="2">
        <v>15</v>
      </c>
      <c r="C99" s="3" t="s">
        <v>33</v>
      </c>
      <c r="D99" s="3" t="str">
        <f>VLOOKUP(C99,'Class Desc'!$C$5:$D$53,2,FALSE)</f>
        <v>HSG AUTH SNGLE UNIT WATER</v>
      </c>
      <c r="E99" s="14">
        <v>1</v>
      </c>
      <c r="I99" s="2">
        <v>92.1</v>
      </c>
      <c r="J99" s="2">
        <v>102.9</v>
      </c>
      <c r="K99" s="2">
        <v>72.3</v>
      </c>
      <c r="L99" s="2">
        <v>76.7</v>
      </c>
      <c r="M99" s="2">
        <v>71.2</v>
      </c>
      <c r="N99" s="2">
        <v>96.4</v>
      </c>
      <c r="R99">
        <f>SUMIFS(Accounts!$C$7:$C$306,Accounts!$A$7:$A$306,C99,Accounts!$B$7:$B$306,E99)</f>
        <v>2</v>
      </c>
      <c r="S99">
        <f t="shared" si="14"/>
        <v>0</v>
      </c>
      <c r="T99">
        <f t="shared" si="15"/>
        <v>0</v>
      </c>
      <c r="U99">
        <f t="shared" si="16"/>
        <v>0</v>
      </c>
      <c r="V99">
        <f t="shared" si="17"/>
        <v>46.05</v>
      </c>
      <c r="W99">
        <f t="shared" si="18"/>
        <v>51.45</v>
      </c>
      <c r="X99">
        <f t="shared" si="19"/>
        <v>36.15</v>
      </c>
      <c r="Y99">
        <f t="shared" si="20"/>
        <v>38.35</v>
      </c>
      <c r="Z99">
        <f t="shared" si="21"/>
        <v>35.6</v>
      </c>
      <c r="AA99">
        <f t="shared" si="22"/>
        <v>48.2</v>
      </c>
      <c r="AB99">
        <f t="shared" si="23"/>
        <v>0</v>
      </c>
      <c r="AC99">
        <f t="shared" si="24"/>
        <v>0</v>
      </c>
      <c r="AD99">
        <f t="shared" si="25"/>
        <v>0</v>
      </c>
    </row>
    <row r="100" spans="2:30" x14ac:dyDescent="0.25">
      <c r="B100" s="2">
        <v>15</v>
      </c>
      <c r="C100" s="3" t="s">
        <v>34</v>
      </c>
      <c r="D100" s="3" t="str">
        <f>VLOOKUP(C100,'Class Desc'!$C$5:$D$53,2,FALSE)</f>
        <v>SCHOOLS COMMERCIAL</v>
      </c>
      <c r="E100" s="14">
        <v>0.75</v>
      </c>
      <c r="I100" s="2">
        <v>8.8000000000000007</v>
      </c>
      <c r="J100" s="2">
        <v>8.6999999999999993</v>
      </c>
      <c r="K100" s="2">
        <v>9.5</v>
      </c>
      <c r="L100" s="2">
        <v>11.1</v>
      </c>
      <c r="M100" s="2">
        <v>8.6999999999999993</v>
      </c>
      <c r="N100" s="2">
        <v>10</v>
      </c>
      <c r="R100">
        <f>SUMIFS(Accounts!$C$7:$C$306,Accounts!$A$7:$A$306,C100,Accounts!$B$7:$B$306,E100)</f>
        <v>2</v>
      </c>
      <c r="S100">
        <f t="shared" si="14"/>
        <v>0</v>
      </c>
      <c r="T100">
        <f t="shared" si="15"/>
        <v>0</v>
      </c>
      <c r="U100">
        <f t="shared" si="16"/>
        <v>0</v>
      </c>
      <c r="V100">
        <f t="shared" si="17"/>
        <v>4.4000000000000004</v>
      </c>
      <c r="W100">
        <f t="shared" si="18"/>
        <v>4.3499999999999996</v>
      </c>
      <c r="X100">
        <f t="shared" si="19"/>
        <v>4.75</v>
      </c>
      <c r="Y100">
        <f t="shared" si="20"/>
        <v>5.55</v>
      </c>
      <c r="Z100">
        <f t="shared" si="21"/>
        <v>4.3499999999999996</v>
      </c>
      <c r="AA100">
        <f t="shared" si="22"/>
        <v>5</v>
      </c>
      <c r="AB100">
        <f t="shared" si="23"/>
        <v>0</v>
      </c>
      <c r="AC100">
        <f t="shared" si="24"/>
        <v>0</v>
      </c>
      <c r="AD100">
        <f t="shared" si="25"/>
        <v>0</v>
      </c>
    </row>
    <row r="101" spans="2:30" x14ac:dyDescent="0.25">
      <c r="B101" s="2">
        <v>15</v>
      </c>
      <c r="C101" s="3" t="s">
        <v>34</v>
      </c>
      <c r="D101" s="3" t="str">
        <f>VLOOKUP(C101,'Class Desc'!$C$5:$D$53,2,FALSE)</f>
        <v>SCHOOLS COMMERCIAL</v>
      </c>
      <c r="E101" s="14">
        <v>1</v>
      </c>
      <c r="I101" s="2">
        <v>21.9</v>
      </c>
      <c r="J101" s="2">
        <v>35.799999999999997</v>
      </c>
      <c r="K101" s="2">
        <v>32.799999999999997</v>
      </c>
      <c r="L101" s="2">
        <v>19.100000000000001</v>
      </c>
      <c r="M101" s="2">
        <v>13.3</v>
      </c>
      <c r="N101" s="2">
        <v>32.200000000000003</v>
      </c>
      <c r="R101">
        <f>SUMIFS(Accounts!$C$7:$C$306,Accounts!$A$7:$A$306,C101,Accounts!$B$7:$B$306,E101)</f>
        <v>3</v>
      </c>
      <c r="S101">
        <f t="shared" si="14"/>
        <v>0</v>
      </c>
      <c r="T101">
        <f t="shared" si="15"/>
        <v>0</v>
      </c>
      <c r="U101">
        <f t="shared" si="16"/>
        <v>0</v>
      </c>
      <c r="V101">
        <f t="shared" si="17"/>
        <v>7.3</v>
      </c>
      <c r="W101">
        <f t="shared" si="18"/>
        <v>11.933333333333332</v>
      </c>
      <c r="X101">
        <f t="shared" si="19"/>
        <v>10.933333333333332</v>
      </c>
      <c r="Y101">
        <f t="shared" si="20"/>
        <v>6.3666666666666671</v>
      </c>
      <c r="Z101">
        <f t="shared" si="21"/>
        <v>4.4333333333333336</v>
      </c>
      <c r="AA101">
        <f t="shared" si="22"/>
        <v>10.733333333333334</v>
      </c>
      <c r="AB101">
        <f t="shared" si="23"/>
        <v>0</v>
      </c>
      <c r="AC101">
        <f t="shared" si="24"/>
        <v>0</v>
      </c>
      <c r="AD101">
        <f t="shared" si="25"/>
        <v>0</v>
      </c>
    </row>
    <row r="102" spans="2:30" x14ac:dyDescent="0.25">
      <c r="B102" s="2">
        <v>15</v>
      </c>
      <c r="C102" s="3" t="s">
        <v>34</v>
      </c>
      <c r="D102" s="3" t="str">
        <f>VLOOKUP(C102,'Class Desc'!$C$5:$D$53,2,FALSE)</f>
        <v>SCHOOLS COMMERCIAL</v>
      </c>
      <c r="E102" s="14">
        <v>1.5</v>
      </c>
      <c r="I102" s="2">
        <v>94.6</v>
      </c>
      <c r="J102" s="2">
        <v>154.19999999999999</v>
      </c>
      <c r="K102" s="2">
        <v>142.4</v>
      </c>
      <c r="L102" s="2">
        <v>100.9</v>
      </c>
      <c r="M102" s="2">
        <v>83.7</v>
      </c>
      <c r="N102" s="2">
        <v>150.6</v>
      </c>
      <c r="R102">
        <f>SUMIFS(Accounts!$C$7:$C$306,Accounts!$A$7:$A$306,C102,Accounts!$B$7:$B$306,E102)</f>
        <v>6</v>
      </c>
      <c r="S102">
        <f t="shared" si="14"/>
        <v>0</v>
      </c>
      <c r="T102">
        <f t="shared" si="15"/>
        <v>0</v>
      </c>
      <c r="U102">
        <f t="shared" si="16"/>
        <v>0</v>
      </c>
      <c r="V102">
        <f t="shared" si="17"/>
        <v>15.766666666666666</v>
      </c>
      <c r="W102">
        <f t="shared" si="18"/>
        <v>25.7</v>
      </c>
      <c r="X102">
        <f t="shared" si="19"/>
        <v>23.733333333333334</v>
      </c>
      <c r="Y102">
        <f t="shared" si="20"/>
        <v>16.816666666666666</v>
      </c>
      <c r="Z102">
        <f t="shared" si="21"/>
        <v>13.950000000000001</v>
      </c>
      <c r="AA102">
        <f t="shared" si="22"/>
        <v>25.099999999999998</v>
      </c>
      <c r="AB102">
        <f t="shared" si="23"/>
        <v>0</v>
      </c>
      <c r="AC102">
        <f t="shared" si="24"/>
        <v>0</v>
      </c>
      <c r="AD102">
        <f t="shared" si="25"/>
        <v>0</v>
      </c>
    </row>
    <row r="103" spans="2:30" x14ac:dyDescent="0.25">
      <c r="B103" s="2">
        <v>15</v>
      </c>
      <c r="C103" s="3" t="s">
        <v>34</v>
      </c>
      <c r="D103" s="3" t="str">
        <f>VLOOKUP(C103,'Class Desc'!$C$5:$D$53,2,FALSE)</f>
        <v>SCHOOLS COMMERCIAL</v>
      </c>
      <c r="E103" s="14">
        <v>2</v>
      </c>
      <c r="I103" s="2">
        <v>1081.9000000000001</v>
      </c>
      <c r="J103" s="2">
        <v>908.1</v>
      </c>
      <c r="K103" s="2">
        <v>855.4</v>
      </c>
      <c r="L103" s="2">
        <v>1062</v>
      </c>
      <c r="M103" s="2">
        <v>1023.9</v>
      </c>
      <c r="N103" s="2">
        <v>1260.9000000000001</v>
      </c>
      <c r="R103">
        <f>SUMIFS(Accounts!$C$7:$C$306,Accounts!$A$7:$A$306,C103,Accounts!$B$7:$B$306,E103)</f>
        <v>27</v>
      </c>
      <c r="S103">
        <f t="shared" si="14"/>
        <v>0</v>
      </c>
      <c r="T103">
        <f t="shared" si="15"/>
        <v>0</v>
      </c>
      <c r="U103">
        <f t="shared" si="16"/>
        <v>0</v>
      </c>
      <c r="V103">
        <f t="shared" si="17"/>
        <v>40.070370370370377</v>
      </c>
      <c r="W103">
        <f t="shared" si="18"/>
        <v>33.633333333333333</v>
      </c>
      <c r="X103">
        <f t="shared" si="19"/>
        <v>31.68148148148148</v>
      </c>
      <c r="Y103">
        <f t="shared" si="20"/>
        <v>39.333333333333336</v>
      </c>
      <c r="Z103">
        <f t="shared" si="21"/>
        <v>37.922222222222224</v>
      </c>
      <c r="AA103">
        <f t="shared" si="22"/>
        <v>46.7</v>
      </c>
      <c r="AB103">
        <f t="shared" si="23"/>
        <v>0</v>
      </c>
      <c r="AC103">
        <f t="shared" si="24"/>
        <v>0</v>
      </c>
      <c r="AD103">
        <f t="shared" si="25"/>
        <v>0</v>
      </c>
    </row>
    <row r="104" spans="2:30" x14ac:dyDescent="0.25">
      <c r="B104" s="2">
        <v>15</v>
      </c>
      <c r="C104" s="3" t="s">
        <v>34</v>
      </c>
      <c r="D104" s="3" t="str">
        <f>VLOOKUP(C104,'Class Desc'!$C$5:$D$53,2,FALSE)</f>
        <v>SCHOOLS COMMERCIAL</v>
      </c>
      <c r="E104" s="14">
        <v>3</v>
      </c>
      <c r="I104" s="2">
        <v>1718.4</v>
      </c>
      <c r="J104" s="2">
        <v>1580.4</v>
      </c>
      <c r="K104" s="2">
        <v>1801.1</v>
      </c>
      <c r="L104" s="2">
        <v>991.1</v>
      </c>
      <c r="M104" s="2">
        <v>995.8</v>
      </c>
      <c r="N104" s="2">
        <v>1414.7</v>
      </c>
      <c r="R104">
        <f>SUMIFS(Accounts!$C$7:$C$306,Accounts!$A$7:$A$306,C104,Accounts!$B$7:$B$306,E104)</f>
        <v>20</v>
      </c>
      <c r="S104">
        <f t="shared" si="14"/>
        <v>0</v>
      </c>
      <c r="T104">
        <f t="shared" si="15"/>
        <v>0</v>
      </c>
      <c r="U104">
        <f t="shared" si="16"/>
        <v>0</v>
      </c>
      <c r="V104">
        <f t="shared" si="17"/>
        <v>85.92</v>
      </c>
      <c r="W104">
        <f t="shared" si="18"/>
        <v>79.02000000000001</v>
      </c>
      <c r="X104">
        <f t="shared" si="19"/>
        <v>90.054999999999993</v>
      </c>
      <c r="Y104">
        <f t="shared" si="20"/>
        <v>49.555</v>
      </c>
      <c r="Z104">
        <f t="shared" si="21"/>
        <v>49.79</v>
      </c>
      <c r="AA104">
        <f t="shared" si="22"/>
        <v>70.734999999999999</v>
      </c>
      <c r="AB104">
        <f t="shared" si="23"/>
        <v>0</v>
      </c>
      <c r="AC104">
        <f t="shared" si="24"/>
        <v>0</v>
      </c>
      <c r="AD104">
        <f t="shared" si="25"/>
        <v>0</v>
      </c>
    </row>
    <row r="105" spans="2:30" x14ac:dyDescent="0.25">
      <c r="B105" s="2">
        <v>15</v>
      </c>
      <c r="C105" s="3" t="s">
        <v>34</v>
      </c>
      <c r="D105" s="3" t="str">
        <f>VLOOKUP(C105,'Class Desc'!$C$5:$D$53,2,FALSE)</f>
        <v>SCHOOLS COMMERCIAL</v>
      </c>
      <c r="E105" s="14">
        <v>4</v>
      </c>
      <c r="I105" s="2">
        <v>2944.6</v>
      </c>
      <c r="J105" s="2">
        <v>2855.8</v>
      </c>
      <c r="K105" s="2">
        <v>3020.5</v>
      </c>
      <c r="L105" s="2">
        <v>1815.9</v>
      </c>
      <c r="M105" s="2">
        <v>1211.8</v>
      </c>
      <c r="N105" s="2">
        <v>3203</v>
      </c>
      <c r="R105">
        <f>SUMIFS(Accounts!$C$7:$C$306,Accounts!$A$7:$A$306,C105,Accounts!$B$7:$B$306,E105)</f>
        <v>18</v>
      </c>
      <c r="S105">
        <f t="shared" si="14"/>
        <v>0</v>
      </c>
      <c r="T105">
        <f t="shared" si="15"/>
        <v>0</v>
      </c>
      <c r="U105">
        <f t="shared" si="16"/>
        <v>0</v>
      </c>
      <c r="V105">
        <f t="shared" si="17"/>
        <v>163.58888888888887</v>
      </c>
      <c r="W105">
        <f t="shared" si="18"/>
        <v>158.65555555555557</v>
      </c>
      <c r="X105">
        <f t="shared" si="19"/>
        <v>167.80555555555554</v>
      </c>
      <c r="Y105">
        <f t="shared" si="20"/>
        <v>100.88333333333334</v>
      </c>
      <c r="Z105">
        <f t="shared" si="21"/>
        <v>67.322222222222223</v>
      </c>
      <c r="AA105">
        <f t="shared" si="22"/>
        <v>177.94444444444446</v>
      </c>
      <c r="AB105">
        <f t="shared" si="23"/>
        <v>0</v>
      </c>
      <c r="AC105">
        <f t="shared" si="24"/>
        <v>0</v>
      </c>
      <c r="AD105">
        <f t="shared" si="25"/>
        <v>0</v>
      </c>
    </row>
    <row r="106" spans="2:30" x14ac:dyDescent="0.25">
      <c r="B106" s="2">
        <v>15</v>
      </c>
      <c r="C106" s="3" t="s">
        <v>34</v>
      </c>
      <c r="D106" s="3" t="str">
        <f>VLOOKUP(C106,'Class Desc'!$C$5:$D$53,2,FALSE)</f>
        <v>SCHOOLS COMMERCIAL</v>
      </c>
      <c r="E106" s="14">
        <v>6</v>
      </c>
      <c r="I106" s="2">
        <v>487</v>
      </c>
      <c r="J106" s="2">
        <v>499.2</v>
      </c>
      <c r="K106" s="2">
        <v>328.3</v>
      </c>
      <c r="L106" s="2">
        <v>190.1</v>
      </c>
      <c r="M106" s="2">
        <v>165.4</v>
      </c>
      <c r="N106" s="2">
        <v>335.6</v>
      </c>
      <c r="R106">
        <f>SUMIFS(Accounts!$C$7:$C$306,Accounts!$A$7:$A$306,C106,Accounts!$B$7:$B$306,E106)</f>
        <v>2</v>
      </c>
      <c r="S106">
        <f t="shared" si="14"/>
        <v>0</v>
      </c>
      <c r="T106">
        <f t="shared" si="15"/>
        <v>0</v>
      </c>
      <c r="U106">
        <f t="shared" si="16"/>
        <v>0</v>
      </c>
      <c r="V106">
        <f t="shared" si="17"/>
        <v>243.5</v>
      </c>
      <c r="W106">
        <f t="shared" si="18"/>
        <v>249.6</v>
      </c>
      <c r="X106">
        <f t="shared" si="19"/>
        <v>164.15</v>
      </c>
      <c r="Y106">
        <f t="shared" si="20"/>
        <v>95.05</v>
      </c>
      <c r="Z106">
        <f t="shared" si="21"/>
        <v>82.7</v>
      </c>
      <c r="AA106">
        <f t="shared" si="22"/>
        <v>167.8</v>
      </c>
      <c r="AB106">
        <f t="shared" si="23"/>
        <v>0</v>
      </c>
      <c r="AC106">
        <f t="shared" si="24"/>
        <v>0</v>
      </c>
      <c r="AD106">
        <f t="shared" si="25"/>
        <v>0</v>
      </c>
    </row>
    <row r="107" spans="2:30" x14ac:dyDescent="0.25">
      <c r="B107" s="2">
        <v>11</v>
      </c>
      <c r="C107" s="3" t="s">
        <v>11</v>
      </c>
      <c r="D107" s="3" t="str">
        <f>VLOOKUP(C107,'Class Desc'!$C$5:$D$53,2,FALSE)</f>
        <v>AGRICULTURAL WATER</v>
      </c>
      <c r="E107" s="3" t="s">
        <v>12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>
        <f>SUMIFS(Accounts!$C$7:$C$306,Accounts!$A$7:$A$306,C107,Accounts!$B$7:$B$306,E107)</f>
        <v>0</v>
      </c>
      <c r="S107">
        <f t="shared" si="14"/>
        <v>0</v>
      </c>
      <c r="T107">
        <f t="shared" si="15"/>
        <v>0</v>
      </c>
      <c r="U107">
        <f t="shared" si="16"/>
        <v>0</v>
      </c>
      <c r="V107">
        <f t="shared" si="17"/>
        <v>0</v>
      </c>
      <c r="W107">
        <f t="shared" si="18"/>
        <v>0</v>
      </c>
      <c r="X107">
        <f t="shared" si="19"/>
        <v>0</v>
      </c>
      <c r="Y107">
        <f t="shared" si="20"/>
        <v>0</v>
      </c>
      <c r="Z107">
        <f t="shared" si="21"/>
        <v>0</v>
      </c>
      <c r="AA107">
        <f t="shared" si="22"/>
        <v>0</v>
      </c>
      <c r="AB107">
        <f t="shared" si="23"/>
        <v>0</v>
      </c>
      <c r="AC107">
        <f t="shared" si="24"/>
        <v>0</v>
      </c>
      <c r="AD107">
        <f t="shared" si="25"/>
        <v>0</v>
      </c>
    </row>
    <row r="108" spans="2:30" x14ac:dyDescent="0.25">
      <c r="B108" s="2">
        <v>11</v>
      </c>
      <c r="C108" s="3" t="s">
        <v>11</v>
      </c>
      <c r="D108" s="3" t="str">
        <f>VLOOKUP(C108,'Class Desc'!$C$5:$D$53,2,FALSE)</f>
        <v>AGRICULTURAL WATER</v>
      </c>
      <c r="E108" s="14">
        <v>0.75</v>
      </c>
      <c r="F108" s="2">
        <v>311.39999999999998</v>
      </c>
      <c r="G108" s="2">
        <v>327.2</v>
      </c>
      <c r="H108" s="2">
        <v>283</v>
      </c>
      <c r="I108" s="2">
        <v>352.2</v>
      </c>
      <c r="J108" s="2">
        <v>390</v>
      </c>
      <c r="K108" s="2">
        <v>401.6</v>
      </c>
      <c r="L108" s="2">
        <v>517.1</v>
      </c>
      <c r="M108" s="2">
        <v>450.7</v>
      </c>
      <c r="N108" s="2">
        <v>690.7</v>
      </c>
      <c r="O108" s="2">
        <v>458.4</v>
      </c>
      <c r="P108" s="2">
        <v>468.7</v>
      </c>
      <c r="Q108" s="2">
        <v>262.8</v>
      </c>
      <c r="R108">
        <f>SUMIFS(Accounts!$C$7:$C$306,Accounts!$A$7:$A$306,C108,Accounts!$B$7:$B$306,E108)</f>
        <v>9</v>
      </c>
      <c r="S108">
        <f t="shared" si="14"/>
        <v>34.599999999999994</v>
      </c>
      <c r="T108">
        <f t="shared" si="15"/>
        <v>36.355555555555554</v>
      </c>
      <c r="U108">
        <f t="shared" si="16"/>
        <v>31.444444444444443</v>
      </c>
      <c r="V108">
        <f t="shared" si="17"/>
        <v>39.133333333333333</v>
      </c>
      <c r="W108">
        <f t="shared" si="18"/>
        <v>43.333333333333336</v>
      </c>
      <c r="X108">
        <f t="shared" si="19"/>
        <v>44.622222222222227</v>
      </c>
      <c r="Y108">
        <f t="shared" si="20"/>
        <v>57.455555555555556</v>
      </c>
      <c r="Z108">
        <f t="shared" si="21"/>
        <v>50.077777777777776</v>
      </c>
      <c r="AA108">
        <f t="shared" si="22"/>
        <v>76.744444444444454</v>
      </c>
      <c r="AB108">
        <f t="shared" si="23"/>
        <v>50.93333333333333</v>
      </c>
      <c r="AC108">
        <f t="shared" si="24"/>
        <v>52.077777777777776</v>
      </c>
      <c r="AD108">
        <f t="shared" si="25"/>
        <v>29.200000000000003</v>
      </c>
    </row>
    <row r="109" spans="2:30" x14ac:dyDescent="0.25">
      <c r="B109" s="2">
        <v>11</v>
      </c>
      <c r="C109" s="3" t="s">
        <v>11</v>
      </c>
      <c r="D109" s="3" t="str">
        <f>VLOOKUP(C109,'Class Desc'!$C$5:$D$53,2,FALSE)</f>
        <v>AGRICULTURAL WATER</v>
      </c>
      <c r="E109" s="14">
        <v>1</v>
      </c>
      <c r="F109" s="2">
        <v>53.1</v>
      </c>
      <c r="G109" s="2">
        <v>132.9</v>
      </c>
      <c r="H109" s="2">
        <v>90.7</v>
      </c>
      <c r="I109" s="2">
        <v>83.9</v>
      </c>
      <c r="J109" s="2">
        <v>123.4</v>
      </c>
      <c r="K109" s="2">
        <v>171.3</v>
      </c>
      <c r="L109" s="2">
        <v>170.6</v>
      </c>
      <c r="M109" s="2">
        <v>163</v>
      </c>
      <c r="N109" s="2">
        <v>171.6</v>
      </c>
      <c r="O109" s="2">
        <v>121.9</v>
      </c>
      <c r="P109" s="2">
        <v>119.1</v>
      </c>
      <c r="Q109" s="2">
        <v>93.8</v>
      </c>
      <c r="R109">
        <f>SUMIFS(Accounts!$C$7:$C$306,Accounts!$A$7:$A$306,C109,Accounts!$B$7:$B$306,E109)</f>
        <v>4</v>
      </c>
      <c r="S109">
        <f t="shared" si="14"/>
        <v>13.275</v>
      </c>
      <c r="T109">
        <f t="shared" si="15"/>
        <v>33.225000000000001</v>
      </c>
      <c r="U109">
        <f t="shared" si="16"/>
        <v>22.675000000000001</v>
      </c>
      <c r="V109">
        <f t="shared" si="17"/>
        <v>20.975000000000001</v>
      </c>
      <c r="W109">
        <f t="shared" si="18"/>
        <v>30.85</v>
      </c>
      <c r="X109">
        <f t="shared" si="19"/>
        <v>42.825000000000003</v>
      </c>
      <c r="Y109">
        <f t="shared" si="20"/>
        <v>42.65</v>
      </c>
      <c r="Z109">
        <f t="shared" si="21"/>
        <v>40.75</v>
      </c>
      <c r="AA109">
        <f t="shared" si="22"/>
        <v>42.9</v>
      </c>
      <c r="AB109">
        <f t="shared" si="23"/>
        <v>30.475000000000001</v>
      </c>
      <c r="AC109">
        <f t="shared" si="24"/>
        <v>29.774999999999999</v>
      </c>
      <c r="AD109">
        <f t="shared" si="25"/>
        <v>23.45</v>
      </c>
    </row>
    <row r="110" spans="2:30" x14ac:dyDescent="0.25">
      <c r="B110" s="2">
        <v>11</v>
      </c>
      <c r="C110" s="3" t="s">
        <v>11</v>
      </c>
      <c r="D110" s="3" t="str">
        <f>VLOOKUP(C110,'Class Desc'!$C$5:$D$53,2,FALSE)</f>
        <v>AGRICULTURAL WATER</v>
      </c>
      <c r="E110" s="14">
        <v>1.5</v>
      </c>
      <c r="F110" s="2">
        <v>410.7</v>
      </c>
      <c r="G110" s="2">
        <v>503.5</v>
      </c>
      <c r="H110" s="2">
        <v>302.3</v>
      </c>
      <c r="I110" s="2">
        <v>534.4</v>
      </c>
      <c r="J110" s="2">
        <v>491.1</v>
      </c>
      <c r="K110" s="2">
        <v>553.29999999999995</v>
      </c>
      <c r="L110" s="2">
        <v>566.9</v>
      </c>
      <c r="M110" s="2">
        <v>453.6</v>
      </c>
      <c r="N110" s="2">
        <v>489.7</v>
      </c>
      <c r="O110" s="2">
        <v>423.1</v>
      </c>
      <c r="P110" s="2">
        <v>521.79999999999995</v>
      </c>
      <c r="Q110" s="2">
        <v>261.8</v>
      </c>
      <c r="R110">
        <f>SUMIFS(Accounts!$C$7:$C$306,Accounts!$A$7:$A$306,C110,Accounts!$B$7:$B$306,E110)</f>
        <v>8</v>
      </c>
      <c r="S110">
        <f t="shared" si="14"/>
        <v>51.337499999999999</v>
      </c>
      <c r="T110">
        <f t="shared" si="15"/>
        <v>62.9375</v>
      </c>
      <c r="U110">
        <f t="shared" si="16"/>
        <v>37.787500000000001</v>
      </c>
      <c r="V110">
        <f t="shared" si="17"/>
        <v>66.8</v>
      </c>
      <c r="W110">
        <f t="shared" si="18"/>
        <v>61.387500000000003</v>
      </c>
      <c r="X110">
        <f t="shared" si="19"/>
        <v>69.162499999999994</v>
      </c>
      <c r="Y110">
        <f t="shared" si="20"/>
        <v>70.862499999999997</v>
      </c>
      <c r="Z110">
        <f t="shared" si="21"/>
        <v>56.7</v>
      </c>
      <c r="AA110">
        <f t="shared" si="22"/>
        <v>61.212499999999999</v>
      </c>
      <c r="AB110">
        <f t="shared" si="23"/>
        <v>52.887500000000003</v>
      </c>
      <c r="AC110">
        <f t="shared" si="24"/>
        <v>65.224999999999994</v>
      </c>
      <c r="AD110">
        <f t="shared" si="25"/>
        <v>32.725000000000001</v>
      </c>
    </row>
    <row r="111" spans="2:30" x14ac:dyDescent="0.25">
      <c r="B111" s="2">
        <v>11</v>
      </c>
      <c r="C111" s="3" t="s">
        <v>11</v>
      </c>
      <c r="D111" s="3" t="str">
        <f>VLOOKUP(C111,'Class Desc'!$C$5:$D$53,2,FALSE)</f>
        <v>AGRICULTURAL WATER</v>
      </c>
      <c r="E111" s="14">
        <v>2</v>
      </c>
      <c r="F111" s="2">
        <v>27</v>
      </c>
      <c r="G111" s="2">
        <v>199.7</v>
      </c>
      <c r="H111" s="2">
        <v>86.5</v>
      </c>
      <c r="I111" s="2">
        <v>145.80000000000001</v>
      </c>
      <c r="J111" s="2">
        <v>588.29999999999995</v>
      </c>
      <c r="K111" s="2">
        <v>440</v>
      </c>
      <c r="L111" s="2">
        <v>147.4</v>
      </c>
      <c r="M111" s="2">
        <v>103.6</v>
      </c>
      <c r="N111" s="2">
        <v>105.9</v>
      </c>
      <c r="O111" s="2">
        <v>108.9</v>
      </c>
      <c r="P111" s="2">
        <v>238.7</v>
      </c>
      <c r="Q111" s="2">
        <v>270.8</v>
      </c>
      <c r="R111">
        <f>SUMIFS(Accounts!$C$7:$C$306,Accounts!$A$7:$A$306,C111,Accounts!$B$7:$B$306,E111)</f>
        <v>1</v>
      </c>
      <c r="S111">
        <f t="shared" si="14"/>
        <v>27</v>
      </c>
      <c r="T111">
        <f t="shared" si="15"/>
        <v>199.7</v>
      </c>
      <c r="U111">
        <f t="shared" si="16"/>
        <v>86.5</v>
      </c>
      <c r="V111">
        <f t="shared" si="17"/>
        <v>145.80000000000001</v>
      </c>
      <c r="W111">
        <f t="shared" si="18"/>
        <v>588.29999999999995</v>
      </c>
      <c r="X111">
        <f t="shared" si="19"/>
        <v>440</v>
      </c>
      <c r="Y111">
        <f t="shared" si="20"/>
        <v>147.4</v>
      </c>
      <c r="Z111">
        <f t="shared" si="21"/>
        <v>103.6</v>
      </c>
      <c r="AA111">
        <f t="shared" si="22"/>
        <v>105.9</v>
      </c>
      <c r="AB111">
        <f t="shared" si="23"/>
        <v>108.9</v>
      </c>
      <c r="AC111">
        <f t="shared" si="24"/>
        <v>238.7</v>
      </c>
      <c r="AD111">
        <f t="shared" si="25"/>
        <v>270.8</v>
      </c>
    </row>
    <row r="112" spans="2:30" x14ac:dyDescent="0.25">
      <c r="B112" s="2">
        <v>11</v>
      </c>
      <c r="C112" s="3" t="s">
        <v>11</v>
      </c>
      <c r="D112" s="3" t="str">
        <f>VLOOKUP(C112,'Class Desc'!$C$5:$D$53,2,FALSE)</f>
        <v>AGRICULTURAL WATER</v>
      </c>
      <c r="E112" s="14">
        <v>3</v>
      </c>
      <c r="F112" s="2">
        <v>225.4</v>
      </c>
      <c r="G112" s="2">
        <v>1136</v>
      </c>
      <c r="H112" s="2">
        <v>641.5</v>
      </c>
      <c r="I112" s="2">
        <v>923.8</v>
      </c>
      <c r="J112" s="2">
        <v>1988.9</v>
      </c>
      <c r="K112" s="2">
        <v>2268.4</v>
      </c>
      <c r="L112" s="2">
        <v>2315.1999999999998</v>
      </c>
      <c r="M112" s="2">
        <v>2094.1999999999998</v>
      </c>
      <c r="N112" s="2">
        <v>2236.1</v>
      </c>
      <c r="O112" s="2">
        <v>1631.5</v>
      </c>
      <c r="P112" s="2">
        <v>2229.1999999999998</v>
      </c>
      <c r="Q112" s="2">
        <v>1183.3</v>
      </c>
      <c r="R112">
        <f>SUMIFS(Accounts!$C$7:$C$306,Accounts!$A$7:$A$306,C112,Accounts!$B$7:$B$306,E112)</f>
        <v>4</v>
      </c>
      <c r="S112">
        <f t="shared" si="14"/>
        <v>56.35</v>
      </c>
      <c r="T112">
        <f t="shared" si="15"/>
        <v>284</v>
      </c>
      <c r="U112">
        <f t="shared" si="16"/>
        <v>160.375</v>
      </c>
      <c r="V112">
        <f t="shared" si="17"/>
        <v>230.95</v>
      </c>
      <c r="W112">
        <f t="shared" si="18"/>
        <v>497.22500000000002</v>
      </c>
      <c r="X112">
        <f t="shared" si="19"/>
        <v>567.1</v>
      </c>
      <c r="Y112">
        <f t="shared" si="20"/>
        <v>578.79999999999995</v>
      </c>
      <c r="Z112">
        <f t="shared" si="21"/>
        <v>523.54999999999995</v>
      </c>
      <c r="AA112">
        <f t="shared" si="22"/>
        <v>559.02499999999998</v>
      </c>
      <c r="AB112">
        <f t="shared" si="23"/>
        <v>407.875</v>
      </c>
      <c r="AC112">
        <f t="shared" si="24"/>
        <v>557.29999999999995</v>
      </c>
      <c r="AD112">
        <f t="shared" si="25"/>
        <v>295.82499999999999</v>
      </c>
    </row>
    <row r="113" spans="2:30" x14ac:dyDescent="0.25">
      <c r="B113" s="2">
        <v>11</v>
      </c>
      <c r="C113" s="3" t="s">
        <v>11</v>
      </c>
      <c r="D113" s="3" t="str">
        <f>VLOOKUP(C113,'Class Desc'!$C$5:$D$53,2,FALSE)</f>
        <v>AGRICULTURAL WATER</v>
      </c>
      <c r="E113" s="14">
        <v>4</v>
      </c>
      <c r="F113" s="2">
        <v>34.9</v>
      </c>
      <c r="G113" s="2">
        <v>305</v>
      </c>
      <c r="H113" s="2">
        <v>158.19999999999999</v>
      </c>
      <c r="I113" s="2">
        <v>274</v>
      </c>
      <c r="J113" s="2">
        <v>608.5</v>
      </c>
      <c r="K113" s="2">
        <v>461.8</v>
      </c>
      <c r="L113" s="2">
        <v>176.9</v>
      </c>
      <c r="M113" s="2">
        <v>2461.6</v>
      </c>
      <c r="N113" s="2">
        <v>36.799999999999997</v>
      </c>
      <c r="O113" s="2">
        <v>288</v>
      </c>
      <c r="P113" s="2">
        <v>25.8</v>
      </c>
      <c r="Q113" s="2">
        <v>94</v>
      </c>
      <c r="R113">
        <f>SUMIFS(Accounts!$C$7:$C$306,Accounts!$A$7:$A$306,C113,Accounts!$B$7:$B$306,E113)</f>
        <v>1</v>
      </c>
      <c r="S113">
        <f t="shared" si="14"/>
        <v>34.9</v>
      </c>
      <c r="T113">
        <f t="shared" si="15"/>
        <v>305</v>
      </c>
      <c r="U113">
        <f t="shared" si="16"/>
        <v>158.19999999999999</v>
      </c>
      <c r="V113">
        <f t="shared" si="17"/>
        <v>274</v>
      </c>
      <c r="W113">
        <f t="shared" si="18"/>
        <v>608.5</v>
      </c>
      <c r="X113">
        <f t="shared" si="19"/>
        <v>461.8</v>
      </c>
      <c r="Y113">
        <f t="shared" si="20"/>
        <v>176.9</v>
      </c>
      <c r="Z113">
        <f t="shared" si="21"/>
        <v>2461.6</v>
      </c>
      <c r="AA113">
        <f t="shared" si="22"/>
        <v>36.799999999999997</v>
      </c>
      <c r="AB113">
        <f t="shared" si="23"/>
        <v>288</v>
      </c>
      <c r="AC113">
        <f t="shared" si="24"/>
        <v>25.8</v>
      </c>
      <c r="AD113">
        <f t="shared" si="25"/>
        <v>94</v>
      </c>
    </row>
    <row r="114" spans="2:30" x14ac:dyDescent="0.25">
      <c r="B114" s="2">
        <v>11</v>
      </c>
      <c r="C114" s="3" t="s">
        <v>11</v>
      </c>
      <c r="D114" s="3" t="str">
        <f>VLOOKUP(C114,'Class Desc'!$C$5:$D$53,2,FALSE)</f>
        <v>AGRICULTURAL WATER</v>
      </c>
      <c r="E114" s="14">
        <v>6</v>
      </c>
      <c r="F114" s="2">
        <v>9139.1</v>
      </c>
      <c r="G114" s="2">
        <v>21557.9</v>
      </c>
      <c r="H114" s="2">
        <v>19084.2</v>
      </c>
      <c r="I114" s="2">
        <v>18366.3</v>
      </c>
      <c r="J114" s="2">
        <v>33556</v>
      </c>
      <c r="K114" s="2">
        <v>34772.300000000003</v>
      </c>
      <c r="L114" s="2">
        <v>38903.1</v>
      </c>
      <c r="M114" s="2">
        <v>27285.599999999999</v>
      </c>
      <c r="N114" s="2">
        <v>48261.2</v>
      </c>
      <c r="O114" s="2">
        <v>26267.3</v>
      </c>
      <c r="P114" s="2">
        <v>59005.1</v>
      </c>
      <c r="Q114" s="2">
        <v>25027.200000000001</v>
      </c>
      <c r="R114">
        <f>SUMIFS(Accounts!$C$7:$C$306,Accounts!$A$7:$A$306,C114,Accounts!$B$7:$B$306,E114)</f>
        <v>13</v>
      </c>
      <c r="S114">
        <f t="shared" si="14"/>
        <v>703.00769230769231</v>
      </c>
      <c r="T114">
        <f t="shared" si="15"/>
        <v>1658.3000000000002</v>
      </c>
      <c r="U114">
        <f t="shared" si="16"/>
        <v>1468.0153846153846</v>
      </c>
      <c r="V114">
        <f t="shared" si="17"/>
        <v>1412.7923076923075</v>
      </c>
      <c r="W114">
        <f t="shared" si="18"/>
        <v>2581.2307692307691</v>
      </c>
      <c r="X114">
        <f t="shared" si="19"/>
        <v>2674.792307692308</v>
      </c>
      <c r="Y114">
        <f t="shared" si="20"/>
        <v>2992.5461538461536</v>
      </c>
      <c r="Z114">
        <f t="shared" si="21"/>
        <v>2098.8923076923074</v>
      </c>
      <c r="AA114">
        <f t="shared" si="22"/>
        <v>3712.3999999999996</v>
      </c>
      <c r="AB114">
        <f t="shared" si="23"/>
        <v>2020.5615384615385</v>
      </c>
      <c r="AC114">
        <f t="shared" si="24"/>
        <v>4538.8538461538465</v>
      </c>
      <c r="AD114">
        <f t="shared" si="25"/>
        <v>1925.1692307692308</v>
      </c>
    </row>
    <row r="115" spans="2:30" x14ac:dyDescent="0.25">
      <c r="B115" s="2">
        <v>11</v>
      </c>
      <c r="C115" s="3" t="s">
        <v>11</v>
      </c>
      <c r="D115" s="3" t="str">
        <f>VLOOKUP(C115,'Class Desc'!$C$5:$D$53,2,FALSE)</f>
        <v>AGRICULTURAL WATER</v>
      </c>
      <c r="E115" s="14">
        <v>8</v>
      </c>
      <c r="F115" s="2">
        <v>1683.6</v>
      </c>
      <c r="G115" s="2">
        <v>4627</v>
      </c>
      <c r="H115" s="2">
        <v>2686.6</v>
      </c>
      <c r="I115" s="2">
        <v>3612.9</v>
      </c>
      <c r="J115" s="2">
        <v>8639.9</v>
      </c>
      <c r="K115" s="2">
        <v>2856.6</v>
      </c>
      <c r="L115" s="2">
        <v>3286</v>
      </c>
      <c r="M115" s="2">
        <v>4998.7</v>
      </c>
      <c r="N115" s="2">
        <v>6001.5</v>
      </c>
      <c r="O115" s="2">
        <v>4041.6</v>
      </c>
      <c r="P115" s="2">
        <v>17958.5</v>
      </c>
      <c r="Q115" s="2">
        <v>6053.4</v>
      </c>
      <c r="R115">
        <f>SUMIFS(Accounts!$C$7:$C$306,Accounts!$A$7:$A$306,C115,Accounts!$B$7:$B$306,E115)</f>
        <v>5</v>
      </c>
      <c r="S115">
        <f t="shared" si="14"/>
        <v>336.71999999999997</v>
      </c>
      <c r="T115">
        <f t="shared" si="15"/>
        <v>925.4</v>
      </c>
      <c r="U115">
        <f t="shared" si="16"/>
        <v>537.31999999999994</v>
      </c>
      <c r="V115">
        <f t="shared" si="17"/>
        <v>722.58</v>
      </c>
      <c r="W115">
        <f t="shared" si="18"/>
        <v>1727.98</v>
      </c>
      <c r="X115">
        <f t="shared" si="19"/>
        <v>571.31999999999994</v>
      </c>
      <c r="Y115">
        <f t="shared" si="20"/>
        <v>657.2</v>
      </c>
      <c r="Z115">
        <f t="shared" si="21"/>
        <v>999.74</v>
      </c>
      <c r="AA115">
        <f t="shared" si="22"/>
        <v>1200.3</v>
      </c>
      <c r="AB115">
        <f t="shared" si="23"/>
        <v>808.31999999999994</v>
      </c>
      <c r="AC115">
        <f t="shared" si="24"/>
        <v>3591.7</v>
      </c>
      <c r="AD115">
        <f t="shared" si="25"/>
        <v>1210.6799999999998</v>
      </c>
    </row>
    <row r="116" spans="2:30" x14ac:dyDescent="0.25">
      <c r="B116" s="2">
        <v>11</v>
      </c>
      <c r="C116" s="3" t="s">
        <v>16</v>
      </c>
      <c r="D116" s="3" t="str">
        <f>VLOOKUP(C116,'Class Desc'!$C$5:$D$53,2,FALSE)</f>
        <v>COMMERCIAL WATER</v>
      </c>
      <c r="E116" s="3" t="s">
        <v>12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>
        <f>SUMIFS(Accounts!$C$7:$C$306,Accounts!$A$7:$A$306,C116,Accounts!$B$7:$B$306,E116)</f>
        <v>0</v>
      </c>
      <c r="S116">
        <f t="shared" si="14"/>
        <v>0</v>
      </c>
      <c r="T116">
        <f t="shared" si="15"/>
        <v>0</v>
      </c>
      <c r="U116">
        <f t="shared" si="16"/>
        <v>0</v>
      </c>
      <c r="V116">
        <f t="shared" si="17"/>
        <v>0</v>
      </c>
      <c r="W116">
        <f t="shared" si="18"/>
        <v>0</v>
      </c>
      <c r="X116">
        <f t="shared" si="19"/>
        <v>0</v>
      </c>
      <c r="Y116">
        <f t="shared" si="20"/>
        <v>0</v>
      </c>
      <c r="Z116">
        <f t="shared" si="21"/>
        <v>0</v>
      </c>
      <c r="AA116">
        <f t="shared" si="22"/>
        <v>0</v>
      </c>
      <c r="AB116">
        <f t="shared" si="23"/>
        <v>0</v>
      </c>
      <c r="AC116">
        <f t="shared" si="24"/>
        <v>0</v>
      </c>
      <c r="AD116">
        <f t="shared" si="25"/>
        <v>0</v>
      </c>
    </row>
    <row r="117" spans="2:30" x14ac:dyDescent="0.25">
      <c r="B117" s="2">
        <v>11</v>
      </c>
      <c r="C117" s="3" t="s">
        <v>16</v>
      </c>
      <c r="D117" s="3" t="str">
        <f>VLOOKUP(C117,'Class Desc'!$C$5:$D$53,2,FALSE)</f>
        <v>COMMERCIAL WATER</v>
      </c>
      <c r="E117" s="14">
        <v>0.75</v>
      </c>
      <c r="F117" s="2">
        <v>6902.3</v>
      </c>
      <c r="G117" s="2">
        <v>6513.5</v>
      </c>
      <c r="H117" s="2">
        <v>6138.4</v>
      </c>
      <c r="I117" s="2">
        <v>6641.7</v>
      </c>
      <c r="J117" s="2">
        <v>6978.9</v>
      </c>
      <c r="K117" s="2">
        <v>7442.7</v>
      </c>
      <c r="L117" s="2">
        <v>7685.3</v>
      </c>
      <c r="M117" s="2">
        <v>7230.19</v>
      </c>
      <c r="N117" s="2">
        <v>7882</v>
      </c>
      <c r="O117" s="2">
        <v>6980.9</v>
      </c>
      <c r="P117" s="2">
        <v>7018.5</v>
      </c>
      <c r="Q117" s="2">
        <v>7077.9</v>
      </c>
      <c r="R117">
        <f>SUMIFS(Accounts!$C$7:$C$306,Accounts!$A$7:$A$306,C117,Accounts!$B$7:$B$306,E117)</f>
        <v>847</v>
      </c>
      <c r="S117">
        <f t="shared" si="14"/>
        <v>8.1491145218417955</v>
      </c>
      <c r="T117">
        <f t="shared" si="15"/>
        <v>7.6900826446280988</v>
      </c>
      <c r="U117">
        <f t="shared" si="16"/>
        <v>7.2472255017709557</v>
      </c>
      <c r="V117">
        <f t="shared" si="17"/>
        <v>7.8414403778040143</v>
      </c>
      <c r="W117">
        <f t="shared" si="18"/>
        <v>8.2395513577331752</v>
      </c>
      <c r="X117">
        <f t="shared" si="19"/>
        <v>8.7871310507674139</v>
      </c>
      <c r="Y117">
        <f t="shared" si="20"/>
        <v>9.0735537190082649</v>
      </c>
      <c r="Z117">
        <f t="shared" si="21"/>
        <v>8.5362337662337655</v>
      </c>
      <c r="AA117">
        <f t="shared" si="22"/>
        <v>9.3057851239669418</v>
      </c>
      <c r="AB117">
        <f t="shared" si="23"/>
        <v>8.2419126328217232</v>
      </c>
      <c r="AC117">
        <f t="shared" si="24"/>
        <v>8.286304604486423</v>
      </c>
      <c r="AD117">
        <f t="shared" si="25"/>
        <v>8.3564344746162931</v>
      </c>
    </row>
    <row r="118" spans="2:30" x14ac:dyDescent="0.25">
      <c r="B118" s="2">
        <v>11</v>
      </c>
      <c r="C118" s="3" t="s">
        <v>16</v>
      </c>
      <c r="D118" s="3" t="str">
        <f>VLOOKUP(C118,'Class Desc'!$C$5:$D$53,2,FALSE)</f>
        <v>COMMERCIAL WATER</v>
      </c>
      <c r="E118" s="14">
        <v>1</v>
      </c>
      <c r="F118" s="2">
        <v>7803.79</v>
      </c>
      <c r="G118" s="2">
        <v>7506</v>
      </c>
      <c r="H118" s="2">
        <v>6927.3</v>
      </c>
      <c r="I118" s="2">
        <v>7978.8</v>
      </c>
      <c r="J118" s="2">
        <v>9059.2000000000007</v>
      </c>
      <c r="K118" s="2">
        <v>9817.4</v>
      </c>
      <c r="L118" s="2">
        <v>9719.7999999999993</v>
      </c>
      <c r="M118" s="2">
        <v>9697.6</v>
      </c>
      <c r="N118" s="2">
        <v>10624.4</v>
      </c>
      <c r="O118" s="2">
        <v>8524.2000000000007</v>
      </c>
      <c r="P118" s="2">
        <v>8443.9</v>
      </c>
      <c r="Q118" s="2">
        <v>7629.8</v>
      </c>
      <c r="R118">
        <f>SUMIFS(Accounts!$C$7:$C$306,Accounts!$A$7:$A$306,C118,Accounts!$B$7:$B$306,E118)</f>
        <v>453</v>
      </c>
      <c r="S118">
        <f t="shared" si="14"/>
        <v>17.22690949227373</v>
      </c>
      <c r="T118">
        <f t="shared" si="15"/>
        <v>16.569536423841061</v>
      </c>
      <c r="U118">
        <f t="shared" si="16"/>
        <v>15.29205298013245</v>
      </c>
      <c r="V118">
        <f t="shared" si="17"/>
        <v>17.613245033112584</v>
      </c>
      <c r="W118">
        <f t="shared" si="18"/>
        <v>19.998233995584989</v>
      </c>
      <c r="X118">
        <f t="shared" si="19"/>
        <v>21.671964679911699</v>
      </c>
      <c r="Y118">
        <f t="shared" si="20"/>
        <v>21.456512141280353</v>
      </c>
      <c r="Z118">
        <f t="shared" si="21"/>
        <v>21.407505518763799</v>
      </c>
      <c r="AA118">
        <f t="shared" si="22"/>
        <v>23.453421633554083</v>
      </c>
      <c r="AB118">
        <f t="shared" si="23"/>
        <v>18.817218543046359</v>
      </c>
      <c r="AC118">
        <f t="shared" si="24"/>
        <v>18.639955849889624</v>
      </c>
      <c r="AD118">
        <f t="shared" si="25"/>
        <v>16.842825607064018</v>
      </c>
    </row>
    <row r="119" spans="2:30" x14ac:dyDescent="0.25">
      <c r="B119" s="2">
        <v>11</v>
      </c>
      <c r="C119" s="3" t="s">
        <v>16</v>
      </c>
      <c r="D119" s="3" t="str">
        <f>VLOOKUP(C119,'Class Desc'!$C$5:$D$53,2,FALSE)</f>
        <v>COMMERCIAL WATER</v>
      </c>
      <c r="E119" s="14">
        <v>1.5</v>
      </c>
      <c r="F119" s="2">
        <v>14876.5</v>
      </c>
      <c r="G119" s="2">
        <v>15543.7</v>
      </c>
      <c r="H119" s="2">
        <v>15891.9</v>
      </c>
      <c r="I119" s="2">
        <v>18389.900000000001</v>
      </c>
      <c r="J119" s="2">
        <v>27098.799999999999</v>
      </c>
      <c r="K119" s="2">
        <v>28733.599999999999</v>
      </c>
      <c r="L119" s="2">
        <v>25495.8</v>
      </c>
      <c r="M119" s="2">
        <v>23309.7</v>
      </c>
      <c r="N119" s="2">
        <v>21971.8</v>
      </c>
      <c r="O119" s="2">
        <v>18006.099999999999</v>
      </c>
      <c r="P119" s="2">
        <v>17148.3</v>
      </c>
      <c r="Q119" s="2">
        <v>14745.8</v>
      </c>
      <c r="R119">
        <f>SUMIFS(Accounts!$C$7:$C$306,Accounts!$A$7:$A$306,C119,Accounts!$B$7:$B$306,E119)</f>
        <v>409</v>
      </c>
      <c r="S119">
        <f t="shared" si="14"/>
        <v>36.372860635696824</v>
      </c>
      <c r="T119">
        <f t="shared" si="15"/>
        <v>38.004156479217606</v>
      </c>
      <c r="U119">
        <f t="shared" si="16"/>
        <v>38.855501222493885</v>
      </c>
      <c r="V119">
        <f t="shared" si="17"/>
        <v>44.963080684596584</v>
      </c>
      <c r="W119">
        <f t="shared" si="18"/>
        <v>66.256234718826406</v>
      </c>
      <c r="X119">
        <f t="shared" si="19"/>
        <v>70.253300733496332</v>
      </c>
      <c r="Y119">
        <f t="shared" si="20"/>
        <v>62.336919315403421</v>
      </c>
      <c r="Z119">
        <f t="shared" si="21"/>
        <v>56.9919315403423</v>
      </c>
      <c r="AA119">
        <f t="shared" si="22"/>
        <v>53.720782396088019</v>
      </c>
      <c r="AB119">
        <f t="shared" si="23"/>
        <v>44.024694376528117</v>
      </c>
      <c r="AC119">
        <f t="shared" si="24"/>
        <v>41.927383863080685</v>
      </c>
      <c r="AD119">
        <f t="shared" si="25"/>
        <v>36.053300733496329</v>
      </c>
    </row>
    <row r="120" spans="2:30" x14ac:dyDescent="0.25">
      <c r="B120" s="2">
        <v>11</v>
      </c>
      <c r="C120" s="3" t="s">
        <v>16</v>
      </c>
      <c r="D120" s="3" t="str">
        <f>VLOOKUP(C120,'Class Desc'!$C$5:$D$53,2,FALSE)</f>
        <v>COMMERCIAL WATER</v>
      </c>
      <c r="E120" s="14">
        <v>10</v>
      </c>
      <c r="F120" s="2">
        <v>46.9</v>
      </c>
      <c r="G120" s="2">
        <v>59.2</v>
      </c>
      <c r="H120" s="2">
        <v>31.3</v>
      </c>
      <c r="I120" s="2">
        <v>20</v>
      </c>
      <c r="J120" s="2">
        <v>17</v>
      </c>
      <c r="K120" s="2">
        <v>68</v>
      </c>
      <c r="L120" s="2">
        <v>7.2</v>
      </c>
      <c r="M120" s="2">
        <v>33</v>
      </c>
      <c r="N120" s="2">
        <v>471</v>
      </c>
      <c r="O120" s="2">
        <v>25.6</v>
      </c>
      <c r="P120" s="2">
        <v>272.3</v>
      </c>
      <c r="Q120" s="2">
        <v>55.6</v>
      </c>
      <c r="R120">
        <f>SUMIFS(Accounts!$C$7:$C$306,Accounts!$A$7:$A$306,C120,Accounts!$B$7:$B$306,E120)</f>
        <v>1</v>
      </c>
      <c r="S120">
        <f t="shared" si="14"/>
        <v>46.9</v>
      </c>
      <c r="T120">
        <f t="shared" si="15"/>
        <v>59.2</v>
      </c>
      <c r="U120">
        <f t="shared" si="16"/>
        <v>31.3</v>
      </c>
      <c r="V120">
        <f t="shared" si="17"/>
        <v>20</v>
      </c>
      <c r="W120">
        <f t="shared" si="18"/>
        <v>17</v>
      </c>
      <c r="X120">
        <f t="shared" si="19"/>
        <v>68</v>
      </c>
      <c r="Y120">
        <f t="shared" si="20"/>
        <v>7.2</v>
      </c>
      <c r="Z120">
        <f t="shared" si="21"/>
        <v>33</v>
      </c>
      <c r="AA120">
        <f t="shared" si="22"/>
        <v>471</v>
      </c>
      <c r="AB120">
        <f t="shared" si="23"/>
        <v>25.6</v>
      </c>
      <c r="AC120">
        <f t="shared" si="24"/>
        <v>272.3</v>
      </c>
      <c r="AD120">
        <f t="shared" si="25"/>
        <v>55.6</v>
      </c>
    </row>
    <row r="121" spans="2:30" x14ac:dyDescent="0.25">
      <c r="B121" s="2">
        <v>11</v>
      </c>
      <c r="C121" s="3" t="s">
        <v>16</v>
      </c>
      <c r="D121" s="3" t="str">
        <f>VLOOKUP(C121,'Class Desc'!$C$5:$D$53,2,FALSE)</f>
        <v>COMMERCIAL WATER</v>
      </c>
      <c r="E121" s="14">
        <v>2</v>
      </c>
      <c r="F121" s="2">
        <v>31743.279999999999</v>
      </c>
      <c r="G121" s="2">
        <v>31011.5</v>
      </c>
      <c r="H121" s="2">
        <v>31749.7</v>
      </c>
      <c r="I121" s="2">
        <v>34270</v>
      </c>
      <c r="J121" s="2">
        <v>42673.4</v>
      </c>
      <c r="K121" s="2">
        <v>47269.1</v>
      </c>
      <c r="L121" s="2">
        <v>47657.279999999999</v>
      </c>
      <c r="M121" s="2">
        <v>42147.199999999997</v>
      </c>
      <c r="N121" s="2">
        <v>40712.1</v>
      </c>
      <c r="O121" s="2">
        <v>36581.699999999997</v>
      </c>
      <c r="P121" s="2">
        <v>35795.1</v>
      </c>
      <c r="Q121" s="2">
        <v>33617.699999999997</v>
      </c>
      <c r="R121">
        <f>SUMIFS(Accounts!$C$7:$C$306,Accounts!$A$7:$A$306,C121,Accounts!$B$7:$B$306,E121)</f>
        <v>392</v>
      </c>
      <c r="S121">
        <f t="shared" si="14"/>
        <v>80.977755102040817</v>
      </c>
      <c r="T121">
        <f t="shared" si="15"/>
        <v>79.110969387755105</v>
      </c>
      <c r="U121">
        <f t="shared" si="16"/>
        <v>80.994132653061229</v>
      </c>
      <c r="V121">
        <f t="shared" si="17"/>
        <v>87.423469387755105</v>
      </c>
      <c r="W121">
        <f t="shared" si="18"/>
        <v>108.86071428571429</v>
      </c>
      <c r="X121">
        <f t="shared" si="19"/>
        <v>120.58443877551019</v>
      </c>
      <c r="Y121">
        <f t="shared" si="20"/>
        <v>121.57469387755101</v>
      </c>
      <c r="Z121">
        <f t="shared" si="21"/>
        <v>107.51836734693877</v>
      </c>
      <c r="AA121">
        <f t="shared" si="22"/>
        <v>103.85739795918367</v>
      </c>
      <c r="AB121">
        <f t="shared" si="23"/>
        <v>93.320663265306109</v>
      </c>
      <c r="AC121">
        <f t="shared" si="24"/>
        <v>91.314030612244892</v>
      </c>
      <c r="AD121">
        <f t="shared" si="25"/>
        <v>85.759438775510191</v>
      </c>
    </row>
    <row r="122" spans="2:30" x14ac:dyDescent="0.25">
      <c r="B122" s="2">
        <v>11</v>
      </c>
      <c r="C122" s="3" t="s">
        <v>16</v>
      </c>
      <c r="D122" s="3" t="str">
        <f>VLOOKUP(C122,'Class Desc'!$C$5:$D$53,2,FALSE)</f>
        <v>COMMERCIAL WATER</v>
      </c>
      <c r="E122" s="14">
        <v>3</v>
      </c>
      <c r="F122" s="2">
        <v>22076.69</v>
      </c>
      <c r="G122" s="2">
        <v>26003.8</v>
      </c>
      <c r="H122" s="2">
        <v>27776.3</v>
      </c>
      <c r="I122" s="2">
        <v>26543.9</v>
      </c>
      <c r="J122" s="2">
        <v>32683.7</v>
      </c>
      <c r="K122" s="2">
        <v>38544.800000000003</v>
      </c>
      <c r="L122" s="2">
        <v>32981.199999999997</v>
      </c>
      <c r="M122" s="2">
        <v>34343.5</v>
      </c>
      <c r="N122" s="2">
        <v>33963.199999999997</v>
      </c>
      <c r="O122" s="2">
        <v>24887.5</v>
      </c>
      <c r="P122" s="2">
        <v>27681.4</v>
      </c>
      <c r="Q122" s="2">
        <v>24293</v>
      </c>
      <c r="R122">
        <f>SUMIFS(Accounts!$C$7:$C$306,Accounts!$A$7:$A$306,C122,Accounts!$B$7:$B$306,E122)</f>
        <v>104</v>
      </c>
      <c r="S122">
        <f t="shared" si="14"/>
        <v>212.27586538461537</v>
      </c>
      <c r="T122">
        <f t="shared" si="15"/>
        <v>250.03653846153844</v>
      </c>
      <c r="U122">
        <f t="shared" si="16"/>
        <v>267.07980769230767</v>
      </c>
      <c r="V122">
        <f t="shared" si="17"/>
        <v>255.2298076923077</v>
      </c>
      <c r="W122">
        <f t="shared" si="18"/>
        <v>314.26634615384614</v>
      </c>
      <c r="X122">
        <f t="shared" si="19"/>
        <v>370.62307692307695</v>
      </c>
      <c r="Y122">
        <f t="shared" si="20"/>
        <v>317.12692307692305</v>
      </c>
      <c r="Z122">
        <f t="shared" si="21"/>
        <v>330.22596153846155</v>
      </c>
      <c r="AA122">
        <f t="shared" si="22"/>
        <v>326.56923076923073</v>
      </c>
      <c r="AB122">
        <f t="shared" si="23"/>
        <v>239.30288461538461</v>
      </c>
      <c r="AC122">
        <f t="shared" si="24"/>
        <v>266.1673076923077</v>
      </c>
      <c r="AD122">
        <f t="shared" si="25"/>
        <v>233.58653846153845</v>
      </c>
    </row>
    <row r="123" spans="2:30" x14ac:dyDescent="0.25">
      <c r="B123" s="2">
        <v>11</v>
      </c>
      <c r="C123" s="3" t="s">
        <v>16</v>
      </c>
      <c r="D123" s="3" t="str">
        <f>VLOOKUP(C123,'Class Desc'!$C$5:$D$53,2,FALSE)</f>
        <v>COMMERCIAL WATER</v>
      </c>
      <c r="E123" s="14">
        <v>4</v>
      </c>
      <c r="F123" s="2">
        <v>6499.9</v>
      </c>
      <c r="G123" s="2">
        <v>9798.2900000000009</v>
      </c>
      <c r="H123" s="2">
        <v>7208.11</v>
      </c>
      <c r="I123" s="2">
        <v>7398.8</v>
      </c>
      <c r="J123" s="2">
        <v>8753.2999999999993</v>
      </c>
      <c r="K123" s="2">
        <v>10119.1</v>
      </c>
      <c r="L123" s="2">
        <v>10731.5</v>
      </c>
      <c r="M123" s="2">
        <v>9451.6</v>
      </c>
      <c r="N123" s="2">
        <v>11265.5</v>
      </c>
      <c r="O123" s="2">
        <v>13206.4</v>
      </c>
      <c r="P123" s="2">
        <v>12569.6</v>
      </c>
      <c r="Q123" s="2">
        <v>11161.3</v>
      </c>
      <c r="R123">
        <f>SUMIFS(Accounts!$C$7:$C$306,Accounts!$A$7:$A$306,C123,Accounts!$B$7:$B$306,E123)</f>
        <v>13</v>
      </c>
      <c r="S123">
        <f t="shared" si="14"/>
        <v>499.99230769230769</v>
      </c>
      <c r="T123">
        <f t="shared" si="15"/>
        <v>753.7146153846154</v>
      </c>
      <c r="U123">
        <f t="shared" si="16"/>
        <v>554.47</v>
      </c>
      <c r="V123">
        <f t="shared" si="17"/>
        <v>569.13846153846157</v>
      </c>
      <c r="W123">
        <f t="shared" si="18"/>
        <v>673.33076923076919</v>
      </c>
      <c r="X123">
        <f t="shared" si="19"/>
        <v>778.39230769230767</v>
      </c>
      <c r="Y123">
        <f t="shared" si="20"/>
        <v>825.5</v>
      </c>
      <c r="Z123">
        <f t="shared" si="21"/>
        <v>727.04615384615386</v>
      </c>
      <c r="AA123">
        <f t="shared" si="22"/>
        <v>866.57692307692309</v>
      </c>
      <c r="AB123">
        <f t="shared" si="23"/>
        <v>1015.876923076923</v>
      </c>
      <c r="AC123">
        <f t="shared" si="24"/>
        <v>966.89230769230767</v>
      </c>
      <c r="AD123">
        <f t="shared" si="25"/>
        <v>858.56153846153836</v>
      </c>
    </row>
    <row r="124" spans="2:30" x14ac:dyDescent="0.25">
      <c r="B124" s="2">
        <v>11</v>
      </c>
      <c r="C124" s="3" t="s">
        <v>16</v>
      </c>
      <c r="D124" s="3" t="str">
        <f>VLOOKUP(C124,'Class Desc'!$C$5:$D$53,2,FALSE)</f>
        <v>COMMERCIAL WATER</v>
      </c>
      <c r="E124" s="14">
        <v>6</v>
      </c>
      <c r="F124" s="2">
        <v>483.6</v>
      </c>
      <c r="G124" s="2">
        <v>546.38</v>
      </c>
      <c r="H124" s="2">
        <v>483.1</v>
      </c>
      <c r="I124" s="2">
        <v>341.6</v>
      </c>
      <c r="J124" s="2">
        <v>398.9</v>
      </c>
      <c r="K124" s="2">
        <v>630.9</v>
      </c>
      <c r="L124" s="2">
        <v>541.5</v>
      </c>
      <c r="M124" s="2">
        <v>461.9</v>
      </c>
      <c r="N124" s="2">
        <v>472.7</v>
      </c>
      <c r="O124" s="2">
        <v>595.29999999999995</v>
      </c>
      <c r="P124" s="2">
        <v>766.6</v>
      </c>
      <c r="Q124" s="2">
        <v>569.1</v>
      </c>
      <c r="R124">
        <f>SUMIFS(Accounts!$C$7:$C$306,Accounts!$A$7:$A$306,C124,Accounts!$B$7:$B$306,E124)</f>
        <v>2</v>
      </c>
      <c r="S124">
        <f t="shared" si="14"/>
        <v>241.8</v>
      </c>
      <c r="T124">
        <f t="shared" si="15"/>
        <v>273.19</v>
      </c>
      <c r="U124">
        <f t="shared" si="16"/>
        <v>241.55</v>
      </c>
      <c r="V124">
        <f t="shared" si="17"/>
        <v>170.8</v>
      </c>
      <c r="W124">
        <f t="shared" si="18"/>
        <v>199.45</v>
      </c>
      <c r="X124">
        <f t="shared" si="19"/>
        <v>315.45</v>
      </c>
      <c r="Y124">
        <f t="shared" si="20"/>
        <v>270.75</v>
      </c>
      <c r="Z124">
        <f t="shared" si="21"/>
        <v>230.95</v>
      </c>
      <c r="AA124">
        <f t="shared" si="22"/>
        <v>236.35</v>
      </c>
      <c r="AB124">
        <f t="shared" si="23"/>
        <v>297.64999999999998</v>
      </c>
      <c r="AC124">
        <f t="shared" si="24"/>
        <v>383.3</v>
      </c>
      <c r="AD124">
        <f t="shared" si="25"/>
        <v>284.55</v>
      </c>
    </row>
    <row r="125" spans="2:30" x14ac:dyDescent="0.25">
      <c r="B125" s="2">
        <v>11</v>
      </c>
      <c r="C125" s="3" t="s">
        <v>16</v>
      </c>
      <c r="D125" s="3" t="str">
        <f>VLOOKUP(C125,'Class Desc'!$C$5:$D$53,2,FALSE)</f>
        <v>COMMERCIAL WATER</v>
      </c>
      <c r="E125" s="14">
        <v>8</v>
      </c>
      <c r="F125" s="2">
        <v>1893.07</v>
      </c>
      <c r="G125" s="2">
        <v>1317.26</v>
      </c>
      <c r="H125" s="2">
        <v>1793.5</v>
      </c>
      <c r="I125" s="2">
        <v>1711.3</v>
      </c>
      <c r="J125" s="2">
        <v>2058</v>
      </c>
      <c r="K125" s="2">
        <v>1763</v>
      </c>
      <c r="L125" s="2">
        <v>984.2</v>
      </c>
      <c r="M125" s="2">
        <v>1463.4</v>
      </c>
      <c r="N125" s="2">
        <v>1544.3</v>
      </c>
      <c r="O125" s="2">
        <v>1754.4</v>
      </c>
      <c r="P125" s="2">
        <v>1227.3</v>
      </c>
      <c r="Q125" s="2">
        <v>644.1</v>
      </c>
      <c r="R125">
        <f>SUMIFS(Accounts!$C$7:$C$306,Accounts!$A$7:$A$306,C125,Accounts!$B$7:$B$306,E125)</f>
        <v>3</v>
      </c>
      <c r="S125">
        <f t="shared" si="14"/>
        <v>631.02333333333331</v>
      </c>
      <c r="T125">
        <f t="shared" si="15"/>
        <v>439.08666666666664</v>
      </c>
      <c r="U125">
        <f t="shared" si="16"/>
        <v>597.83333333333337</v>
      </c>
      <c r="V125">
        <f t="shared" si="17"/>
        <v>570.43333333333328</v>
      </c>
      <c r="W125">
        <f t="shared" si="18"/>
        <v>686</v>
      </c>
      <c r="X125">
        <f t="shared" si="19"/>
        <v>587.66666666666663</v>
      </c>
      <c r="Y125">
        <f t="shared" si="20"/>
        <v>328.06666666666666</v>
      </c>
      <c r="Z125">
        <f t="shared" si="21"/>
        <v>487.8</v>
      </c>
      <c r="AA125">
        <f t="shared" si="22"/>
        <v>514.76666666666665</v>
      </c>
      <c r="AB125">
        <f t="shared" si="23"/>
        <v>584.80000000000007</v>
      </c>
      <c r="AC125">
        <f t="shared" si="24"/>
        <v>409.09999999999997</v>
      </c>
      <c r="AD125">
        <f t="shared" si="25"/>
        <v>214.70000000000002</v>
      </c>
    </row>
    <row r="126" spans="2:30" x14ac:dyDescent="0.25">
      <c r="B126" s="2">
        <v>11</v>
      </c>
      <c r="C126" s="3" t="s">
        <v>17</v>
      </c>
      <c r="D126" s="3" t="str">
        <f>VLOOKUP(C126,'Class Desc'!$C$5:$D$53,2,FALSE)</f>
        <v>COMML WATER HIGH USE RATE</v>
      </c>
      <c r="E126" s="14">
        <v>2</v>
      </c>
      <c r="F126" s="2">
        <v>1095.4000000000001</v>
      </c>
      <c r="G126" s="2">
        <v>865.1</v>
      </c>
      <c r="H126" s="2">
        <v>948.5</v>
      </c>
      <c r="I126" s="2">
        <v>966.6</v>
      </c>
      <c r="J126" s="2">
        <v>1055.7</v>
      </c>
      <c r="K126" s="2">
        <v>918</v>
      </c>
      <c r="L126" s="2">
        <v>996.5</v>
      </c>
      <c r="M126" s="2">
        <v>823.6</v>
      </c>
      <c r="N126" s="2">
        <v>972.3</v>
      </c>
      <c r="O126" s="2">
        <v>788.6</v>
      </c>
      <c r="P126" s="2">
        <v>891.9</v>
      </c>
      <c r="Q126" s="2">
        <v>1024.5999999999999</v>
      </c>
      <c r="R126">
        <f>SUMIFS(Accounts!$C$7:$C$306,Accounts!$A$7:$A$306,C126,Accounts!$B$7:$B$306,E126)</f>
        <v>1</v>
      </c>
      <c r="S126">
        <f t="shared" si="14"/>
        <v>1095.4000000000001</v>
      </c>
      <c r="T126">
        <f t="shared" si="15"/>
        <v>865.1</v>
      </c>
      <c r="U126">
        <f t="shared" si="16"/>
        <v>948.5</v>
      </c>
      <c r="V126">
        <f t="shared" si="17"/>
        <v>966.6</v>
      </c>
      <c r="W126">
        <f t="shared" si="18"/>
        <v>1055.7</v>
      </c>
      <c r="X126">
        <f t="shared" si="19"/>
        <v>918</v>
      </c>
      <c r="Y126">
        <f t="shared" si="20"/>
        <v>996.5</v>
      </c>
      <c r="Z126">
        <f t="shared" si="21"/>
        <v>823.6</v>
      </c>
      <c r="AA126">
        <f t="shared" si="22"/>
        <v>972.3</v>
      </c>
      <c r="AB126">
        <f t="shared" si="23"/>
        <v>788.6</v>
      </c>
      <c r="AC126">
        <f t="shared" si="24"/>
        <v>891.9</v>
      </c>
      <c r="AD126">
        <f t="shared" si="25"/>
        <v>1024.5999999999999</v>
      </c>
    </row>
    <row r="127" spans="2:30" x14ac:dyDescent="0.25">
      <c r="B127" s="2">
        <v>11</v>
      </c>
      <c r="C127" s="3" t="s">
        <v>17</v>
      </c>
      <c r="D127" s="3" t="str">
        <f>VLOOKUP(C127,'Class Desc'!$C$5:$D$53,2,FALSE)</f>
        <v>COMML WATER HIGH USE RATE</v>
      </c>
      <c r="E127" s="14">
        <v>4</v>
      </c>
      <c r="F127" s="2">
        <v>1306</v>
      </c>
      <c r="G127" s="2">
        <v>1363</v>
      </c>
      <c r="H127" s="2">
        <v>1304</v>
      </c>
      <c r="I127" s="2">
        <v>1334</v>
      </c>
      <c r="J127" s="2">
        <v>1256</v>
      </c>
      <c r="K127" s="2">
        <v>1441</v>
      </c>
      <c r="L127" s="2">
        <v>1137</v>
      </c>
      <c r="M127" s="2">
        <v>1588</v>
      </c>
      <c r="N127" s="2">
        <v>1120</v>
      </c>
      <c r="O127" s="2">
        <v>1349</v>
      </c>
      <c r="P127" s="2">
        <v>1676</v>
      </c>
      <c r="Q127" s="2">
        <v>1301</v>
      </c>
      <c r="R127">
        <f>SUMIFS(Accounts!$C$7:$C$306,Accounts!$A$7:$A$306,C127,Accounts!$B$7:$B$306,E127)</f>
        <v>1</v>
      </c>
      <c r="S127">
        <f t="shared" si="14"/>
        <v>1306</v>
      </c>
      <c r="T127">
        <f t="shared" si="15"/>
        <v>1363</v>
      </c>
      <c r="U127">
        <f t="shared" si="16"/>
        <v>1304</v>
      </c>
      <c r="V127">
        <f t="shared" si="17"/>
        <v>1334</v>
      </c>
      <c r="W127">
        <f t="shared" si="18"/>
        <v>1256</v>
      </c>
      <c r="X127">
        <f t="shared" si="19"/>
        <v>1441</v>
      </c>
      <c r="Y127">
        <f t="shared" si="20"/>
        <v>1137</v>
      </c>
      <c r="Z127">
        <f t="shared" si="21"/>
        <v>1588</v>
      </c>
      <c r="AA127">
        <f t="shared" si="22"/>
        <v>1120</v>
      </c>
      <c r="AB127">
        <f t="shared" si="23"/>
        <v>1349</v>
      </c>
      <c r="AC127">
        <f t="shared" si="24"/>
        <v>1676</v>
      </c>
      <c r="AD127">
        <f t="shared" si="25"/>
        <v>1301</v>
      </c>
    </row>
    <row r="128" spans="2:30" x14ac:dyDescent="0.25">
      <c r="B128" s="2">
        <v>11</v>
      </c>
      <c r="C128" s="3" t="s">
        <v>17</v>
      </c>
      <c r="D128" s="3" t="str">
        <f>VLOOKUP(C128,'Class Desc'!$C$5:$D$53,2,FALSE)</f>
        <v>COMML WATER HIGH USE RATE</v>
      </c>
      <c r="E128" s="14">
        <v>6</v>
      </c>
      <c r="F128" s="2">
        <v>102</v>
      </c>
      <c r="G128" s="2">
        <v>112</v>
      </c>
      <c r="H128" s="2">
        <v>14</v>
      </c>
      <c r="I128" s="2">
        <v>383</v>
      </c>
      <c r="J128" s="2">
        <v>964</v>
      </c>
      <c r="K128" s="2">
        <v>1120</v>
      </c>
      <c r="L128" s="2">
        <v>1041</v>
      </c>
      <c r="M128" s="2">
        <v>1462</v>
      </c>
      <c r="N128" s="2">
        <v>751</v>
      </c>
      <c r="O128" s="2">
        <v>1025</v>
      </c>
      <c r="P128" s="2">
        <v>1019</v>
      </c>
      <c r="Q128" s="2">
        <v>756</v>
      </c>
      <c r="R128">
        <f>SUMIFS(Accounts!$C$7:$C$306,Accounts!$A$7:$A$306,C128,Accounts!$B$7:$B$306,E128)</f>
        <v>1</v>
      </c>
      <c r="S128">
        <f t="shared" si="14"/>
        <v>102</v>
      </c>
      <c r="T128">
        <f t="shared" si="15"/>
        <v>112</v>
      </c>
      <c r="U128">
        <f t="shared" si="16"/>
        <v>14</v>
      </c>
      <c r="V128">
        <f t="shared" si="17"/>
        <v>383</v>
      </c>
      <c r="W128">
        <f t="shared" si="18"/>
        <v>964</v>
      </c>
      <c r="X128">
        <f t="shared" si="19"/>
        <v>1120</v>
      </c>
      <c r="Y128">
        <f t="shared" si="20"/>
        <v>1041</v>
      </c>
      <c r="Z128">
        <f t="shared" si="21"/>
        <v>1462</v>
      </c>
      <c r="AA128">
        <f t="shared" si="22"/>
        <v>751</v>
      </c>
      <c r="AB128">
        <f t="shared" si="23"/>
        <v>1025</v>
      </c>
      <c r="AC128">
        <f t="shared" si="24"/>
        <v>1019</v>
      </c>
      <c r="AD128">
        <f t="shared" si="25"/>
        <v>756</v>
      </c>
    </row>
    <row r="129" spans="2:30" x14ac:dyDescent="0.25">
      <c r="B129" s="2">
        <v>11</v>
      </c>
      <c r="C129" s="3" t="s">
        <v>18</v>
      </c>
      <c r="D129" s="3" t="str">
        <f>VLOOKUP(C129,'Class Desc'!$C$5:$D$53,2,FALSE)</f>
        <v>COMML RESTAURANT WATER</v>
      </c>
      <c r="E129" s="3" t="s">
        <v>12</v>
      </c>
      <c r="F129" s="2">
        <v>0</v>
      </c>
      <c r="G129" s="2">
        <v>0</v>
      </c>
      <c r="H129" s="4"/>
      <c r="I129" s="4"/>
      <c r="J129" s="2">
        <v>0</v>
      </c>
      <c r="K129" s="4"/>
      <c r="L129" s="2">
        <v>0</v>
      </c>
      <c r="M129" s="4"/>
      <c r="N129" s="4"/>
      <c r="O129" s="2">
        <v>0</v>
      </c>
      <c r="P129" s="2">
        <v>0</v>
      </c>
      <c r="Q129" s="4"/>
      <c r="R129">
        <f>SUMIFS(Accounts!$C$7:$C$306,Accounts!$A$7:$A$306,C129,Accounts!$B$7:$B$306,E129)</f>
        <v>0</v>
      </c>
      <c r="S129">
        <f t="shared" si="14"/>
        <v>0</v>
      </c>
      <c r="T129">
        <f t="shared" si="15"/>
        <v>0</v>
      </c>
      <c r="U129">
        <f t="shared" si="16"/>
        <v>0</v>
      </c>
      <c r="V129">
        <f t="shared" si="17"/>
        <v>0</v>
      </c>
      <c r="W129">
        <f t="shared" si="18"/>
        <v>0</v>
      </c>
      <c r="X129">
        <f t="shared" si="19"/>
        <v>0</v>
      </c>
      <c r="Y129">
        <f t="shared" si="20"/>
        <v>0</v>
      </c>
      <c r="Z129">
        <f t="shared" si="21"/>
        <v>0</v>
      </c>
      <c r="AA129">
        <f t="shared" si="22"/>
        <v>0</v>
      </c>
      <c r="AB129">
        <f t="shared" si="23"/>
        <v>0</v>
      </c>
      <c r="AC129">
        <f t="shared" si="24"/>
        <v>0</v>
      </c>
      <c r="AD129">
        <f t="shared" si="25"/>
        <v>0</v>
      </c>
    </row>
    <row r="130" spans="2:30" x14ac:dyDescent="0.25">
      <c r="B130" s="2">
        <v>11</v>
      </c>
      <c r="C130" s="3" t="s">
        <v>18</v>
      </c>
      <c r="D130" s="3" t="str">
        <f>VLOOKUP(C130,'Class Desc'!$C$5:$D$53,2,FALSE)</f>
        <v>COMML RESTAURANT WATER</v>
      </c>
      <c r="E130" s="14">
        <v>0.75</v>
      </c>
      <c r="F130" s="2">
        <v>1693.4</v>
      </c>
      <c r="G130" s="2">
        <v>1463.1</v>
      </c>
      <c r="H130" s="2">
        <v>1604</v>
      </c>
      <c r="I130" s="2">
        <v>1648</v>
      </c>
      <c r="J130" s="2">
        <v>1558.5</v>
      </c>
      <c r="K130" s="2">
        <v>1624.3</v>
      </c>
      <c r="L130" s="2">
        <v>1538</v>
      </c>
      <c r="M130" s="2">
        <v>1489.2</v>
      </c>
      <c r="N130" s="2">
        <v>1621.7</v>
      </c>
      <c r="O130" s="2">
        <v>1392</v>
      </c>
      <c r="P130" s="2">
        <v>1492.1</v>
      </c>
      <c r="Q130" s="2">
        <v>1527.9</v>
      </c>
      <c r="R130">
        <f>SUMIFS(Accounts!$C$7:$C$306,Accounts!$A$7:$A$306,C130,Accounts!$B$7:$B$306,E130)</f>
        <v>66</v>
      </c>
      <c r="S130">
        <f t="shared" si="14"/>
        <v>25.65757575757576</v>
      </c>
      <c r="T130">
        <f t="shared" si="15"/>
        <v>22.168181818181818</v>
      </c>
      <c r="U130">
        <f t="shared" si="16"/>
        <v>24.303030303030305</v>
      </c>
      <c r="V130">
        <f t="shared" si="17"/>
        <v>24.969696969696969</v>
      </c>
      <c r="W130">
        <f t="shared" si="18"/>
        <v>23.613636363636363</v>
      </c>
      <c r="X130">
        <f t="shared" si="19"/>
        <v>24.610606060606059</v>
      </c>
      <c r="Y130">
        <f t="shared" si="20"/>
        <v>23.303030303030305</v>
      </c>
      <c r="Z130">
        <f t="shared" si="21"/>
        <v>22.563636363636363</v>
      </c>
      <c r="AA130">
        <f t="shared" si="22"/>
        <v>24.57121212121212</v>
      </c>
      <c r="AB130">
        <f t="shared" si="23"/>
        <v>21.09090909090909</v>
      </c>
      <c r="AC130">
        <f t="shared" si="24"/>
        <v>22.607575757575756</v>
      </c>
      <c r="AD130">
        <f t="shared" si="25"/>
        <v>23.150000000000002</v>
      </c>
    </row>
    <row r="131" spans="2:30" x14ac:dyDescent="0.25">
      <c r="B131" s="2">
        <v>11</v>
      </c>
      <c r="C131" s="3" t="s">
        <v>18</v>
      </c>
      <c r="D131" s="3" t="str">
        <f>VLOOKUP(C131,'Class Desc'!$C$5:$D$53,2,FALSE)</f>
        <v>COMML RESTAURANT WATER</v>
      </c>
      <c r="E131" s="14">
        <v>1</v>
      </c>
      <c r="F131" s="2">
        <v>1470.3</v>
      </c>
      <c r="G131" s="2">
        <v>1286</v>
      </c>
      <c r="H131" s="2">
        <v>1471.6</v>
      </c>
      <c r="I131" s="2">
        <v>1338.5</v>
      </c>
      <c r="J131" s="2">
        <v>1462.7</v>
      </c>
      <c r="K131" s="2">
        <v>1481.7</v>
      </c>
      <c r="L131" s="2">
        <v>1404.8</v>
      </c>
      <c r="M131" s="2">
        <v>1386</v>
      </c>
      <c r="N131" s="2">
        <v>1475.1</v>
      </c>
      <c r="O131" s="2">
        <v>1250</v>
      </c>
      <c r="P131" s="2">
        <v>1247.5999999999999</v>
      </c>
      <c r="Q131" s="2">
        <v>1287.0999999999999</v>
      </c>
      <c r="R131">
        <f>SUMIFS(Accounts!$C$7:$C$306,Accounts!$A$7:$A$306,C131,Accounts!$B$7:$B$306,E131)</f>
        <v>36</v>
      </c>
      <c r="S131">
        <f t="shared" ref="S131:S194" si="26">IFERROR(F131/$R131,0)</f>
        <v>40.841666666666669</v>
      </c>
      <c r="T131">
        <f t="shared" ref="T131:T194" si="27">IFERROR(G131/$R131,0)</f>
        <v>35.722222222222221</v>
      </c>
      <c r="U131">
        <f t="shared" ref="U131:U194" si="28">IFERROR(H131/$R131,0)</f>
        <v>40.877777777777773</v>
      </c>
      <c r="V131">
        <f t="shared" ref="V131:V194" si="29">IFERROR(I131/$R131,0)</f>
        <v>37.180555555555557</v>
      </c>
      <c r="W131">
        <f t="shared" ref="W131:W194" si="30">IFERROR(J131/$R131,0)</f>
        <v>40.63055555555556</v>
      </c>
      <c r="X131">
        <f t="shared" ref="X131:X194" si="31">IFERROR(K131/$R131,0)</f>
        <v>41.158333333333331</v>
      </c>
      <c r="Y131">
        <f t="shared" ref="Y131:Y194" si="32">IFERROR(L131/$R131,0)</f>
        <v>39.022222222222219</v>
      </c>
      <c r="Z131">
        <f t="shared" ref="Z131:Z194" si="33">IFERROR(M131/$R131,0)</f>
        <v>38.5</v>
      </c>
      <c r="AA131">
        <f t="shared" ref="AA131:AA194" si="34">IFERROR(N131/$R131,0)</f>
        <v>40.974999999999994</v>
      </c>
      <c r="AB131">
        <f t="shared" ref="AB131:AB194" si="35">IFERROR(O131/$R131,0)</f>
        <v>34.722222222222221</v>
      </c>
      <c r="AC131">
        <f t="shared" ref="AC131:AC194" si="36">IFERROR(P131/$R131,0)</f>
        <v>34.655555555555551</v>
      </c>
      <c r="AD131">
        <f t="shared" ref="AD131:AD194" si="37">IFERROR(Q131/$R131,0)</f>
        <v>35.752777777777773</v>
      </c>
    </row>
    <row r="132" spans="2:30" x14ac:dyDescent="0.25">
      <c r="B132" s="2">
        <v>11</v>
      </c>
      <c r="C132" s="3" t="s">
        <v>18</v>
      </c>
      <c r="D132" s="3" t="str">
        <f>VLOOKUP(C132,'Class Desc'!$C$5:$D$53,2,FALSE)</f>
        <v>COMML RESTAURANT WATER</v>
      </c>
      <c r="E132" s="14">
        <v>1.5</v>
      </c>
      <c r="F132" s="2">
        <v>1746.9</v>
      </c>
      <c r="G132" s="2">
        <v>1412.3</v>
      </c>
      <c r="H132" s="2">
        <v>1538.5</v>
      </c>
      <c r="I132" s="2">
        <v>1481</v>
      </c>
      <c r="J132" s="2">
        <v>1668.6</v>
      </c>
      <c r="K132" s="2">
        <v>1670.3</v>
      </c>
      <c r="L132" s="2">
        <v>1902.2</v>
      </c>
      <c r="M132" s="2">
        <v>1854.3</v>
      </c>
      <c r="N132" s="2">
        <v>1733.9</v>
      </c>
      <c r="O132" s="2">
        <v>1609.4</v>
      </c>
      <c r="P132" s="2">
        <v>1594.8</v>
      </c>
      <c r="Q132" s="2">
        <v>1695.8</v>
      </c>
      <c r="R132">
        <f>SUMIFS(Accounts!$C$7:$C$306,Accounts!$A$7:$A$306,C132,Accounts!$B$7:$B$306,E132)</f>
        <v>22</v>
      </c>
      <c r="S132">
        <f t="shared" si="26"/>
        <v>79.404545454545456</v>
      </c>
      <c r="T132">
        <f t="shared" si="27"/>
        <v>64.195454545454538</v>
      </c>
      <c r="U132">
        <f t="shared" si="28"/>
        <v>69.931818181818187</v>
      </c>
      <c r="V132">
        <f t="shared" si="29"/>
        <v>67.318181818181813</v>
      </c>
      <c r="W132">
        <f t="shared" si="30"/>
        <v>75.845454545454544</v>
      </c>
      <c r="X132">
        <f t="shared" si="31"/>
        <v>75.922727272727272</v>
      </c>
      <c r="Y132">
        <f t="shared" si="32"/>
        <v>86.463636363636368</v>
      </c>
      <c r="Z132">
        <f t="shared" si="33"/>
        <v>84.286363636363632</v>
      </c>
      <c r="AA132">
        <f t="shared" si="34"/>
        <v>78.813636363636363</v>
      </c>
      <c r="AB132">
        <f t="shared" si="35"/>
        <v>73.154545454545456</v>
      </c>
      <c r="AC132">
        <f t="shared" si="36"/>
        <v>72.490909090909085</v>
      </c>
      <c r="AD132">
        <f t="shared" si="37"/>
        <v>77.081818181818178</v>
      </c>
    </row>
    <row r="133" spans="2:30" x14ac:dyDescent="0.25">
      <c r="B133" s="2">
        <v>11</v>
      </c>
      <c r="C133" s="3" t="s">
        <v>18</v>
      </c>
      <c r="D133" s="3" t="str">
        <f>VLOOKUP(C133,'Class Desc'!$C$5:$D$53,2,FALSE)</f>
        <v>COMML RESTAURANT WATER</v>
      </c>
      <c r="E133" s="14">
        <v>2</v>
      </c>
      <c r="F133" s="2">
        <v>2750.1</v>
      </c>
      <c r="G133" s="2">
        <v>2146</v>
      </c>
      <c r="H133" s="2">
        <v>2531.9</v>
      </c>
      <c r="I133" s="2">
        <v>2139.8000000000002</v>
      </c>
      <c r="J133" s="2">
        <v>2907.8</v>
      </c>
      <c r="K133" s="2">
        <v>2493.9</v>
      </c>
      <c r="L133" s="2">
        <v>2427.4</v>
      </c>
      <c r="M133" s="2">
        <v>2400.1</v>
      </c>
      <c r="N133" s="2">
        <v>2339.5</v>
      </c>
      <c r="O133" s="2">
        <v>2277.1</v>
      </c>
      <c r="P133" s="2">
        <v>2187.6</v>
      </c>
      <c r="Q133" s="2">
        <v>2158</v>
      </c>
      <c r="R133">
        <f>SUMIFS(Accounts!$C$7:$C$306,Accounts!$A$7:$A$306,C133,Accounts!$B$7:$B$306,E133)</f>
        <v>15</v>
      </c>
      <c r="S133">
        <f t="shared" si="26"/>
        <v>183.34</v>
      </c>
      <c r="T133">
        <f t="shared" si="27"/>
        <v>143.06666666666666</v>
      </c>
      <c r="U133">
        <f t="shared" si="28"/>
        <v>168.79333333333335</v>
      </c>
      <c r="V133">
        <f t="shared" si="29"/>
        <v>142.65333333333334</v>
      </c>
      <c r="W133">
        <f t="shared" si="30"/>
        <v>193.85333333333335</v>
      </c>
      <c r="X133">
        <f t="shared" si="31"/>
        <v>166.26000000000002</v>
      </c>
      <c r="Y133">
        <f t="shared" si="32"/>
        <v>161.82666666666668</v>
      </c>
      <c r="Z133">
        <f t="shared" si="33"/>
        <v>160.00666666666666</v>
      </c>
      <c r="AA133">
        <f t="shared" si="34"/>
        <v>155.96666666666667</v>
      </c>
      <c r="AB133">
        <f t="shared" si="35"/>
        <v>151.80666666666667</v>
      </c>
      <c r="AC133">
        <f t="shared" si="36"/>
        <v>145.84</v>
      </c>
      <c r="AD133">
        <f t="shared" si="37"/>
        <v>143.86666666666667</v>
      </c>
    </row>
    <row r="134" spans="2:30" x14ac:dyDescent="0.25">
      <c r="B134" s="2">
        <v>11</v>
      </c>
      <c r="C134" s="3" t="s">
        <v>18</v>
      </c>
      <c r="D134" s="3" t="str">
        <f>VLOOKUP(C134,'Class Desc'!$C$5:$D$53,2,FALSE)</f>
        <v>COMML RESTAURANT WATER</v>
      </c>
      <c r="E134" s="14">
        <v>3</v>
      </c>
      <c r="F134" s="2">
        <v>159.4</v>
      </c>
      <c r="G134" s="2">
        <v>155.30000000000001</v>
      </c>
      <c r="H134" s="2">
        <v>146.5</v>
      </c>
      <c r="I134" s="2">
        <v>160.5</v>
      </c>
      <c r="J134" s="2">
        <v>173.1</v>
      </c>
      <c r="K134" s="2">
        <v>172.7</v>
      </c>
      <c r="L134" s="2">
        <v>170.9</v>
      </c>
      <c r="M134" s="2">
        <v>162</v>
      </c>
      <c r="N134" s="2">
        <v>165.7</v>
      </c>
      <c r="O134" s="2">
        <v>143.1</v>
      </c>
      <c r="P134" s="2">
        <v>157</v>
      </c>
      <c r="Q134" s="2">
        <v>135.5</v>
      </c>
      <c r="R134">
        <f>SUMIFS(Accounts!$C$7:$C$306,Accounts!$A$7:$A$306,C134,Accounts!$B$7:$B$306,E134)</f>
        <v>2</v>
      </c>
      <c r="S134">
        <f t="shared" si="26"/>
        <v>79.7</v>
      </c>
      <c r="T134">
        <f t="shared" si="27"/>
        <v>77.650000000000006</v>
      </c>
      <c r="U134">
        <f t="shared" si="28"/>
        <v>73.25</v>
      </c>
      <c r="V134">
        <f t="shared" si="29"/>
        <v>80.25</v>
      </c>
      <c r="W134">
        <f t="shared" si="30"/>
        <v>86.55</v>
      </c>
      <c r="X134">
        <f t="shared" si="31"/>
        <v>86.35</v>
      </c>
      <c r="Y134">
        <f t="shared" si="32"/>
        <v>85.45</v>
      </c>
      <c r="Z134">
        <f t="shared" si="33"/>
        <v>81</v>
      </c>
      <c r="AA134">
        <f t="shared" si="34"/>
        <v>82.85</v>
      </c>
      <c r="AB134">
        <f t="shared" si="35"/>
        <v>71.55</v>
      </c>
      <c r="AC134">
        <f t="shared" si="36"/>
        <v>78.5</v>
      </c>
      <c r="AD134">
        <f t="shared" si="37"/>
        <v>67.75</v>
      </c>
    </row>
    <row r="135" spans="2:30" x14ac:dyDescent="0.25">
      <c r="B135" s="2">
        <v>11</v>
      </c>
      <c r="C135" s="3" t="s">
        <v>18</v>
      </c>
      <c r="D135" s="3" t="str">
        <f>VLOOKUP(C135,'Class Desc'!$C$5:$D$53,2,FALSE)</f>
        <v>COMML RESTAURANT WATER</v>
      </c>
      <c r="E135" s="14">
        <v>4</v>
      </c>
      <c r="F135" s="2">
        <v>260</v>
      </c>
      <c r="G135" s="2">
        <v>243.8</v>
      </c>
      <c r="H135" s="2">
        <v>243.6</v>
      </c>
      <c r="I135" s="2">
        <v>236.5</v>
      </c>
      <c r="J135" s="2">
        <v>213.4</v>
      </c>
      <c r="K135" s="2">
        <v>301.10000000000002</v>
      </c>
      <c r="L135" s="2">
        <v>294.7</v>
      </c>
      <c r="M135" s="2">
        <v>283.89999999999998</v>
      </c>
      <c r="N135" s="2">
        <v>337.5</v>
      </c>
      <c r="O135" s="2">
        <v>288.2</v>
      </c>
      <c r="P135" s="2">
        <v>256.7</v>
      </c>
      <c r="Q135" s="2">
        <v>263.10000000000002</v>
      </c>
      <c r="R135">
        <f>SUMIFS(Accounts!$C$7:$C$306,Accounts!$A$7:$A$306,C135,Accounts!$B$7:$B$306,E135)</f>
        <v>1</v>
      </c>
      <c r="S135">
        <f t="shared" si="26"/>
        <v>260</v>
      </c>
      <c r="T135">
        <f t="shared" si="27"/>
        <v>243.8</v>
      </c>
      <c r="U135">
        <f t="shared" si="28"/>
        <v>243.6</v>
      </c>
      <c r="V135">
        <f t="shared" si="29"/>
        <v>236.5</v>
      </c>
      <c r="W135">
        <f t="shared" si="30"/>
        <v>213.4</v>
      </c>
      <c r="X135">
        <f t="shared" si="31"/>
        <v>301.10000000000002</v>
      </c>
      <c r="Y135">
        <f t="shared" si="32"/>
        <v>294.7</v>
      </c>
      <c r="Z135">
        <f t="shared" si="33"/>
        <v>283.89999999999998</v>
      </c>
      <c r="AA135">
        <f t="shared" si="34"/>
        <v>337.5</v>
      </c>
      <c r="AB135">
        <f t="shared" si="35"/>
        <v>288.2</v>
      </c>
      <c r="AC135">
        <f t="shared" si="36"/>
        <v>256.7</v>
      </c>
      <c r="AD135">
        <f t="shared" si="37"/>
        <v>263.10000000000002</v>
      </c>
    </row>
    <row r="136" spans="2:30" x14ac:dyDescent="0.25">
      <c r="B136" s="2">
        <v>11</v>
      </c>
      <c r="C136" s="3" t="s">
        <v>19</v>
      </c>
      <c r="D136" s="3" t="str">
        <f>VLOOKUP(C136,'Class Desc'!$C$5:$D$53,2,FALSE)</f>
        <v>COMMERCIAL IRRIGATION</v>
      </c>
      <c r="E136" s="3" t="s">
        <v>12</v>
      </c>
      <c r="F136" s="2">
        <v>0</v>
      </c>
      <c r="G136" s="4"/>
      <c r="H136" s="4"/>
      <c r="I136" s="4"/>
      <c r="J136" s="4"/>
      <c r="K136" s="4"/>
      <c r="L136" s="4"/>
      <c r="M136" s="2">
        <v>0</v>
      </c>
      <c r="N136" s="4"/>
      <c r="O136" s="4"/>
      <c r="P136" s="4"/>
      <c r="Q136" s="4"/>
      <c r="R136">
        <f>SUMIFS(Accounts!$C$7:$C$306,Accounts!$A$7:$A$306,C136,Accounts!$B$7:$B$306,E136)</f>
        <v>0</v>
      </c>
      <c r="S136">
        <f t="shared" si="26"/>
        <v>0</v>
      </c>
      <c r="T136">
        <f t="shared" si="27"/>
        <v>0</v>
      </c>
      <c r="U136">
        <f t="shared" si="28"/>
        <v>0</v>
      </c>
      <c r="V136">
        <f t="shared" si="29"/>
        <v>0</v>
      </c>
      <c r="W136">
        <f t="shared" si="30"/>
        <v>0</v>
      </c>
      <c r="X136">
        <f t="shared" si="31"/>
        <v>0</v>
      </c>
      <c r="Y136">
        <f t="shared" si="32"/>
        <v>0</v>
      </c>
      <c r="Z136">
        <f t="shared" si="33"/>
        <v>0</v>
      </c>
      <c r="AA136">
        <f t="shared" si="34"/>
        <v>0</v>
      </c>
      <c r="AB136">
        <f t="shared" si="35"/>
        <v>0</v>
      </c>
      <c r="AC136">
        <f t="shared" si="36"/>
        <v>0</v>
      </c>
      <c r="AD136">
        <f t="shared" si="37"/>
        <v>0</v>
      </c>
    </row>
    <row r="137" spans="2:30" x14ac:dyDescent="0.25">
      <c r="B137" s="2">
        <v>11</v>
      </c>
      <c r="C137" s="3" t="s">
        <v>19</v>
      </c>
      <c r="D137" s="3" t="str">
        <f>VLOOKUP(C137,'Class Desc'!$C$5:$D$53,2,FALSE)</f>
        <v>COMMERCIAL IRRIGATION</v>
      </c>
      <c r="E137" s="14">
        <v>0.75</v>
      </c>
      <c r="F137" s="2">
        <v>593.6</v>
      </c>
      <c r="G137" s="2">
        <v>686.2</v>
      </c>
      <c r="H137" s="2">
        <v>498</v>
      </c>
      <c r="I137" s="2">
        <v>698</v>
      </c>
      <c r="J137" s="2">
        <v>1139.3</v>
      </c>
      <c r="K137" s="2">
        <v>1158.7</v>
      </c>
      <c r="L137" s="2">
        <v>1325.1</v>
      </c>
      <c r="M137" s="2">
        <v>1244</v>
      </c>
      <c r="N137" s="2">
        <v>1289.5999999999999</v>
      </c>
      <c r="O137" s="2">
        <v>1086.7</v>
      </c>
      <c r="P137" s="2">
        <v>997.4</v>
      </c>
      <c r="Q137" s="2">
        <v>789.6</v>
      </c>
      <c r="R137">
        <f>SUMIFS(Accounts!$C$7:$C$306,Accounts!$A$7:$A$306,C137,Accounts!$B$7:$B$306,E137)</f>
        <v>103</v>
      </c>
      <c r="S137">
        <f t="shared" si="26"/>
        <v>5.7631067961165048</v>
      </c>
      <c r="T137">
        <f t="shared" si="27"/>
        <v>6.6621359223300978</v>
      </c>
      <c r="U137">
        <f t="shared" si="28"/>
        <v>4.8349514563106792</v>
      </c>
      <c r="V137">
        <f t="shared" si="29"/>
        <v>6.7766990291262132</v>
      </c>
      <c r="W137">
        <f t="shared" si="30"/>
        <v>11.061165048543689</v>
      </c>
      <c r="X137">
        <f t="shared" si="31"/>
        <v>11.249514563106796</v>
      </c>
      <c r="Y137">
        <f t="shared" si="32"/>
        <v>12.865048543689319</v>
      </c>
      <c r="Z137">
        <f t="shared" si="33"/>
        <v>12.077669902912621</v>
      </c>
      <c r="AA137">
        <f t="shared" si="34"/>
        <v>12.520388349514562</v>
      </c>
      <c r="AB137">
        <f t="shared" si="35"/>
        <v>10.550485436893204</v>
      </c>
      <c r="AC137">
        <f t="shared" si="36"/>
        <v>9.6834951456310669</v>
      </c>
      <c r="AD137">
        <f t="shared" si="37"/>
        <v>7.6660194174757281</v>
      </c>
    </row>
    <row r="138" spans="2:30" x14ac:dyDescent="0.25">
      <c r="B138" s="2">
        <v>11</v>
      </c>
      <c r="C138" s="3" t="s">
        <v>19</v>
      </c>
      <c r="D138" s="3" t="str">
        <f>VLOOKUP(C138,'Class Desc'!$C$5:$D$53,2,FALSE)</f>
        <v>COMMERCIAL IRRIGATION</v>
      </c>
      <c r="E138" s="14">
        <v>1</v>
      </c>
      <c r="F138" s="2">
        <v>2952.6</v>
      </c>
      <c r="G138" s="2">
        <v>5765.1</v>
      </c>
      <c r="H138" s="2">
        <v>3110.5</v>
      </c>
      <c r="I138" s="2">
        <v>3662.7</v>
      </c>
      <c r="J138" s="2">
        <v>5015.1000000000004</v>
      </c>
      <c r="K138" s="2">
        <v>6382.1</v>
      </c>
      <c r="L138" s="2">
        <v>6734.2</v>
      </c>
      <c r="M138" s="2">
        <v>6684.9</v>
      </c>
      <c r="N138" s="2">
        <v>7085.4</v>
      </c>
      <c r="O138" s="2">
        <v>6044.5</v>
      </c>
      <c r="P138" s="2">
        <v>5380.8</v>
      </c>
      <c r="Q138" s="2">
        <v>3935.4</v>
      </c>
      <c r="R138">
        <f>SUMIFS(Accounts!$C$7:$C$306,Accounts!$A$7:$A$306,C138,Accounts!$B$7:$B$306,E138)</f>
        <v>195</v>
      </c>
      <c r="S138">
        <f t="shared" si="26"/>
        <v>15.141538461538461</v>
      </c>
      <c r="T138">
        <f t="shared" si="27"/>
        <v>29.564615384615387</v>
      </c>
      <c r="U138">
        <f t="shared" si="28"/>
        <v>15.951282051282051</v>
      </c>
      <c r="V138">
        <f t="shared" si="29"/>
        <v>18.783076923076923</v>
      </c>
      <c r="W138">
        <f t="shared" si="30"/>
        <v>25.71846153846154</v>
      </c>
      <c r="X138">
        <f t="shared" si="31"/>
        <v>32.72871794871795</v>
      </c>
      <c r="Y138">
        <f t="shared" si="32"/>
        <v>34.534358974358973</v>
      </c>
      <c r="Z138">
        <f t="shared" si="33"/>
        <v>34.28153846153846</v>
      </c>
      <c r="AA138">
        <f t="shared" si="34"/>
        <v>36.335384615384612</v>
      </c>
      <c r="AB138">
        <f t="shared" si="35"/>
        <v>30.997435897435896</v>
      </c>
      <c r="AC138">
        <f t="shared" si="36"/>
        <v>27.593846153846155</v>
      </c>
      <c r="AD138">
        <f t="shared" si="37"/>
        <v>20.181538461538462</v>
      </c>
    </row>
    <row r="139" spans="2:30" x14ac:dyDescent="0.25">
      <c r="B139" s="2">
        <v>11</v>
      </c>
      <c r="C139" s="3" t="s">
        <v>19</v>
      </c>
      <c r="D139" s="3" t="str">
        <f>VLOOKUP(C139,'Class Desc'!$C$5:$D$53,2,FALSE)</f>
        <v>COMMERCIAL IRRIGATION</v>
      </c>
      <c r="E139" s="14">
        <v>1.5</v>
      </c>
      <c r="F139" s="2">
        <v>6511</v>
      </c>
      <c r="G139" s="2">
        <v>10959.1</v>
      </c>
      <c r="H139" s="2">
        <v>8585.7000000000007</v>
      </c>
      <c r="I139" s="2">
        <v>9698.7999999999993</v>
      </c>
      <c r="J139" s="2">
        <v>17544.2</v>
      </c>
      <c r="K139" s="2">
        <v>22061</v>
      </c>
      <c r="L139" s="2">
        <v>23463.7</v>
      </c>
      <c r="M139" s="2">
        <v>24458.400000000001</v>
      </c>
      <c r="N139" s="2">
        <v>23711</v>
      </c>
      <c r="O139" s="2">
        <v>17188.2</v>
      </c>
      <c r="P139" s="2">
        <v>12864.7</v>
      </c>
      <c r="Q139" s="2">
        <v>9662.9</v>
      </c>
      <c r="R139">
        <f>SUMIFS(Accounts!$C$7:$C$306,Accounts!$A$7:$A$306,C139,Accounts!$B$7:$B$306,E139)</f>
        <v>292</v>
      </c>
      <c r="S139">
        <f t="shared" si="26"/>
        <v>22.297945205479451</v>
      </c>
      <c r="T139">
        <f t="shared" si="27"/>
        <v>37.531164383561645</v>
      </c>
      <c r="U139">
        <f t="shared" si="28"/>
        <v>29.403082191780825</v>
      </c>
      <c r="V139">
        <f t="shared" si="29"/>
        <v>33.215068493150682</v>
      </c>
      <c r="W139">
        <f t="shared" si="30"/>
        <v>60.082876712328769</v>
      </c>
      <c r="X139">
        <f t="shared" si="31"/>
        <v>75.551369863013704</v>
      </c>
      <c r="Y139">
        <f t="shared" si="32"/>
        <v>80.355136986301375</v>
      </c>
      <c r="Z139">
        <f t="shared" si="33"/>
        <v>83.761643835616439</v>
      </c>
      <c r="AA139">
        <f t="shared" si="34"/>
        <v>81.202054794520549</v>
      </c>
      <c r="AB139">
        <f t="shared" si="35"/>
        <v>58.863698630136987</v>
      </c>
      <c r="AC139">
        <f t="shared" si="36"/>
        <v>44.057191780821917</v>
      </c>
      <c r="AD139">
        <f t="shared" si="37"/>
        <v>33.092123287671228</v>
      </c>
    </row>
    <row r="140" spans="2:30" x14ac:dyDescent="0.25">
      <c r="B140" s="2">
        <v>11</v>
      </c>
      <c r="C140" s="3" t="s">
        <v>19</v>
      </c>
      <c r="D140" s="3" t="str">
        <f>VLOOKUP(C140,'Class Desc'!$C$5:$D$53,2,FALSE)</f>
        <v>COMMERCIAL IRRIGATION</v>
      </c>
      <c r="E140" s="14">
        <v>2</v>
      </c>
      <c r="F140" s="2">
        <v>10461.4</v>
      </c>
      <c r="G140" s="2">
        <v>21649.1</v>
      </c>
      <c r="H140" s="2">
        <v>13055.3</v>
      </c>
      <c r="I140" s="2">
        <v>17755.5</v>
      </c>
      <c r="J140" s="2">
        <v>35030.400000000001</v>
      </c>
      <c r="K140" s="2">
        <v>44931.1</v>
      </c>
      <c r="L140" s="2">
        <v>44335.16</v>
      </c>
      <c r="M140" s="2">
        <v>46875.3</v>
      </c>
      <c r="N140" s="2">
        <v>46582.8</v>
      </c>
      <c r="O140" s="2">
        <v>32840.800000000003</v>
      </c>
      <c r="P140" s="2">
        <v>23484.2</v>
      </c>
      <c r="Q140" s="2">
        <v>19262.3</v>
      </c>
      <c r="R140">
        <f>SUMIFS(Accounts!$C$7:$C$306,Accounts!$A$7:$A$306,C140,Accounts!$B$7:$B$306,E140)</f>
        <v>279</v>
      </c>
      <c r="S140">
        <f t="shared" si="26"/>
        <v>37.496057347670252</v>
      </c>
      <c r="T140">
        <f t="shared" si="27"/>
        <v>77.595340501792109</v>
      </c>
      <c r="U140">
        <f t="shared" si="28"/>
        <v>46.793189964157705</v>
      </c>
      <c r="V140">
        <f t="shared" si="29"/>
        <v>63.63978494623656</v>
      </c>
      <c r="W140">
        <f t="shared" si="30"/>
        <v>125.55698924731183</v>
      </c>
      <c r="X140">
        <f t="shared" si="31"/>
        <v>161.04336917562725</v>
      </c>
      <c r="Y140">
        <f t="shared" si="32"/>
        <v>158.90738351254481</v>
      </c>
      <c r="Z140">
        <f t="shared" si="33"/>
        <v>168.01182795698926</v>
      </c>
      <c r="AA140">
        <f t="shared" si="34"/>
        <v>166.96344086021506</v>
      </c>
      <c r="AB140">
        <f t="shared" si="35"/>
        <v>117.70896057347672</v>
      </c>
      <c r="AC140">
        <f t="shared" si="36"/>
        <v>84.172759856630833</v>
      </c>
      <c r="AD140">
        <f t="shared" si="37"/>
        <v>69.040501792114696</v>
      </c>
    </row>
    <row r="141" spans="2:30" x14ac:dyDescent="0.25">
      <c r="B141" s="2">
        <v>11</v>
      </c>
      <c r="C141" s="3" t="s">
        <v>19</v>
      </c>
      <c r="D141" s="3" t="str">
        <f>VLOOKUP(C141,'Class Desc'!$C$5:$D$53,2,FALSE)</f>
        <v>COMMERCIAL IRRIGATION</v>
      </c>
      <c r="E141" s="14">
        <v>3</v>
      </c>
      <c r="F141" s="2">
        <v>4109.8999999999996</v>
      </c>
      <c r="G141" s="2">
        <v>5284.6</v>
      </c>
      <c r="H141" s="2">
        <v>3585.5</v>
      </c>
      <c r="I141" s="2">
        <v>3448.3</v>
      </c>
      <c r="J141" s="2">
        <v>8582.6</v>
      </c>
      <c r="K141" s="2">
        <v>10959.1</v>
      </c>
      <c r="L141" s="2">
        <v>9837.7000000000007</v>
      </c>
      <c r="M141" s="2">
        <v>9296.2000000000007</v>
      </c>
      <c r="N141" s="2">
        <v>9807.7999999999993</v>
      </c>
      <c r="O141" s="2">
        <v>8436.6</v>
      </c>
      <c r="P141" s="2">
        <v>7348.7</v>
      </c>
      <c r="Q141" s="2">
        <v>5776.2</v>
      </c>
      <c r="R141">
        <f>SUMIFS(Accounts!$C$7:$C$306,Accounts!$A$7:$A$306,C141,Accounts!$B$7:$B$306,E141)</f>
        <v>27</v>
      </c>
      <c r="S141">
        <f t="shared" si="26"/>
        <v>152.21851851851849</v>
      </c>
      <c r="T141">
        <f t="shared" si="27"/>
        <v>195.72592592592594</v>
      </c>
      <c r="U141">
        <f t="shared" si="28"/>
        <v>132.7962962962963</v>
      </c>
      <c r="V141">
        <f t="shared" si="29"/>
        <v>127.71481481481482</v>
      </c>
      <c r="W141">
        <f t="shared" si="30"/>
        <v>317.87407407407409</v>
      </c>
      <c r="X141">
        <f t="shared" si="31"/>
        <v>405.89259259259262</v>
      </c>
      <c r="Y141">
        <f t="shared" si="32"/>
        <v>364.35925925925926</v>
      </c>
      <c r="Z141">
        <f t="shared" si="33"/>
        <v>344.30370370370372</v>
      </c>
      <c r="AA141">
        <f t="shared" si="34"/>
        <v>363.25185185185182</v>
      </c>
      <c r="AB141">
        <f t="shared" si="35"/>
        <v>312.4666666666667</v>
      </c>
      <c r="AC141">
        <f t="shared" si="36"/>
        <v>272.17407407407404</v>
      </c>
      <c r="AD141">
        <f t="shared" si="37"/>
        <v>213.93333333333334</v>
      </c>
    </row>
    <row r="142" spans="2:30" x14ac:dyDescent="0.25">
      <c r="B142" s="2">
        <v>11</v>
      </c>
      <c r="C142" s="3" t="s">
        <v>19</v>
      </c>
      <c r="D142" s="3" t="str">
        <f>VLOOKUP(C142,'Class Desc'!$C$5:$D$53,2,FALSE)</f>
        <v>COMMERCIAL IRRIGATION</v>
      </c>
      <c r="E142" s="14">
        <v>4</v>
      </c>
      <c r="F142" s="2">
        <v>2845.6</v>
      </c>
      <c r="G142" s="2">
        <v>13564.8</v>
      </c>
      <c r="H142" s="2">
        <v>5056.6000000000004</v>
      </c>
      <c r="I142" s="2">
        <v>5009.3</v>
      </c>
      <c r="J142" s="2">
        <v>14432.4</v>
      </c>
      <c r="K142" s="2">
        <v>16607</v>
      </c>
      <c r="L142" s="2">
        <v>17171.599999999999</v>
      </c>
      <c r="M142" s="2">
        <v>18284.099999999999</v>
      </c>
      <c r="N142" s="2">
        <v>14994.9</v>
      </c>
      <c r="O142" s="2">
        <v>11050.8</v>
      </c>
      <c r="P142" s="2">
        <v>9330.2999999999993</v>
      </c>
      <c r="Q142" s="2">
        <v>5851.2</v>
      </c>
      <c r="R142">
        <f>SUMIFS(Accounts!$C$7:$C$306,Accounts!$A$7:$A$306,C142,Accounts!$B$7:$B$306,E142)</f>
        <v>10</v>
      </c>
      <c r="S142">
        <f t="shared" si="26"/>
        <v>284.56</v>
      </c>
      <c r="T142">
        <f t="shared" si="27"/>
        <v>1356.48</v>
      </c>
      <c r="U142">
        <f t="shared" si="28"/>
        <v>505.66</v>
      </c>
      <c r="V142">
        <f t="shared" si="29"/>
        <v>500.93</v>
      </c>
      <c r="W142">
        <f t="shared" si="30"/>
        <v>1443.24</v>
      </c>
      <c r="X142">
        <f t="shared" si="31"/>
        <v>1660.7</v>
      </c>
      <c r="Y142">
        <f t="shared" si="32"/>
        <v>1717.1599999999999</v>
      </c>
      <c r="Z142">
        <f t="shared" si="33"/>
        <v>1828.4099999999999</v>
      </c>
      <c r="AA142">
        <f t="shared" si="34"/>
        <v>1499.49</v>
      </c>
      <c r="AB142">
        <f t="shared" si="35"/>
        <v>1105.08</v>
      </c>
      <c r="AC142">
        <f t="shared" si="36"/>
        <v>933.03</v>
      </c>
      <c r="AD142">
        <f t="shared" si="37"/>
        <v>585.12</v>
      </c>
    </row>
    <row r="143" spans="2:30" x14ac:dyDescent="0.25">
      <c r="B143" s="2">
        <v>11</v>
      </c>
      <c r="C143" s="3" t="s">
        <v>19</v>
      </c>
      <c r="D143" s="3" t="str">
        <f>VLOOKUP(C143,'Class Desc'!$C$5:$D$53,2,FALSE)</f>
        <v>COMMERCIAL IRRIGATION</v>
      </c>
      <c r="E143" s="14">
        <v>6</v>
      </c>
      <c r="F143" s="2">
        <v>865.2</v>
      </c>
      <c r="G143" s="2">
        <v>1845.7</v>
      </c>
      <c r="H143" s="2">
        <v>687.9</v>
      </c>
      <c r="I143" s="2">
        <v>1416.4</v>
      </c>
      <c r="J143" s="2">
        <v>3859.5</v>
      </c>
      <c r="K143" s="2">
        <v>2329.1999999999998</v>
      </c>
      <c r="L143" s="2">
        <v>3382.5</v>
      </c>
      <c r="M143" s="2">
        <v>4154.6000000000004</v>
      </c>
      <c r="N143" s="2">
        <v>3230.8</v>
      </c>
      <c r="O143" s="2">
        <v>2174</v>
      </c>
      <c r="P143" s="2">
        <v>1223.5999999999999</v>
      </c>
      <c r="Q143" s="2">
        <v>1437.7</v>
      </c>
      <c r="R143">
        <f>SUMIFS(Accounts!$C$7:$C$306,Accounts!$A$7:$A$306,C143,Accounts!$B$7:$B$306,E143)</f>
        <v>3</v>
      </c>
      <c r="S143">
        <f t="shared" si="26"/>
        <v>288.40000000000003</v>
      </c>
      <c r="T143">
        <f t="shared" si="27"/>
        <v>615.23333333333335</v>
      </c>
      <c r="U143">
        <f t="shared" si="28"/>
        <v>229.29999999999998</v>
      </c>
      <c r="V143">
        <f t="shared" si="29"/>
        <v>472.13333333333338</v>
      </c>
      <c r="W143">
        <f t="shared" si="30"/>
        <v>1286.5</v>
      </c>
      <c r="X143">
        <f t="shared" si="31"/>
        <v>776.4</v>
      </c>
      <c r="Y143">
        <f t="shared" si="32"/>
        <v>1127.5</v>
      </c>
      <c r="Z143">
        <f t="shared" si="33"/>
        <v>1384.8666666666668</v>
      </c>
      <c r="AA143">
        <f t="shared" si="34"/>
        <v>1076.9333333333334</v>
      </c>
      <c r="AB143">
        <f t="shared" si="35"/>
        <v>724.66666666666663</v>
      </c>
      <c r="AC143">
        <f t="shared" si="36"/>
        <v>407.86666666666662</v>
      </c>
      <c r="AD143">
        <f t="shared" si="37"/>
        <v>479.23333333333335</v>
      </c>
    </row>
    <row r="144" spans="2:30" x14ac:dyDescent="0.25">
      <c r="B144" s="2">
        <v>11</v>
      </c>
      <c r="C144" s="3" t="s">
        <v>20</v>
      </c>
      <c r="D144" s="3" t="str">
        <f>VLOOKUP(C144,'Class Desc'!$C$5:$D$53,2,FALSE)</f>
        <v>COMMERCIAL</v>
      </c>
      <c r="E144" s="3" t="s">
        <v>12</v>
      </c>
      <c r="F144" s="2"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>
        <f>SUMIFS(Accounts!$C$7:$C$306,Accounts!$A$7:$A$306,C144,Accounts!$B$7:$B$306,E144)</f>
        <v>0</v>
      </c>
      <c r="S144">
        <f t="shared" si="26"/>
        <v>0</v>
      </c>
      <c r="T144">
        <f t="shared" si="27"/>
        <v>0</v>
      </c>
      <c r="U144">
        <f t="shared" si="28"/>
        <v>0</v>
      </c>
      <c r="V144">
        <f t="shared" si="29"/>
        <v>0</v>
      </c>
      <c r="W144">
        <f t="shared" si="30"/>
        <v>0</v>
      </c>
      <c r="X144">
        <f t="shared" si="31"/>
        <v>0</v>
      </c>
      <c r="Y144">
        <f t="shared" si="32"/>
        <v>0</v>
      </c>
      <c r="Z144">
        <f t="shared" si="33"/>
        <v>0</v>
      </c>
      <c r="AA144">
        <f t="shared" si="34"/>
        <v>0</v>
      </c>
      <c r="AB144">
        <f t="shared" si="35"/>
        <v>0</v>
      </c>
      <c r="AC144">
        <f t="shared" si="36"/>
        <v>0</v>
      </c>
      <c r="AD144">
        <f t="shared" si="37"/>
        <v>0</v>
      </c>
    </row>
    <row r="145" spans="2:30" x14ac:dyDescent="0.25">
      <c r="B145" s="2">
        <v>11</v>
      </c>
      <c r="C145" s="3" t="s">
        <v>20</v>
      </c>
      <c r="D145" s="3" t="str">
        <f>VLOOKUP(C145,'Class Desc'!$C$5:$D$53,2,FALSE)</f>
        <v>COMMERCIAL</v>
      </c>
      <c r="E145" s="14">
        <v>2</v>
      </c>
      <c r="F145" s="2">
        <v>327.10000000000002</v>
      </c>
      <c r="G145" s="2">
        <v>212.5</v>
      </c>
      <c r="H145" s="2">
        <v>223.3</v>
      </c>
      <c r="I145" s="2">
        <v>279.7</v>
      </c>
      <c r="J145" s="2">
        <v>317</v>
      </c>
      <c r="K145" s="2">
        <v>416</v>
      </c>
      <c r="L145" s="2">
        <v>365.6</v>
      </c>
      <c r="M145" s="2">
        <v>365.9</v>
      </c>
      <c r="N145" s="2">
        <v>293.5</v>
      </c>
      <c r="O145" s="2">
        <v>282.10000000000002</v>
      </c>
      <c r="P145" s="2">
        <v>275.10000000000002</v>
      </c>
      <c r="Q145" s="2">
        <v>295.7</v>
      </c>
      <c r="R145">
        <f>SUMIFS(Accounts!$C$7:$C$306,Accounts!$A$7:$A$306,C145,Accounts!$B$7:$B$306,E145)</f>
        <v>1</v>
      </c>
      <c r="S145">
        <f t="shared" si="26"/>
        <v>327.10000000000002</v>
      </c>
      <c r="T145">
        <f t="shared" si="27"/>
        <v>212.5</v>
      </c>
      <c r="U145">
        <f t="shared" si="28"/>
        <v>223.3</v>
      </c>
      <c r="V145">
        <f t="shared" si="29"/>
        <v>279.7</v>
      </c>
      <c r="W145">
        <f t="shared" si="30"/>
        <v>317</v>
      </c>
      <c r="X145">
        <f t="shared" si="31"/>
        <v>416</v>
      </c>
      <c r="Y145">
        <f t="shared" si="32"/>
        <v>365.6</v>
      </c>
      <c r="Z145">
        <f t="shared" si="33"/>
        <v>365.9</v>
      </c>
      <c r="AA145">
        <f t="shared" si="34"/>
        <v>293.5</v>
      </c>
      <c r="AB145">
        <f t="shared" si="35"/>
        <v>282.10000000000002</v>
      </c>
      <c r="AC145">
        <f t="shared" si="36"/>
        <v>275.10000000000002</v>
      </c>
      <c r="AD145">
        <f t="shared" si="37"/>
        <v>295.7</v>
      </c>
    </row>
    <row r="146" spans="2:30" x14ac:dyDescent="0.25">
      <c r="B146" s="2">
        <v>11</v>
      </c>
      <c r="C146" s="3" t="s">
        <v>21</v>
      </c>
      <c r="D146" s="3" t="str">
        <f>VLOOKUP(C146,'Class Desc'!$C$5:$D$53,2,FALSE)</f>
        <v>CESAR CHAVEZ SCHOOL</v>
      </c>
      <c r="E146" s="14">
        <v>3</v>
      </c>
      <c r="F146" s="2">
        <v>0</v>
      </c>
      <c r="G146" s="2">
        <v>0.1</v>
      </c>
      <c r="H146" s="2">
        <v>0.7</v>
      </c>
      <c r="I146" s="2">
        <v>0.3</v>
      </c>
      <c r="J146" s="2">
        <v>412.3</v>
      </c>
      <c r="K146" s="2">
        <v>505.5</v>
      </c>
      <c r="L146" s="2">
        <v>593</v>
      </c>
      <c r="M146" s="2">
        <v>641.29999999999995</v>
      </c>
      <c r="N146" s="2">
        <v>480.9</v>
      </c>
      <c r="O146" s="2">
        <v>419.1</v>
      </c>
      <c r="P146" s="2">
        <v>315.3</v>
      </c>
      <c r="Q146" s="2">
        <v>184</v>
      </c>
      <c r="R146">
        <f>SUMIFS(Accounts!$C$7:$C$306,Accounts!$A$7:$A$306,C146,Accounts!$B$7:$B$306,E146)</f>
        <v>6</v>
      </c>
      <c r="S146">
        <f t="shared" si="26"/>
        <v>0</v>
      </c>
      <c r="T146">
        <f t="shared" si="27"/>
        <v>1.6666666666666666E-2</v>
      </c>
      <c r="U146">
        <f t="shared" si="28"/>
        <v>0.11666666666666665</v>
      </c>
      <c r="V146">
        <f t="shared" si="29"/>
        <v>4.9999999999999996E-2</v>
      </c>
      <c r="W146">
        <f t="shared" si="30"/>
        <v>68.716666666666669</v>
      </c>
      <c r="X146">
        <f t="shared" si="31"/>
        <v>84.25</v>
      </c>
      <c r="Y146">
        <f t="shared" si="32"/>
        <v>98.833333333333329</v>
      </c>
      <c r="Z146">
        <f t="shared" si="33"/>
        <v>106.88333333333333</v>
      </c>
      <c r="AA146">
        <f t="shared" si="34"/>
        <v>80.149999999999991</v>
      </c>
      <c r="AB146">
        <f t="shared" si="35"/>
        <v>69.850000000000009</v>
      </c>
      <c r="AC146">
        <f t="shared" si="36"/>
        <v>52.550000000000004</v>
      </c>
      <c r="AD146">
        <f t="shared" si="37"/>
        <v>30.666666666666668</v>
      </c>
    </row>
    <row r="147" spans="2:30" x14ac:dyDescent="0.25">
      <c r="B147" s="2">
        <v>11</v>
      </c>
      <c r="C147" s="3" t="s">
        <v>22</v>
      </c>
      <c r="D147" s="3" t="str">
        <f>VLOOKUP(C147,'Class Desc'!$C$5:$D$53,2,FALSE)</f>
        <v>FLAT RATE CONST</v>
      </c>
      <c r="E147" s="3" t="s">
        <v>12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>
        <f>SUMIFS(Accounts!$C$7:$C$306,Accounts!$A$7:$A$306,C147,Accounts!$B$7:$B$306,E147)</f>
        <v>0</v>
      </c>
      <c r="S147">
        <f t="shared" si="26"/>
        <v>0</v>
      </c>
      <c r="T147">
        <f t="shared" si="27"/>
        <v>0</v>
      </c>
      <c r="U147">
        <f t="shared" si="28"/>
        <v>0</v>
      </c>
      <c r="V147">
        <f t="shared" si="29"/>
        <v>0</v>
      </c>
      <c r="W147">
        <f t="shared" si="30"/>
        <v>0</v>
      </c>
      <c r="X147">
        <f t="shared" si="31"/>
        <v>0</v>
      </c>
      <c r="Y147">
        <f t="shared" si="32"/>
        <v>0</v>
      </c>
      <c r="Z147">
        <f t="shared" si="33"/>
        <v>0</v>
      </c>
      <c r="AA147">
        <f t="shared" si="34"/>
        <v>0</v>
      </c>
      <c r="AB147">
        <f t="shared" si="35"/>
        <v>0</v>
      </c>
      <c r="AC147">
        <f t="shared" si="36"/>
        <v>0</v>
      </c>
      <c r="AD147">
        <f t="shared" si="37"/>
        <v>0</v>
      </c>
    </row>
    <row r="148" spans="2:30" x14ac:dyDescent="0.25">
      <c r="B148" s="2">
        <v>11</v>
      </c>
      <c r="C148" s="3" t="s">
        <v>23</v>
      </c>
      <c r="D148" s="3" t="str">
        <f>VLOOKUP(C148,'Class Desc'!$C$5:$D$53,2,FALSE)</f>
        <v>CITY GOVT BLDGS FAC MAINT</v>
      </c>
      <c r="E148" s="14">
        <v>0.75</v>
      </c>
      <c r="F148" s="2">
        <v>135.9</v>
      </c>
      <c r="G148" s="2">
        <v>92</v>
      </c>
      <c r="H148" s="2">
        <v>78.599999999999994</v>
      </c>
      <c r="I148" s="2">
        <v>85.7</v>
      </c>
      <c r="J148" s="2">
        <v>90.8</v>
      </c>
      <c r="K148" s="2">
        <v>155.19999999999999</v>
      </c>
      <c r="L148" s="2">
        <v>124.4</v>
      </c>
      <c r="M148" s="2">
        <v>130.4</v>
      </c>
      <c r="N148" s="2">
        <v>257.60000000000002</v>
      </c>
      <c r="O148" s="2">
        <v>237.4</v>
      </c>
      <c r="P148" s="2">
        <v>265.7</v>
      </c>
      <c r="Q148" s="2">
        <v>232.4</v>
      </c>
      <c r="R148">
        <f>SUMIFS(Accounts!$C$7:$C$306,Accounts!$A$7:$A$306,C148,Accounts!$B$7:$B$306,E148)</f>
        <v>12</v>
      </c>
      <c r="S148">
        <f t="shared" si="26"/>
        <v>11.325000000000001</v>
      </c>
      <c r="T148">
        <f t="shared" si="27"/>
        <v>7.666666666666667</v>
      </c>
      <c r="U148">
        <f t="shared" si="28"/>
        <v>6.55</v>
      </c>
      <c r="V148">
        <f t="shared" si="29"/>
        <v>7.1416666666666666</v>
      </c>
      <c r="W148">
        <f t="shared" si="30"/>
        <v>7.5666666666666664</v>
      </c>
      <c r="X148">
        <f t="shared" si="31"/>
        <v>12.933333333333332</v>
      </c>
      <c r="Y148">
        <f t="shared" si="32"/>
        <v>10.366666666666667</v>
      </c>
      <c r="Z148">
        <f t="shared" si="33"/>
        <v>10.866666666666667</v>
      </c>
      <c r="AA148">
        <f t="shared" si="34"/>
        <v>21.466666666666669</v>
      </c>
      <c r="AB148">
        <f t="shared" si="35"/>
        <v>19.783333333333335</v>
      </c>
      <c r="AC148">
        <f t="shared" si="36"/>
        <v>22.141666666666666</v>
      </c>
      <c r="AD148">
        <f t="shared" si="37"/>
        <v>19.366666666666667</v>
      </c>
    </row>
    <row r="149" spans="2:30" x14ac:dyDescent="0.25">
      <c r="B149" s="2">
        <v>11</v>
      </c>
      <c r="C149" s="3" t="s">
        <v>23</v>
      </c>
      <c r="D149" s="3" t="str">
        <f>VLOOKUP(C149,'Class Desc'!$C$5:$D$53,2,FALSE)</f>
        <v>CITY GOVT BLDGS FAC MAINT</v>
      </c>
      <c r="E149" s="14">
        <v>1</v>
      </c>
      <c r="F149" s="2">
        <v>407.6</v>
      </c>
      <c r="G149" s="2">
        <v>352.2</v>
      </c>
      <c r="H149" s="2">
        <v>342.4</v>
      </c>
      <c r="I149" s="2">
        <v>473.9</v>
      </c>
      <c r="J149" s="2">
        <v>269.3</v>
      </c>
      <c r="K149" s="2">
        <v>517.79999999999995</v>
      </c>
      <c r="L149" s="2">
        <v>546.20000000000005</v>
      </c>
      <c r="M149" s="2">
        <v>412.6</v>
      </c>
      <c r="N149" s="2">
        <v>517</v>
      </c>
      <c r="O149" s="2">
        <v>131.9</v>
      </c>
      <c r="P149" s="2">
        <v>295.2</v>
      </c>
      <c r="Q149" s="2">
        <v>400.9</v>
      </c>
      <c r="R149">
        <f>SUMIFS(Accounts!$C$7:$C$306,Accounts!$A$7:$A$306,C149,Accounts!$B$7:$B$306,E149)</f>
        <v>13</v>
      </c>
      <c r="S149">
        <f t="shared" si="26"/>
        <v>31.353846153846156</v>
      </c>
      <c r="T149">
        <f t="shared" si="27"/>
        <v>27.092307692307692</v>
      </c>
      <c r="U149">
        <f t="shared" si="28"/>
        <v>26.338461538461537</v>
      </c>
      <c r="V149">
        <f t="shared" si="29"/>
        <v>36.45384615384615</v>
      </c>
      <c r="W149">
        <f t="shared" si="30"/>
        <v>20.715384615384615</v>
      </c>
      <c r="X149">
        <f t="shared" si="31"/>
        <v>39.830769230769228</v>
      </c>
      <c r="Y149">
        <f t="shared" si="32"/>
        <v>42.015384615384619</v>
      </c>
      <c r="Z149">
        <f t="shared" si="33"/>
        <v>31.738461538461539</v>
      </c>
      <c r="AA149">
        <f t="shared" si="34"/>
        <v>39.769230769230766</v>
      </c>
      <c r="AB149">
        <f t="shared" si="35"/>
        <v>10.146153846153847</v>
      </c>
      <c r="AC149">
        <f t="shared" si="36"/>
        <v>22.707692307692305</v>
      </c>
      <c r="AD149">
        <f t="shared" si="37"/>
        <v>30.838461538461537</v>
      </c>
    </row>
    <row r="150" spans="2:30" x14ac:dyDescent="0.25">
      <c r="B150" s="2">
        <v>11</v>
      </c>
      <c r="C150" s="3" t="s">
        <v>23</v>
      </c>
      <c r="D150" s="3" t="str">
        <f>VLOOKUP(C150,'Class Desc'!$C$5:$D$53,2,FALSE)</f>
        <v>CITY GOVT BLDGS FAC MAINT</v>
      </c>
      <c r="E150" s="14">
        <v>1.5</v>
      </c>
      <c r="F150" s="2">
        <v>261.5</v>
      </c>
      <c r="G150" s="2">
        <v>233.2</v>
      </c>
      <c r="H150" s="2">
        <v>215.5</v>
      </c>
      <c r="I150" s="2">
        <v>235.8</v>
      </c>
      <c r="J150" s="2">
        <v>202.2</v>
      </c>
      <c r="K150" s="2">
        <v>223.1</v>
      </c>
      <c r="L150" s="2">
        <v>282.3</v>
      </c>
      <c r="M150" s="2">
        <v>216.9</v>
      </c>
      <c r="N150" s="2">
        <v>317.5</v>
      </c>
      <c r="O150" s="2">
        <v>219.4</v>
      </c>
      <c r="P150" s="2">
        <v>207.3</v>
      </c>
      <c r="Q150" s="2">
        <v>202.7</v>
      </c>
      <c r="R150">
        <f>SUMIFS(Accounts!$C$7:$C$306,Accounts!$A$7:$A$306,C150,Accounts!$B$7:$B$306,E150)</f>
        <v>13</v>
      </c>
      <c r="S150">
        <f t="shared" si="26"/>
        <v>20.115384615384617</v>
      </c>
      <c r="T150">
        <f t="shared" si="27"/>
        <v>17.938461538461539</v>
      </c>
      <c r="U150">
        <f t="shared" si="28"/>
        <v>16.576923076923077</v>
      </c>
      <c r="V150">
        <f t="shared" si="29"/>
        <v>18.138461538461538</v>
      </c>
      <c r="W150">
        <f t="shared" si="30"/>
        <v>15.553846153846154</v>
      </c>
      <c r="X150">
        <f t="shared" si="31"/>
        <v>17.161538461538463</v>
      </c>
      <c r="Y150">
        <f t="shared" si="32"/>
        <v>21.715384615384615</v>
      </c>
      <c r="Z150">
        <f t="shared" si="33"/>
        <v>16.684615384615384</v>
      </c>
      <c r="AA150">
        <f t="shared" si="34"/>
        <v>24.423076923076923</v>
      </c>
      <c r="AB150">
        <f t="shared" si="35"/>
        <v>16.876923076923077</v>
      </c>
      <c r="AC150">
        <f t="shared" si="36"/>
        <v>15.946153846153846</v>
      </c>
      <c r="AD150">
        <f t="shared" si="37"/>
        <v>15.592307692307692</v>
      </c>
    </row>
    <row r="151" spans="2:30" x14ac:dyDescent="0.25">
      <c r="B151" s="2">
        <v>11</v>
      </c>
      <c r="C151" s="3" t="s">
        <v>23</v>
      </c>
      <c r="D151" s="3" t="str">
        <f>VLOOKUP(C151,'Class Desc'!$C$5:$D$53,2,FALSE)</f>
        <v>CITY GOVT BLDGS FAC MAINT</v>
      </c>
      <c r="E151" s="14">
        <v>2</v>
      </c>
      <c r="F151" s="2">
        <v>894.6</v>
      </c>
      <c r="G151" s="2">
        <v>864.1</v>
      </c>
      <c r="H151" s="2">
        <v>717.7</v>
      </c>
      <c r="I151" s="2">
        <v>844.4</v>
      </c>
      <c r="J151" s="2">
        <v>1107.8</v>
      </c>
      <c r="K151" s="2">
        <v>1384.4</v>
      </c>
      <c r="L151" s="2">
        <v>1357.08</v>
      </c>
      <c r="M151" s="2">
        <v>1405.2</v>
      </c>
      <c r="N151" s="2">
        <v>1384.1</v>
      </c>
      <c r="O151" s="2">
        <v>1163.3</v>
      </c>
      <c r="P151" s="2">
        <v>1119.5</v>
      </c>
      <c r="Q151" s="2">
        <v>900.9</v>
      </c>
      <c r="R151">
        <f>SUMIFS(Accounts!$C$7:$C$306,Accounts!$A$7:$A$306,C151,Accounts!$B$7:$B$306,E151)</f>
        <v>29</v>
      </c>
      <c r="S151">
        <f t="shared" si="26"/>
        <v>30.848275862068967</v>
      </c>
      <c r="T151">
        <f t="shared" si="27"/>
        <v>29.796551724137931</v>
      </c>
      <c r="U151">
        <f t="shared" si="28"/>
        <v>24.748275862068969</v>
      </c>
      <c r="V151">
        <f t="shared" si="29"/>
        <v>29.117241379310343</v>
      </c>
      <c r="W151">
        <f t="shared" si="30"/>
        <v>38.199999999999996</v>
      </c>
      <c r="X151">
        <f t="shared" si="31"/>
        <v>47.737931034482763</v>
      </c>
      <c r="Y151">
        <f t="shared" si="32"/>
        <v>46.795862068965512</v>
      </c>
      <c r="Z151">
        <f t="shared" si="33"/>
        <v>48.455172413793107</v>
      </c>
      <c r="AA151">
        <f t="shared" si="34"/>
        <v>47.727586206896547</v>
      </c>
      <c r="AB151">
        <f t="shared" si="35"/>
        <v>40.113793103448273</v>
      </c>
      <c r="AC151">
        <f t="shared" si="36"/>
        <v>38.603448275862071</v>
      </c>
      <c r="AD151">
        <f t="shared" si="37"/>
        <v>31.065517241379311</v>
      </c>
    </row>
    <row r="152" spans="2:30" x14ac:dyDescent="0.25">
      <c r="B152" s="2">
        <v>11</v>
      </c>
      <c r="C152" s="3" t="s">
        <v>23</v>
      </c>
      <c r="D152" s="3" t="str">
        <f>VLOOKUP(C152,'Class Desc'!$C$5:$D$53,2,FALSE)</f>
        <v>CITY GOVT BLDGS FAC MAINT</v>
      </c>
      <c r="E152" s="14">
        <v>3</v>
      </c>
      <c r="F152" s="2">
        <v>175.1</v>
      </c>
      <c r="G152" s="2">
        <v>297.60000000000002</v>
      </c>
      <c r="H152" s="2">
        <v>221.6</v>
      </c>
      <c r="I152" s="2">
        <v>197.1</v>
      </c>
      <c r="J152" s="2">
        <v>306.5</v>
      </c>
      <c r="K152" s="2">
        <v>406.8</v>
      </c>
      <c r="L152" s="2">
        <v>371.8</v>
      </c>
      <c r="M152" s="2">
        <v>455.7</v>
      </c>
      <c r="N152" s="2">
        <v>371.8</v>
      </c>
      <c r="O152" s="2">
        <v>250.9</v>
      </c>
      <c r="P152" s="2">
        <v>219.4</v>
      </c>
      <c r="Q152" s="2">
        <v>166</v>
      </c>
      <c r="R152">
        <f>SUMIFS(Accounts!$C$7:$C$306,Accounts!$A$7:$A$306,C152,Accounts!$B$7:$B$306,E152)</f>
        <v>6</v>
      </c>
      <c r="S152">
        <f t="shared" si="26"/>
        <v>29.183333333333334</v>
      </c>
      <c r="T152">
        <f t="shared" si="27"/>
        <v>49.6</v>
      </c>
      <c r="U152">
        <f t="shared" si="28"/>
        <v>36.93333333333333</v>
      </c>
      <c r="V152">
        <f t="shared" si="29"/>
        <v>32.85</v>
      </c>
      <c r="W152">
        <f t="shared" si="30"/>
        <v>51.083333333333336</v>
      </c>
      <c r="X152">
        <f t="shared" si="31"/>
        <v>67.8</v>
      </c>
      <c r="Y152">
        <f t="shared" si="32"/>
        <v>61.966666666666669</v>
      </c>
      <c r="Z152">
        <f t="shared" si="33"/>
        <v>75.95</v>
      </c>
      <c r="AA152">
        <f t="shared" si="34"/>
        <v>61.966666666666669</v>
      </c>
      <c r="AB152">
        <f t="shared" si="35"/>
        <v>41.81666666666667</v>
      </c>
      <c r="AC152">
        <f t="shared" si="36"/>
        <v>36.56666666666667</v>
      </c>
      <c r="AD152">
        <f t="shared" si="37"/>
        <v>27.666666666666668</v>
      </c>
    </row>
    <row r="153" spans="2:30" x14ac:dyDescent="0.25">
      <c r="B153" s="2">
        <v>11</v>
      </c>
      <c r="C153" s="3" t="s">
        <v>23</v>
      </c>
      <c r="D153" s="3" t="str">
        <f>VLOOKUP(C153,'Class Desc'!$C$5:$D$53,2,FALSE)</f>
        <v>CITY GOVT BLDGS FAC MAINT</v>
      </c>
      <c r="E153" s="14">
        <v>4</v>
      </c>
      <c r="F153" s="2">
        <v>727.1</v>
      </c>
      <c r="G153" s="2">
        <v>675.4</v>
      </c>
      <c r="H153" s="2">
        <v>725.7</v>
      </c>
      <c r="I153" s="2">
        <v>836.8</v>
      </c>
      <c r="J153" s="2">
        <v>873.2</v>
      </c>
      <c r="K153" s="2">
        <v>1020.7</v>
      </c>
      <c r="L153" s="2">
        <v>1247.2</v>
      </c>
      <c r="M153" s="2">
        <v>852.9</v>
      </c>
      <c r="N153" s="2">
        <v>1294.8</v>
      </c>
      <c r="O153" s="2">
        <v>897</v>
      </c>
      <c r="P153" s="2">
        <v>1035.0999999999999</v>
      </c>
      <c r="Q153" s="2">
        <v>992.4</v>
      </c>
      <c r="R153">
        <f>SUMIFS(Accounts!$C$7:$C$306,Accounts!$A$7:$A$306,C153,Accounts!$B$7:$B$306,E153)</f>
        <v>3</v>
      </c>
      <c r="S153">
        <f t="shared" si="26"/>
        <v>242.36666666666667</v>
      </c>
      <c r="T153">
        <f t="shared" si="27"/>
        <v>225.13333333333333</v>
      </c>
      <c r="U153">
        <f t="shared" si="28"/>
        <v>241.9</v>
      </c>
      <c r="V153">
        <f t="shared" si="29"/>
        <v>278.93333333333334</v>
      </c>
      <c r="W153">
        <f t="shared" si="30"/>
        <v>291.06666666666666</v>
      </c>
      <c r="X153">
        <f t="shared" si="31"/>
        <v>340.23333333333335</v>
      </c>
      <c r="Y153">
        <f t="shared" si="32"/>
        <v>415.73333333333335</v>
      </c>
      <c r="Z153">
        <f t="shared" si="33"/>
        <v>284.3</v>
      </c>
      <c r="AA153">
        <f t="shared" si="34"/>
        <v>431.59999999999997</v>
      </c>
      <c r="AB153">
        <f t="shared" si="35"/>
        <v>299</v>
      </c>
      <c r="AC153">
        <f t="shared" si="36"/>
        <v>345.0333333333333</v>
      </c>
      <c r="AD153">
        <f t="shared" si="37"/>
        <v>330.8</v>
      </c>
    </row>
    <row r="154" spans="2:30" x14ac:dyDescent="0.25">
      <c r="B154" s="2">
        <v>11</v>
      </c>
      <c r="C154" s="3" t="s">
        <v>23</v>
      </c>
      <c r="D154" s="3" t="str">
        <f>VLOOKUP(C154,'Class Desc'!$C$5:$D$53,2,FALSE)</f>
        <v>CITY GOVT BLDGS FAC MAINT</v>
      </c>
      <c r="E154" s="14">
        <v>6</v>
      </c>
      <c r="F154" s="2">
        <v>24</v>
      </c>
      <c r="G154" s="2">
        <v>38</v>
      </c>
      <c r="H154" s="2">
        <v>40</v>
      </c>
      <c r="I154" s="2">
        <v>72</v>
      </c>
      <c r="J154" s="2">
        <v>54</v>
      </c>
      <c r="K154" s="2">
        <v>121</v>
      </c>
      <c r="L154" s="2">
        <v>150</v>
      </c>
      <c r="M154" s="2">
        <v>121</v>
      </c>
      <c r="N154" s="2">
        <v>121</v>
      </c>
      <c r="O154" s="2">
        <v>126</v>
      </c>
      <c r="P154" s="2">
        <v>113</v>
      </c>
      <c r="Q154" s="2">
        <v>68</v>
      </c>
      <c r="R154">
        <f>SUMIFS(Accounts!$C$7:$C$306,Accounts!$A$7:$A$306,C154,Accounts!$B$7:$B$306,E154)</f>
        <v>1</v>
      </c>
      <c r="S154">
        <f t="shared" si="26"/>
        <v>24</v>
      </c>
      <c r="T154">
        <f t="shared" si="27"/>
        <v>38</v>
      </c>
      <c r="U154">
        <f t="shared" si="28"/>
        <v>40</v>
      </c>
      <c r="V154">
        <f t="shared" si="29"/>
        <v>72</v>
      </c>
      <c r="W154">
        <f t="shared" si="30"/>
        <v>54</v>
      </c>
      <c r="X154">
        <f t="shared" si="31"/>
        <v>121</v>
      </c>
      <c r="Y154">
        <f t="shared" si="32"/>
        <v>150</v>
      </c>
      <c r="Z154">
        <f t="shared" si="33"/>
        <v>121</v>
      </c>
      <c r="AA154">
        <f t="shared" si="34"/>
        <v>121</v>
      </c>
      <c r="AB154">
        <f t="shared" si="35"/>
        <v>126</v>
      </c>
      <c r="AC154">
        <f t="shared" si="36"/>
        <v>113</v>
      </c>
      <c r="AD154">
        <f t="shared" si="37"/>
        <v>68</v>
      </c>
    </row>
    <row r="155" spans="2:30" x14ac:dyDescent="0.25">
      <c r="B155" s="2">
        <v>11</v>
      </c>
      <c r="C155" s="3" t="s">
        <v>24</v>
      </c>
      <c r="D155" s="3" t="str">
        <f>VLOOKUP(C155,'Class Desc'!$C$5:$D$53,2,FALSE)</f>
        <v>CITY GOVT - IRRIGATION</v>
      </c>
      <c r="E155" s="14">
        <v>0.75</v>
      </c>
      <c r="F155" s="2">
        <v>155.19999999999999</v>
      </c>
      <c r="G155" s="2">
        <v>170.7</v>
      </c>
      <c r="H155" s="2">
        <v>203.8</v>
      </c>
      <c r="I155" s="2">
        <v>192.9</v>
      </c>
      <c r="J155" s="2">
        <v>430</v>
      </c>
      <c r="K155" s="2">
        <v>676.1</v>
      </c>
      <c r="L155" s="2">
        <v>686.2</v>
      </c>
      <c r="M155" s="2">
        <v>739.2</v>
      </c>
      <c r="N155" s="2">
        <v>612.70000000000005</v>
      </c>
      <c r="O155" s="2">
        <v>449.1</v>
      </c>
      <c r="P155" s="2">
        <v>797</v>
      </c>
      <c r="Q155" s="2">
        <v>278.2</v>
      </c>
      <c r="R155">
        <f>SUMIFS(Accounts!$C$7:$C$306,Accounts!$A$7:$A$306,C155,Accounts!$B$7:$B$306,E155)</f>
        <v>79</v>
      </c>
      <c r="S155">
        <f t="shared" si="26"/>
        <v>1.9645569620253163</v>
      </c>
      <c r="T155">
        <f t="shared" si="27"/>
        <v>2.160759493670886</v>
      </c>
      <c r="U155">
        <f t="shared" si="28"/>
        <v>2.579746835443038</v>
      </c>
      <c r="V155">
        <f t="shared" si="29"/>
        <v>2.4417721518987343</v>
      </c>
      <c r="W155">
        <f t="shared" si="30"/>
        <v>5.443037974683544</v>
      </c>
      <c r="X155">
        <f t="shared" si="31"/>
        <v>8.5582278481012661</v>
      </c>
      <c r="Y155">
        <f t="shared" si="32"/>
        <v>8.6860759493670887</v>
      </c>
      <c r="Z155">
        <f t="shared" si="33"/>
        <v>9.3569620253164558</v>
      </c>
      <c r="AA155">
        <f t="shared" si="34"/>
        <v>7.755696202531646</v>
      </c>
      <c r="AB155">
        <f t="shared" si="35"/>
        <v>5.6848101265822786</v>
      </c>
      <c r="AC155">
        <f t="shared" si="36"/>
        <v>10.088607594936709</v>
      </c>
      <c r="AD155">
        <f t="shared" si="37"/>
        <v>3.5215189873417718</v>
      </c>
    </row>
    <row r="156" spans="2:30" x14ac:dyDescent="0.25">
      <c r="B156" s="2">
        <v>11</v>
      </c>
      <c r="C156" s="3" t="s">
        <v>24</v>
      </c>
      <c r="D156" s="3" t="str">
        <f>VLOOKUP(C156,'Class Desc'!$C$5:$D$53,2,FALSE)</f>
        <v>CITY GOVT - IRRIGATION</v>
      </c>
      <c r="E156" s="14">
        <v>1</v>
      </c>
      <c r="F156" s="2">
        <v>699.3</v>
      </c>
      <c r="G156" s="2">
        <v>1014.3</v>
      </c>
      <c r="H156" s="2">
        <v>862.4</v>
      </c>
      <c r="I156" s="2">
        <v>1130.9000000000001</v>
      </c>
      <c r="J156" s="2">
        <v>1951.3</v>
      </c>
      <c r="K156" s="2">
        <v>2527.3000000000002</v>
      </c>
      <c r="L156" s="2">
        <v>2428.6999999999998</v>
      </c>
      <c r="M156" s="2">
        <v>3307.1</v>
      </c>
      <c r="N156" s="2">
        <v>2531</v>
      </c>
      <c r="O156" s="2">
        <v>1874.4</v>
      </c>
      <c r="P156" s="2">
        <v>1402.6</v>
      </c>
      <c r="Q156" s="2">
        <v>1810</v>
      </c>
      <c r="R156">
        <f>SUMIFS(Accounts!$C$7:$C$306,Accounts!$A$7:$A$306,C156,Accounts!$B$7:$B$306,E156)</f>
        <v>81</v>
      </c>
      <c r="S156">
        <f t="shared" si="26"/>
        <v>8.6333333333333329</v>
      </c>
      <c r="T156">
        <f t="shared" si="27"/>
        <v>12.522222222222222</v>
      </c>
      <c r="U156">
        <f t="shared" si="28"/>
        <v>10.646913580246913</v>
      </c>
      <c r="V156">
        <f t="shared" si="29"/>
        <v>13.96172839506173</v>
      </c>
      <c r="W156">
        <f t="shared" si="30"/>
        <v>24.090123456790124</v>
      </c>
      <c r="X156">
        <f t="shared" si="31"/>
        <v>31.201234567901238</v>
      </c>
      <c r="Y156">
        <f t="shared" si="32"/>
        <v>29.983950617283949</v>
      </c>
      <c r="Z156">
        <f t="shared" si="33"/>
        <v>40.828395061728394</v>
      </c>
      <c r="AA156">
        <f t="shared" si="34"/>
        <v>31.246913580246915</v>
      </c>
      <c r="AB156">
        <f t="shared" si="35"/>
        <v>23.140740740740743</v>
      </c>
      <c r="AC156">
        <f t="shared" si="36"/>
        <v>17.316049382716049</v>
      </c>
      <c r="AD156">
        <f t="shared" si="37"/>
        <v>22.345679012345681</v>
      </c>
    </row>
    <row r="157" spans="2:30" x14ac:dyDescent="0.25">
      <c r="B157" s="2">
        <v>11</v>
      </c>
      <c r="C157" s="3" t="s">
        <v>24</v>
      </c>
      <c r="D157" s="3" t="str">
        <f>VLOOKUP(C157,'Class Desc'!$C$5:$D$53,2,FALSE)</f>
        <v>CITY GOVT - IRRIGATION</v>
      </c>
      <c r="E157" s="14">
        <v>1.5</v>
      </c>
      <c r="F157" s="2">
        <v>835.6</v>
      </c>
      <c r="G157" s="2">
        <v>3604.2</v>
      </c>
      <c r="H157" s="2">
        <v>1089.5999999999999</v>
      </c>
      <c r="I157" s="2">
        <v>1482.2</v>
      </c>
      <c r="J157" s="2">
        <v>3827.1</v>
      </c>
      <c r="K157" s="2">
        <v>4288.3999999999996</v>
      </c>
      <c r="L157" s="2">
        <v>4732.8999999999996</v>
      </c>
      <c r="M157" s="2">
        <v>5309.5</v>
      </c>
      <c r="N157" s="2">
        <v>5259.5</v>
      </c>
      <c r="O157" s="2">
        <v>3820.7</v>
      </c>
      <c r="P157" s="2">
        <v>2579.8000000000002</v>
      </c>
      <c r="Q157" s="2">
        <v>1583.6</v>
      </c>
      <c r="R157">
        <f>SUMIFS(Accounts!$C$7:$C$306,Accounts!$A$7:$A$306,C157,Accounts!$B$7:$B$306,E157)</f>
        <v>69</v>
      </c>
      <c r="S157">
        <f t="shared" si="26"/>
        <v>12.110144927536233</v>
      </c>
      <c r="T157">
        <f t="shared" si="27"/>
        <v>52.234782608695653</v>
      </c>
      <c r="U157">
        <f t="shared" si="28"/>
        <v>15.791304347826086</v>
      </c>
      <c r="V157">
        <f t="shared" si="29"/>
        <v>21.481159420289856</v>
      </c>
      <c r="W157">
        <f t="shared" si="30"/>
        <v>55.46521739130435</v>
      </c>
      <c r="X157">
        <f t="shared" si="31"/>
        <v>62.150724637681151</v>
      </c>
      <c r="Y157">
        <f t="shared" si="32"/>
        <v>68.592753623188401</v>
      </c>
      <c r="Z157">
        <f t="shared" si="33"/>
        <v>76.949275362318843</v>
      </c>
      <c r="AA157">
        <f t="shared" si="34"/>
        <v>76.224637681159422</v>
      </c>
      <c r="AB157">
        <f t="shared" si="35"/>
        <v>55.372463768115942</v>
      </c>
      <c r="AC157">
        <f t="shared" si="36"/>
        <v>37.388405797101449</v>
      </c>
      <c r="AD157">
        <f t="shared" si="37"/>
        <v>22.950724637681159</v>
      </c>
    </row>
    <row r="158" spans="2:30" x14ac:dyDescent="0.25">
      <c r="B158" s="2">
        <v>11</v>
      </c>
      <c r="C158" s="3" t="s">
        <v>24</v>
      </c>
      <c r="D158" s="3" t="str">
        <f>VLOOKUP(C158,'Class Desc'!$C$5:$D$53,2,FALSE)</f>
        <v>CITY GOVT - IRRIGATION</v>
      </c>
      <c r="E158" s="14">
        <v>2</v>
      </c>
      <c r="F158" s="2">
        <v>2499.4</v>
      </c>
      <c r="G158" s="2">
        <v>7777.1</v>
      </c>
      <c r="H158" s="2">
        <v>5059.8</v>
      </c>
      <c r="I158" s="2">
        <v>7247.7</v>
      </c>
      <c r="J158" s="2">
        <v>21930.400000000001</v>
      </c>
      <c r="K158" s="2">
        <v>23065.599999999999</v>
      </c>
      <c r="L158" s="2">
        <v>25135.88</v>
      </c>
      <c r="M158" s="2">
        <v>28445.1</v>
      </c>
      <c r="N158" s="2">
        <v>24048.799999999999</v>
      </c>
      <c r="O158" s="2">
        <v>17297.599999999999</v>
      </c>
      <c r="P158" s="2">
        <v>12248</v>
      </c>
      <c r="Q158" s="2">
        <v>6272.5</v>
      </c>
      <c r="R158">
        <f>SUMIFS(Accounts!$C$7:$C$306,Accounts!$A$7:$A$306,C158,Accounts!$B$7:$B$306,E158)</f>
        <v>155</v>
      </c>
      <c r="S158">
        <f t="shared" si="26"/>
        <v>16.12516129032258</v>
      </c>
      <c r="T158">
        <f t="shared" si="27"/>
        <v>50.174838709677424</v>
      </c>
      <c r="U158">
        <f t="shared" si="28"/>
        <v>32.64387096774194</v>
      </c>
      <c r="V158">
        <f t="shared" si="29"/>
        <v>46.759354838709676</v>
      </c>
      <c r="W158">
        <f t="shared" si="30"/>
        <v>141.48645161290324</v>
      </c>
      <c r="X158">
        <f t="shared" si="31"/>
        <v>148.81032258064516</v>
      </c>
      <c r="Y158">
        <f t="shared" si="32"/>
        <v>162.16696774193548</v>
      </c>
      <c r="Z158">
        <f t="shared" si="33"/>
        <v>183.51677419354837</v>
      </c>
      <c r="AA158">
        <f t="shared" si="34"/>
        <v>155.15354838709678</v>
      </c>
      <c r="AB158">
        <f t="shared" si="35"/>
        <v>111.59741935483871</v>
      </c>
      <c r="AC158">
        <f t="shared" si="36"/>
        <v>79.019354838709674</v>
      </c>
      <c r="AD158">
        <f t="shared" si="37"/>
        <v>40.467741935483872</v>
      </c>
    </row>
    <row r="159" spans="2:30" x14ac:dyDescent="0.25">
      <c r="B159" s="2">
        <v>11</v>
      </c>
      <c r="C159" s="3" t="s">
        <v>24</v>
      </c>
      <c r="D159" s="3" t="str">
        <f>VLOOKUP(C159,'Class Desc'!$C$5:$D$53,2,FALSE)</f>
        <v>CITY GOVT - IRRIGATION</v>
      </c>
      <c r="E159" s="14">
        <v>3</v>
      </c>
      <c r="F159" s="2">
        <v>2793.2</v>
      </c>
      <c r="G159" s="2">
        <v>5267.1</v>
      </c>
      <c r="H159" s="2">
        <v>3879.6</v>
      </c>
      <c r="I159" s="2">
        <v>4548.2</v>
      </c>
      <c r="J159" s="2">
        <v>14627.2</v>
      </c>
      <c r="K159" s="2">
        <v>19753.400000000001</v>
      </c>
      <c r="L159" s="2">
        <v>21579.4</v>
      </c>
      <c r="M159" s="2">
        <v>23611.4</v>
      </c>
      <c r="N159" s="2">
        <v>22600.3</v>
      </c>
      <c r="O159" s="2">
        <v>14339.6</v>
      </c>
      <c r="P159" s="2">
        <v>10495</v>
      </c>
      <c r="Q159" s="2">
        <v>3379</v>
      </c>
      <c r="R159">
        <f>SUMIFS(Accounts!$C$7:$C$306,Accounts!$A$7:$A$306,C159,Accounts!$B$7:$B$306,E159)</f>
        <v>36</v>
      </c>
      <c r="S159">
        <f t="shared" si="26"/>
        <v>77.588888888888889</v>
      </c>
      <c r="T159">
        <f t="shared" si="27"/>
        <v>146.30833333333334</v>
      </c>
      <c r="U159">
        <f t="shared" si="28"/>
        <v>107.76666666666667</v>
      </c>
      <c r="V159">
        <f t="shared" si="29"/>
        <v>126.33888888888889</v>
      </c>
      <c r="W159">
        <f t="shared" si="30"/>
        <v>406.31111111111113</v>
      </c>
      <c r="X159">
        <f t="shared" si="31"/>
        <v>548.70555555555563</v>
      </c>
      <c r="Y159">
        <f t="shared" si="32"/>
        <v>599.42777777777781</v>
      </c>
      <c r="Z159">
        <f t="shared" si="33"/>
        <v>655.87222222222226</v>
      </c>
      <c r="AA159">
        <f t="shared" si="34"/>
        <v>627.78611111111104</v>
      </c>
      <c r="AB159">
        <f t="shared" si="35"/>
        <v>398.32222222222225</v>
      </c>
      <c r="AC159">
        <f t="shared" si="36"/>
        <v>291.52777777777777</v>
      </c>
      <c r="AD159">
        <f t="shared" si="37"/>
        <v>93.861111111111114</v>
      </c>
    </row>
    <row r="160" spans="2:30" x14ac:dyDescent="0.25">
      <c r="B160" s="2">
        <v>11</v>
      </c>
      <c r="C160" s="3" t="s">
        <v>24</v>
      </c>
      <c r="D160" s="3" t="str">
        <f>VLOOKUP(C160,'Class Desc'!$C$5:$D$53,2,FALSE)</f>
        <v>CITY GOVT - IRRIGATION</v>
      </c>
      <c r="E160" s="14">
        <v>4</v>
      </c>
      <c r="F160" s="2">
        <v>1108.5</v>
      </c>
      <c r="G160" s="2">
        <v>2173.3000000000002</v>
      </c>
      <c r="H160" s="2">
        <v>981.1</v>
      </c>
      <c r="I160" s="2">
        <v>2536</v>
      </c>
      <c r="J160" s="2">
        <v>5690.5</v>
      </c>
      <c r="K160" s="2">
        <v>6350.3</v>
      </c>
      <c r="L160" s="2">
        <v>6961.4</v>
      </c>
      <c r="M160" s="2">
        <v>7807.5</v>
      </c>
      <c r="N160" s="2">
        <v>7798.3</v>
      </c>
      <c r="O160" s="2">
        <v>5736.6</v>
      </c>
      <c r="P160" s="2">
        <v>2934.9</v>
      </c>
      <c r="Q160" s="2">
        <v>1463.4</v>
      </c>
      <c r="R160">
        <f>SUMIFS(Accounts!$C$7:$C$306,Accounts!$A$7:$A$306,C160,Accounts!$B$7:$B$306,E160)</f>
        <v>6</v>
      </c>
      <c r="S160">
        <f t="shared" si="26"/>
        <v>184.75</v>
      </c>
      <c r="T160">
        <f t="shared" si="27"/>
        <v>362.2166666666667</v>
      </c>
      <c r="U160">
        <f t="shared" si="28"/>
        <v>163.51666666666668</v>
      </c>
      <c r="V160">
        <f t="shared" si="29"/>
        <v>422.66666666666669</v>
      </c>
      <c r="W160">
        <f t="shared" si="30"/>
        <v>948.41666666666663</v>
      </c>
      <c r="X160">
        <f t="shared" si="31"/>
        <v>1058.3833333333334</v>
      </c>
      <c r="Y160">
        <f t="shared" si="32"/>
        <v>1160.2333333333333</v>
      </c>
      <c r="Z160">
        <f t="shared" si="33"/>
        <v>1301.25</v>
      </c>
      <c r="AA160">
        <f t="shared" si="34"/>
        <v>1299.7166666666667</v>
      </c>
      <c r="AB160">
        <f t="shared" si="35"/>
        <v>956.1</v>
      </c>
      <c r="AC160">
        <f t="shared" si="36"/>
        <v>489.15000000000003</v>
      </c>
      <c r="AD160">
        <f t="shared" si="37"/>
        <v>243.9</v>
      </c>
    </row>
    <row r="161" spans="2:30" x14ac:dyDescent="0.25">
      <c r="B161" s="2">
        <v>11</v>
      </c>
      <c r="C161" s="3" t="s">
        <v>25</v>
      </c>
      <c r="D161" s="3" t="str">
        <f>VLOOKUP(C161,'Class Desc'!$C$5:$D$53,2,FALSE)</f>
        <v>INDUSTRIAL WATER</v>
      </c>
      <c r="E161" s="3" t="s">
        <v>12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">
        <v>0</v>
      </c>
      <c r="R161">
        <f>SUMIFS(Accounts!$C$7:$C$306,Accounts!$A$7:$A$306,C161,Accounts!$B$7:$B$306,E161)</f>
        <v>0</v>
      </c>
      <c r="S161">
        <f t="shared" si="26"/>
        <v>0</v>
      </c>
      <c r="T161">
        <f t="shared" si="27"/>
        <v>0</v>
      </c>
      <c r="U161">
        <f t="shared" si="28"/>
        <v>0</v>
      </c>
      <c r="V161">
        <f t="shared" si="29"/>
        <v>0</v>
      </c>
      <c r="W161">
        <f t="shared" si="30"/>
        <v>0</v>
      </c>
      <c r="X161">
        <f t="shared" si="31"/>
        <v>0</v>
      </c>
      <c r="Y161">
        <f t="shared" si="32"/>
        <v>0</v>
      </c>
      <c r="Z161">
        <f t="shared" si="33"/>
        <v>0</v>
      </c>
      <c r="AA161">
        <f t="shared" si="34"/>
        <v>0</v>
      </c>
      <c r="AB161">
        <f t="shared" si="35"/>
        <v>0</v>
      </c>
      <c r="AC161">
        <f t="shared" si="36"/>
        <v>0</v>
      </c>
      <c r="AD161">
        <f t="shared" si="37"/>
        <v>0</v>
      </c>
    </row>
    <row r="162" spans="2:30" x14ac:dyDescent="0.25">
      <c r="B162" s="2">
        <v>11</v>
      </c>
      <c r="C162" s="3" t="s">
        <v>25</v>
      </c>
      <c r="D162" s="3" t="str">
        <f>VLOOKUP(C162,'Class Desc'!$C$5:$D$53,2,FALSE)</f>
        <v>INDUSTRIAL WATER</v>
      </c>
      <c r="E162" s="14">
        <v>0.75</v>
      </c>
      <c r="F162" s="2">
        <v>514.5</v>
      </c>
      <c r="G162" s="2">
        <v>560.79999999999995</v>
      </c>
      <c r="H162" s="2">
        <v>510.1</v>
      </c>
      <c r="I162" s="2">
        <v>544.4</v>
      </c>
      <c r="J162" s="2">
        <v>523.20000000000005</v>
      </c>
      <c r="K162" s="2">
        <v>726.8</v>
      </c>
      <c r="L162" s="2">
        <v>538.4</v>
      </c>
      <c r="M162" s="2">
        <v>649.29999999999995</v>
      </c>
      <c r="N162" s="2">
        <v>600.29999999999995</v>
      </c>
      <c r="O162" s="2">
        <v>650.29999999999995</v>
      </c>
      <c r="P162" s="2">
        <v>842.2</v>
      </c>
      <c r="Q162" s="2">
        <v>684.5</v>
      </c>
      <c r="R162">
        <f>SUMIFS(Accounts!$C$7:$C$306,Accounts!$A$7:$A$306,C162,Accounts!$B$7:$B$306,E162)</f>
        <v>31</v>
      </c>
      <c r="S162">
        <f t="shared" si="26"/>
        <v>16.596774193548388</v>
      </c>
      <c r="T162">
        <f t="shared" si="27"/>
        <v>18.090322580645161</v>
      </c>
      <c r="U162">
        <f t="shared" si="28"/>
        <v>16.454838709677421</v>
      </c>
      <c r="V162">
        <f t="shared" si="29"/>
        <v>17.561290322580643</v>
      </c>
      <c r="W162">
        <f t="shared" si="30"/>
        <v>16.877419354838711</v>
      </c>
      <c r="X162">
        <f t="shared" si="31"/>
        <v>23.445161290322581</v>
      </c>
      <c r="Y162">
        <f t="shared" si="32"/>
        <v>17.36774193548387</v>
      </c>
      <c r="Z162">
        <f t="shared" si="33"/>
        <v>20.945161290322581</v>
      </c>
      <c r="AA162">
        <f t="shared" si="34"/>
        <v>19.364516129032257</v>
      </c>
      <c r="AB162">
        <f t="shared" si="35"/>
        <v>20.977419354838709</v>
      </c>
      <c r="AC162">
        <f t="shared" si="36"/>
        <v>27.167741935483871</v>
      </c>
      <c r="AD162">
        <f t="shared" si="37"/>
        <v>22.080645161290324</v>
      </c>
    </row>
    <row r="163" spans="2:30" x14ac:dyDescent="0.25">
      <c r="B163" s="2">
        <v>11</v>
      </c>
      <c r="C163" s="3" t="s">
        <v>25</v>
      </c>
      <c r="D163" s="3" t="str">
        <f>VLOOKUP(C163,'Class Desc'!$C$5:$D$53,2,FALSE)</f>
        <v>INDUSTRIAL WATER</v>
      </c>
      <c r="E163" s="14">
        <v>1</v>
      </c>
      <c r="F163" s="2">
        <v>472.3</v>
      </c>
      <c r="G163" s="2">
        <v>434.3</v>
      </c>
      <c r="H163" s="2">
        <v>432</v>
      </c>
      <c r="I163" s="2">
        <v>449.8</v>
      </c>
      <c r="J163" s="2">
        <v>437.7</v>
      </c>
      <c r="K163" s="2">
        <v>536.20000000000005</v>
      </c>
      <c r="L163" s="2">
        <v>591.29999999999995</v>
      </c>
      <c r="M163" s="2">
        <v>483.6</v>
      </c>
      <c r="N163" s="2">
        <v>484.6</v>
      </c>
      <c r="O163" s="2">
        <v>500.9</v>
      </c>
      <c r="P163" s="2">
        <v>604.4</v>
      </c>
      <c r="Q163" s="2">
        <v>519.1</v>
      </c>
      <c r="R163">
        <f>SUMIFS(Accounts!$C$7:$C$306,Accounts!$A$7:$A$306,C163,Accounts!$B$7:$B$306,E163)</f>
        <v>36</v>
      </c>
      <c r="S163">
        <f t="shared" si="26"/>
        <v>13.119444444444445</v>
      </c>
      <c r="T163">
        <f t="shared" si="27"/>
        <v>12.06388888888889</v>
      </c>
      <c r="U163">
        <f t="shared" si="28"/>
        <v>12</v>
      </c>
      <c r="V163">
        <f t="shared" si="29"/>
        <v>12.494444444444445</v>
      </c>
      <c r="W163">
        <f t="shared" si="30"/>
        <v>12.158333333333333</v>
      </c>
      <c r="X163">
        <f t="shared" si="31"/>
        <v>14.894444444444446</v>
      </c>
      <c r="Y163">
        <f t="shared" si="32"/>
        <v>16.424999999999997</v>
      </c>
      <c r="Z163">
        <f t="shared" si="33"/>
        <v>13.433333333333334</v>
      </c>
      <c r="AA163">
        <f t="shared" si="34"/>
        <v>13.461111111111112</v>
      </c>
      <c r="AB163">
        <f t="shared" si="35"/>
        <v>13.913888888888888</v>
      </c>
      <c r="AC163">
        <f t="shared" si="36"/>
        <v>16.788888888888888</v>
      </c>
      <c r="AD163">
        <f t="shared" si="37"/>
        <v>14.419444444444444</v>
      </c>
    </row>
    <row r="164" spans="2:30" x14ac:dyDescent="0.25">
      <c r="B164" s="2">
        <v>11</v>
      </c>
      <c r="C164" s="3" t="s">
        <v>25</v>
      </c>
      <c r="D164" s="3" t="str">
        <f>VLOOKUP(C164,'Class Desc'!$C$5:$D$53,2,FALSE)</f>
        <v>INDUSTRIAL WATER</v>
      </c>
      <c r="E164" s="14">
        <v>1.5</v>
      </c>
      <c r="F164" s="2">
        <v>2470.4</v>
      </c>
      <c r="G164" s="2">
        <v>2466.9</v>
      </c>
      <c r="H164" s="2">
        <v>2890.1</v>
      </c>
      <c r="I164" s="2">
        <v>3062.7</v>
      </c>
      <c r="J164" s="2">
        <v>2923.1</v>
      </c>
      <c r="K164" s="2">
        <v>3309.2</v>
      </c>
      <c r="L164" s="2">
        <v>2555.6</v>
      </c>
      <c r="M164" s="2">
        <v>2634.1</v>
      </c>
      <c r="N164" s="2">
        <v>2448.8000000000002</v>
      </c>
      <c r="O164" s="2">
        <v>2628.8</v>
      </c>
      <c r="P164" s="2">
        <v>2535.5</v>
      </c>
      <c r="Q164" s="2">
        <v>2256.3000000000002</v>
      </c>
      <c r="R164">
        <f>SUMIFS(Accounts!$C$7:$C$306,Accounts!$A$7:$A$306,C164,Accounts!$B$7:$B$306,E164)</f>
        <v>41</v>
      </c>
      <c r="S164">
        <f t="shared" si="26"/>
        <v>60.25365853658537</v>
      </c>
      <c r="T164">
        <f t="shared" si="27"/>
        <v>60.168292682926833</v>
      </c>
      <c r="U164">
        <f t="shared" si="28"/>
        <v>70.490243902439019</v>
      </c>
      <c r="V164">
        <f t="shared" si="29"/>
        <v>74.699999999999989</v>
      </c>
      <c r="W164">
        <f t="shared" si="30"/>
        <v>71.295121951219514</v>
      </c>
      <c r="X164">
        <f t="shared" si="31"/>
        <v>80.712195121951211</v>
      </c>
      <c r="Y164">
        <f t="shared" si="32"/>
        <v>62.331707317073167</v>
      </c>
      <c r="Z164">
        <f t="shared" si="33"/>
        <v>64.246341463414637</v>
      </c>
      <c r="AA164">
        <f t="shared" si="34"/>
        <v>59.72682926829269</v>
      </c>
      <c r="AB164">
        <f t="shared" si="35"/>
        <v>64.117073170731715</v>
      </c>
      <c r="AC164">
        <f t="shared" si="36"/>
        <v>61.841463414634148</v>
      </c>
      <c r="AD164">
        <f t="shared" si="37"/>
        <v>55.031707317073177</v>
      </c>
    </row>
    <row r="165" spans="2:30" x14ac:dyDescent="0.25">
      <c r="B165" s="2">
        <v>11</v>
      </c>
      <c r="C165" s="3" t="s">
        <v>25</v>
      </c>
      <c r="D165" s="3" t="str">
        <f>VLOOKUP(C165,'Class Desc'!$C$5:$D$53,2,FALSE)</f>
        <v>INDUSTRIAL WATER</v>
      </c>
      <c r="E165" s="14">
        <v>2</v>
      </c>
      <c r="F165" s="2">
        <v>2027.3</v>
      </c>
      <c r="G165" s="2">
        <v>2088.6</v>
      </c>
      <c r="H165" s="2">
        <v>2550.5</v>
      </c>
      <c r="I165" s="2">
        <v>2649.5</v>
      </c>
      <c r="J165" s="2">
        <v>4399.3999999999996</v>
      </c>
      <c r="K165" s="2">
        <v>5645.4</v>
      </c>
      <c r="L165" s="2">
        <v>4812.1000000000004</v>
      </c>
      <c r="M165" s="2">
        <v>3618.1</v>
      </c>
      <c r="N165" s="2">
        <v>3088.1</v>
      </c>
      <c r="O165" s="2">
        <v>4199.3</v>
      </c>
      <c r="P165" s="2">
        <v>4555.8999999999996</v>
      </c>
      <c r="Q165" s="2">
        <v>2610.6999999999998</v>
      </c>
      <c r="R165">
        <f>SUMIFS(Accounts!$C$7:$C$306,Accounts!$A$7:$A$306,C165,Accounts!$B$7:$B$306,E165)</f>
        <v>21</v>
      </c>
      <c r="S165">
        <f t="shared" si="26"/>
        <v>96.538095238095238</v>
      </c>
      <c r="T165">
        <f t="shared" si="27"/>
        <v>99.457142857142856</v>
      </c>
      <c r="U165">
        <f t="shared" si="28"/>
        <v>121.45238095238095</v>
      </c>
      <c r="V165">
        <f t="shared" si="29"/>
        <v>126.16666666666667</v>
      </c>
      <c r="W165">
        <f t="shared" si="30"/>
        <v>209.49523809523808</v>
      </c>
      <c r="X165">
        <f t="shared" si="31"/>
        <v>268.82857142857142</v>
      </c>
      <c r="Y165">
        <f t="shared" si="32"/>
        <v>229.14761904761906</v>
      </c>
      <c r="Z165">
        <f t="shared" si="33"/>
        <v>172.2904761904762</v>
      </c>
      <c r="AA165">
        <f t="shared" si="34"/>
        <v>147.05238095238096</v>
      </c>
      <c r="AB165">
        <f t="shared" si="35"/>
        <v>199.96666666666667</v>
      </c>
      <c r="AC165">
        <f t="shared" si="36"/>
        <v>216.94761904761904</v>
      </c>
      <c r="AD165">
        <f t="shared" si="37"/>
        <v>124.31904761904761</v>
      </c>
    </row>
    <row r="166" spans="2:30" x14ac:dyDescent="0.25">
      <c r="B166" s="2">
        <v>11</v>
      </c>
      <c r="C166" s="3" t="s">
        <v>25</v>
      </c>
      <c r="D166" s="3" t="str">
        <f>VLOOKUP(C166,'Class Desc'!$C$5:$D$53,2,FALSE)</f>
        <v>INDUSTRIAL WATER</v>
      </c>
      <c r="E166" s="14">
        <v>3</v>
      </c>
      <c r="F166" s="2">
        <v>3980.4</v>
      </c>
      <c r="G166" s="2">
        <v>4279.3999999999996</v>
      </c>
      <c r="H166" s="2">
        <v>4689.3999999999996</v>
      </c>
      <c r="I166" s="2">
        <v>6569.6</v>
      </c>
      <c r="J166" s="2">
        <v>11490.3</v>
      </c>
      <c r="K166" s="2">
        <v>18928.5</v>
      </c>
      <c r="L166" s="2">
        <v>10672.9</v>
      </c>
      <c r="M166" s="2">
        <v>7213.5</v>
      </c>
      <c r="N166" s="2">
        <v>3674.5</v>
      </c>
      <c r="O166" s="2">
        <v>3681.2</v>
      </c>
      <c r="P166" s="2">
        <v>3549.3</v>
      </c>
      <c r="Q166" s="2">
        <v>3264.2</v>
      </c>
      <c r="R166">
        <f>SUMIFS(Accounts!$C$7:$C$306,Accounts!$A$7:$A$306,C166,Accounts!$B$7:$B$306,E166)</f>
        <v>9</v>
      </c>
      <c r="S166">
        <f t="shared" si="26"/>
        <v>442.26666666666665</v>
      </c>
      <c r="T166">
        <f t="shared" si="27"/>
        <v>475.48888888888882</v>
      </c>
      <c r="U166">
        <f t="shared" si="28"/>
        <v>521.04444444444437</v>
      </c>
      <c r="V166">
        <f t="shared" si="29"/>
        <v>729.95555555555563</v>
      </c>
      <c r="W166">
        <f t="shared" si="30"/>
        <v>1276.6999999999998</v>
      </c>
      <c r="X166">
        <f t="shared" si="31"/>
        <v>2103.1666666666665</v>
      </c>
      <c r="Y166">
        <f t="shared" si="32"/>
        <v>1185.8777777777777</v>
      </c>
      <c r="Z166">
        <f t="shared" si="33"/>
        <v>801.5</v>
      </c>
      <c r="AA166">
        <f t="shared" si="34"/>
        <v>408.27777777777777</v>
      </c>
      <c r="AB166">
        <f t="shared" si="35"/>
        <v>409.02222222222218</v>
      </c>
      <c r="AC166">
        <f t="shared" si="36"/>
        <v>394.36666666666667</v>
      </c>
      <c r="AD166">
        <f t="shared" si="37"/>
        <v>362.68888888888887</v>
      </c>
    </row>
    <row r="167" spans="2:30" x14ac:dyDescent="0.25">
      <c r="B167" s="2">
        <v>11</v>
      </c>
      <c r="C167" s="3" t="s">
        <v>25</v>
      </c>
      <c r="D167" s="3" t="str">
        <f>VLOOKUP(C167,'Class Desc'!$C$5:$D$53,2,FALSE)</f>
        <v>INDUSTRIAL WATER</v>
      </c>
      <c r="E167" s="14">
        <v>4</v>
      </c>
      <c r="F167" s="2">
        <v>5584.6</v>
      </c>
      <c r="G167" s="2">
        <v>7132</v>
      </c>
      <c r="H167" s="2">
        <v>5230.2</v>
      </c>
      <c r="I167" s="2">
        <v>11208.4</v>
      </c>
      <c r="J167" s="2">
        <v>7671.1</v>
      </c>
      <c r="K167" s="2">
        <v>13376.8</v>
      </c>
      <c r="L167" s="2">
        <v>9061.4</v>
      </c>
      <c r="M167" s="2">
        <v>14533.4</v>
      </c>
      <c r="N167" s="2">
        <v>10321</v>
      </c>
      <c r="O167" s="2">
        <v>13169.5</v>
      </c>
      <c r="P167" s="2">
        <v>9101.4</v>
      </c>
      <c r="Q167" s="2">
        <v>5816.4</v>
      </c>
      <c r="R167">
        <f>SUMIFS(Accounts!$C$7:$C$306,Accounts!$A$7:$A$306,C167,Accounts!$B$7:$B$306,E167)</f>
        <v>5</v>
      </c>
      <c r="S167">
        <f t="shared" si="26"/>
        <v>1116.92</v>
      </c>
      <c r="T167">
        <f t="shared" si="27"/>
        <v>1426.4</v>
      </c>
      <c r="U167">
        <f t="shared" si="28"/>
        <v>1046.04</v>
      </c>
      <c r="V167">
        <f t="shared" si="29"/>
        <v>2241.6799999999998</v>
      </c>
      <c r="W167">
        <f t="shared" si="30"/>
        <v>1534.22</v>
      </c>
      <c r="X167">
        <f t="shared" si="31"/>
        <v>2675.3599999999997</v>
      </c>
      <c r="Y167">
        <f t="shared" si="32"/>
        <v>1812.28</v>
      </c>
      <c r="Z167">
        <f t="shared" si="33"/>
        <v>2906.68</v>
      </c>
      <c r="AA167">
        <f t="shared" si="34"/>
        <v>2064.1999999999998</v>
      </c>
      <c r="AB167">
        <f t="shared" si="35"/>
        <v>2633.9</v>
      </c>
      <c r="AC167">
        <f t="shared" si="36"/>
        <v>1820.28</v>
      </c>
      <c r="AD167">
        <f t="shared" si="37"/>
        <v>1163.28</v>
      </c>
    </row>
    <row r="168" spans="2:30" x14ac:dyDescent="0.25">
      <c r="B168" s="2">
        <v>11</v>
      </c>
      <c r="C168" s="3" t="s">
        <v>25</v>
      </c>
      <c r="D168" s="3" t="str">
        <f>VLOOKUP(C168,'Class Desc'!$C$5:$D$53,2,FALSE)</f>
        <v>INDUSTRIAL WATER</v>
      </c>
      <c r="E168" s="14">
        <v>6</v>
      </c>
      <c r="F168" s="2">
        <v>119.6</v>
      </c>
      <c r="G168" s="2">
        <v>143.1</v>
      </c>
      <c r="H168" s="2">
        <v>125.5</v>
      </c>
      <c r="I168" s="2">
        <v>126.7</v>
      </c>
      <c r="J168" s="2">
        <v>172.3</v>
      </c>
      <c r="K168" s="2">
        <v>158.9</v>
      </c>
      <c r="L168" s="2">
        <v>177.9</v>
      </c>
      <c r="M168" s="2">
        <v>162.19999999999999</v>
      </c>
      <c r="N168" s="2">
        <v>119.6</v>
      </c>
      <c r="O168" s="2">
        <v>61.9</v>
      </c>
      <c r="P168" s="2">
        <v>59.6</v>
      </c>
      <c r="Q168" s="2">
        <v>32.9</v>
      </c>
      <c r="R168">
        <f>SUMIFS(Accounts!$C$7:$C$306,Accounts!$A$7:$A$306,C168,Accounts!$B$7:$B$306,E168)</f>
        <v>1</v>
      </c>
      <c r="S168">
        <f t="shared" si="26"/>
        <v>119.6</v>
      </c>
      <c r="T168">
        <f t="shared" si="27"/>
        <v>143.1</v>
      </c>
      <c r="U168">
        <f t="shared" si="28"/>
        <v>125.5</v>
      </c>
      <c r="V168">
        <f t="shared" si="29"/>
        <v>126.7</v>
      </c>
      <c r="W168">
        <f t="shared" si="30"/>
        <v>172.3</v>
      </c>
      <c r="X168">
        <f t="shared" si="31"/>
        <v>158.9</v>
      </c>
      <c r="Y168">
        <f t="shared" si="32"/>
        <v>177.9</v>
      </c>
      <c r="Z168">
        <f t="shared" si="33"/>
        <v>162.19999999999999</v>
      </c>
      <c r="AA168">
        <f t="shared" si="34"/>
        <v>119.6</v>
      </c>
      <c r="AB168">
        <f t="shared" si="35"/>
        <v>61.9</v>
      </c>
      <c r="AC168">
        <f t="shared" si="36"/>
        <v>59.6</v>
      </c>
      <c r="AD168">
        <f t="shared" si="37"/>
        <v>32.9</v>
      </c>
    </row>
    <row r="169" spans="2:30" x14ac:dyDescent="0.25">
      <c r="B169" s="2">
        <v>11</v>
      </c>
      <c r="C169" s="3" t="s">
        <v>25</v>
      </c>
      <c r="D169" s="3" t="str">
        <f>VLOOKUP(C169,'Class Desc'!$C$5:$D$53,2,FALSE)</f>
        <v>INDUSTRIAL WATER</v>
      </c>
      <c r="E169" s="14">
        <v>8</v>
      </c>
      <c r="F169" s="2">
        <v>118</v>
      </c>
      <c r="G169" s="2">
        <v>210</v>
      </c>
      <c r="H169" s="2">
        <v>154</v>
      </c>
      <c r="I169" s="2">
        <v>193</v>
      </c>
      <c r="J169" s="2">
        <v>325</v>
      </c>
      <c r="K169" s="2">
        <v>332</v>
      </c>
      <c r="L169" s="2">
        <v>464</v>
      </c>
      <c r="M169" s="2">
        <v>369</v>
      </c>
      <c r="N169" s="2">
        <v>455</v>
      </c>
      <c r="O169" s="2">
        <v>517</v>
      </c>
      <c r="P169" s="2">
        <v>555</v>
      </c>
      <c r="Q169" s="2">
        <v>388</v>
      </c>
      <c r="R169">
        <f>SUMIFS(Accounts!$C$7:$C$306,Accounts!$A$7:$A$306,C169,Accounts!$B$7:$B$306,E169)</f>
        <v>1</v>
      </c>
      <c r="S169">
        <f t="shared" si="26"/>
        <v>118</v>
      </c>
      <c r="T169">
        <f t="shared" si="27"/>
        <v>210</v>
      </c>
      <c r="U169">
        <f t="shared" si="28"/>
        <v>154</v>
      </c>
      <c r="V169">
        <f t="shared" si="29"/>
        <v>193</v>
      </c>
      <c r="W169">
        <f t="shared" si="30"/>
        <v>325</v>
      </c>
      <c r="X169">
        <f t="shared" si="31"/>
        <v>332</v>
      </c>
      <c r="Y169">
        <f t="shared" si="32"/>
        <v>464</v>
      </c>
      <c r="Z169">
        <f t="shared" si="33"/>
        <v>369</v>
      </c>
      <c r="AA169">
        <f t="shared" si="34"/>
        <v>455</v>
      </c>
      <c r="AB169">
        <f t="shared" si="35"/>
        <v>517</v>
      </c>
      <c r="AC169">
        <f t="shared" si="36"/>
        <v>555</v>
      </c>
      <c r="AD169">
        <f t="shared" si="37"/>
        <v>388</v>
      </c>
    </row>
    <row r="170" spans="2:30" x14ac:dyDescent="0.25">
      <c r="B170" s="2">
        <v>11</v>
      </c>
      <c r="C170" s="3" t="s">
        <v>36</v>
      </c>
      <c r="D170" s="3" t="str">
        <f>VLOOKUP(C170,'Class Desc'!$C$5:$D$53,2,FALSE)</f>
        <v>INDL SCE WATER</v>
      </c>
      <c r="E170" s="14">
        <v>4</v>
      </c>
      <c r="F170" s="2">
        <v>1730.8</v>
      </c>
      <c r="G170" s="2">
        <v>618.5</v>
      </c>
      <c r="H170" s="2">
        <v>3572</v>
      </c>
      <c r="I170" s="2">
        <v>2069.4</v>
      </c>
      <c r="J170" s="2">
        <v>1404.2</v>
      </c>
      <c r="K170" s="2">
        <v>2183.1</v>
      </c>
      <c r="L170" s="2">
        <v>1798.8</v>
      </c>
      <c r="M170" s="2">
        <v>1809.9</v>
      </c>
      <c r="N170" s="2">
        <v>1979.6</v>
      </c>
      <c r="O170" s="2">
        <v>954.9</v>
      </c>
      <c r="P170" s="2">
        <v>1786.2</v>
      </c>
      <c r="Q170" s="2">
        <v>1240.5999999999999</v>
      </c>
      <c r="R170">
        <f>SUMIFS(Accounts!$C$7:$C$306,Accounts!$A$7:$A$306,C170,Accounts!$B$7:$B$306,E170)</f>
        <v>0</v>
      </c>
      <c r="S170">
        <f t="shared" si="26"/>
        <v>0</v>
      </c>
      <c r="T170">
        <f t="shared" si="27"/>
        <v>0</v>
      </c>
      <c r="U170">
        <f t="shared" si="28"/>
        <v>0</v>
      </c>
      <c r="V170">
        <f t="shared" si="29"/>
        <v>0</v>
      </c>
      <c r="W170">
        <f t="shared" si="30"/>
        <v>0</v>
      </c>
      <c r="X170">
        <f t="shared" si="31"/>
        <v>0</v>
      </c>
      <c r="Y170">
        <f t="shared" si="32"/>
        <v>0</v>
      </c>
      <c r="Z170">
        <f t="shared" si="33"/>
        <v>0</v>
      </c>
      <c r="AA170">
        <f t="shared" si="34"/>
        <v>0</v>
      </c>
      <c r="AB170">
        <f t="shared" si="35"/>
        <v>0</v>
      </c>
      <c r="AC170">
        <f t="shared" si="36"/>
        <v>0</v>
      </c>
      <c r="AD170">
        <f t="shared" si="37"/>
        <v>0</v>
      </c>
    </row>
    <row r="171" spans="2:30" x14ac:dyDescent="0.25">
      <c r="B171" s="2">
        <v>11</v>
      </c>
      <c r="C171" s="3" t="s">
        <v>36</v>
      </c>
      <c r="D171" s="3" t="str">
        <f>VLOOKUP(C171,'Class Desc'!$C$5:$D$53,2,FALSE)</f>
        <v>INDL SCE WATER</v>
      </c>
      <c r="E171" s="14">
        <v>8</v>
      </c>
      <c r="F171" s="2">
        <v>347</v>
      </c>
      <c r="G171" s="2">
        <v>336</v>
      </c>
      <c r="H171" s="2">
        <v>347</v>
      </c>
      <c r="I171" s="2">
        <v>287</v>
      </c>
      <c r="J171" s="2">
        <v>697.3</v>
      </c>
      <c r="K171" s="2">
        <v>2487.8000000000002</v>
      </c>
      <c r="L171" s="2">
        <v>3899.3</v>
      </c>
      <c r="M171" s="2">
        <v>1833.9</v>
      </c>
      <c r="N171" s="2">
        <v>498.7</v>
      </c>
      <c r="O171" s="2">
        <v>2509</v>
      </c>
      <c r="P171" s="2">
        <v>1644</v>
      </c>
      <c r="Q171" s="2">
        <v>746</v>
      </c>
      <c r="R171">
        <f>SUMIFS(Accounts!$C$7:$C$306,Accounts!$A$7:$A$306,C171,Accounts!$B$7:$B$306,E171)</f>
        <v>0</v>
      </c>
      <c r="S171">
        <f t="shared" si="26"/>
        <v>0</v>
      </c>
      <c r="T171">
        <f t="shared" si="27"/>
        <v>0</v>
      </c>
      <c r="U171">
        <f t="shared" si="28"/>
        <v>0</v>
      </c>
      <c r="V171">
        <f t="shared" si="29"/>
        <v>0</v>
      </c>
      <c r="W171">
        <f t="shared" si="30"/>
        <v>0</v>
      </c>
      <c r="X171">
        <f t="shared" si="31"/>
        <v>0</v>
      </c>
      <c r="Y171">
        <f t="shared" si="32"/>
        <v>0</v>
      </c>
      <c r="Z171">
        <f t="shared" si="33"/>
        <v>0</v>
      </c>
      <c r="AA171">
        <f t="shared" si="34"/>
        <v>0</v>
      </c>
      <c r="AB171">
        <f t="shared" si="35"/>
        <v>0</v>
      </c>
      <c r="AC171">
        <f t="shared" si="36"/>
        <v>0</v>
      </c>
      <c r="AD171">
        <f t="shared" si="37"/>
        <v>0</v>
      </c>
    </row>
    <row r="172" spans="2:30" x14ac:dyDescent="0.25">
      <c r="B172" s="2">
        <v>11</v>
      </c>
      <c r="C172" s="3" t="s">
        <v>26</v>
      </c>
      <c r="D172" s="3" t="str">
        <f>VLOOKUP(C172,'Class Desc'!$C$5:$D$53,2,FALSE)</f>
        <v>INDL WATER HIGH USE RATE</v>
      </c>
      <c r="E172" s="14">
        <v>4</v>
      </c>
      <c r="F172" s="2">
        <v>15821.4</v>
      </c>
      <c r="G172" s="2">
        <v>22623.1</v>
      </c>
      <c r="H172" s="2">
        <v>17883.3</v>
      </c>
      <c r="I172" s="2">
        <v>24906.799999999999</v>
      </c>
      <c r="J172" s="2">
        <v>22786.1</v>
      </c>
      <c r="K172" s="2">
        <v>27865</v>
      </c>
      <c r="L172" s="2">
        <v>21977.4</v>
      </c>
      <c r="M172" s="2">
        <v>26531.8</v>
      </c>
      <c r="N172" s="2">
        <v>18427.3</v>
      </c>
      <c r="O172" s="2">
        <v>21398.400000000001</v>
      </c>
      <c r="P172" s="2">
        <v>19706.900000000001</v>
      </c>
      <c r="Q172" s="2">
        <v>8242.6</v>
      </c>
      <c r="R172">
        <f>SUMIFS(Accounts!$C$7:$C$306,Accounts!$A$7:$A$306,C172,Accounts!$B$7:$B$306,E172)</f>
        <v>4</v>
      </c>
      <c r="S172">
        <f t="shared" si="26"/>
        <v>3955.35</v>
      </c>
      <c r="T172">
        <f t="shared" si="27"/>
        <v>5655.7749999999996</v>
      </c>
      <c r="U172">
        <f t="shared" si="28"/>
        <v>4470.8249999999998</v>
      </c>
      <c r="V172">
        <f t="shared" si="29"/>
        <v>6226.7</v>
      </c>
      <c r="W172">
        <f t="shared" si="30"/>
        <v>5696.5249999999996</v>
      </c>
      <c r="X172">
        <f t="shared" si="31"/>
        <v>6966.25</v>
      </c>
      <c r="Y172">
        <f t="shared" si="32"/>
        <v>5494.35</v>
      </c>
      <c r="Z172">
        <f t="shared" si="33"/>
        <v>6632.95</v>
      </c>
      <c r="AA172">
        <f t="shared" si="34"/>
        <v>4606.8249999999998</v>
      </c>
      <c r="AB172">
        <f t="shared" si="35"/>
        <v>5349.6</v>
      </c>
      <c r="AC172">
        <f t="shared" si="36"/>
        <v>4926.7250000000004</v>
      </c>
      <c r="AD172">
        <f t="shared" si="37"/>
        <v>2060.65</v>
      </c>
    </row>
    <row r="173" spans="2:30" x14ac:dyDescent="0.25">
      <c r="B173" s="2">
        <v>11</v>
      </c>
      <c r="C173" s="3" t="s">
        <v>26</v>
      </c>
      <c r="D173" s="3" t="str">
        <f>VLOOKUP(C173,'Class Desc'!$C$5:$D$53,2,FALSE)</f>
        <v>INDL WATER HIGH USE RATE</v>
      </c>
      <c r="E173" s="14">
        <v>6</v>
      </c>
      <c r="F173" s="2">
        <v>59</v>
      </c>
      <c r="G173" s="2">
        <v>156.80000000000001</v>
      </c>
      <c r="H173" s="2">
        <v>102.7</v>
      </c>
      <c r="I173" s="2">
        <v>94.1</v>
      </c>
      <c r="J173" s="2">
        <v>202.9</v>
      </c>
      <c r="K173" s="2">
        <v>233.8</v>
      </c>
      <c r="L173" s="2">
        <v>191</v>
      </c>
      <c r="M173" s="2">
        <v>310.2</v>
      </c>
      <c r="N173" s="2">
        <v>303</v>
      </c>
      <c r="O173" s="2">
        <v>407.3</v>
      </c>
      <c r="P173" s="2">
        <v>188.1</v>
      </c>
      <c r="Q173" s="2">
        <v>48.9</v>
      </c>
      <c r="R173">
        <f>SUMIFS(Accounts!$C$7:$C$306,Accounts!$A$7:$A$306,C173,Accounts!$B$7:$B$306,E173)</f>
        <v>1</v>
      </c>
      <c r="S173">
        <f t="shared" si="26"/>
        <v>59</v>
      </c>
      <c r="T173">
        <f t="shared" si="27"/>
        <v>156.80000000000001</v>
      </c>
      <c r="U173">
        <f t="shared" si="28"/>
        <v>102.7</v>
      </c>
      <c r="V173">
        <f t="shared" si="29"/>
        <v>94.1</v>
      </c>
      <c r="W173">
        <f t="shared" si="30"/>
        <v>202.9</v>
      </c>
      <c r="X173">
        <f t="shared" si="31"/>
        <v>233.8</v>
      </c>
      <c r="Y173">
        <f t="shared" si="32"/>
        <v>191</v>
      </c>
      <c r="Z173">
        <f t="shared" si="33"/>
        <v>310.2</v>
      </c>
      <c r="AA173">
        <f t="shared" si="34"/>
        <v>303</v>
      </c>
      <c r="AB173">
        <f t="shared" si="35"/>
        <v>407.3</v>
      </c>
      <c r="AC173">
        <f t="shared" si="36"/>
        <v>188.1</v>
      </c>
      <c r="AD173">
        <f t="shared" si="37"/>
        <v>48.9</v>
      </c>
    </row>
    <row r="174" spans="2:30" x14ac:dyDescent="0.25">
      <c r="B174" s="2">
        <v>11</v>
      </c>
      <c r="C174" s="3" t="s">
        <v>27</v>
      </c>
      <c r="D174" s="3" t="str">
        <f>VLOOKUP(C174,'Class Desc'!$C$5:$D$53,2,FALSE)</f>
        <v>INDUSTRIAL IRRIGATION</v>
      </c>
      <c r="E174" s="3" t="s">
        <v>12</v>
      </c>
      <c r="F174" s="4"/>
      <c r="G174" s="4"/>
      <c r="H174" s="4"/>
      <c r="I174" s="4"/>
      <c r="J174" s="4"/>
      <c r="K174" s="4"/>
      <c r="L174" s="4"/>
      <c r="M174" s="4"/>
      <c r="N174" s="2">
        <v>0</v>
      </c>
      <c r="O174" s="4"/>
      <c r="P174" s="4"/>
      <c r="Q174" s="4"/>
      <c r="R174">
        <f>SUMIFS(Accounts!$C$7:$C$306,Accounts!$A$7:$A$306,C174,Accounts!$B$7:$B$306,E174)</f>
        <v>0</v>
      </c>
      <c r="S174">
        <f t="shared" si="26"/>
        <v>0</v>
      </c>
      <c r="T174">
        <f t="shared" si="27"/>
        <v>0</v>
      </c>
      <c r="U174">
        <f t="shared" si="28"/>
        <v>0</v>
      </c>
      <c r="V174">
        <f t="shared" si="29"/>
        <v>0</v>
      </c>
      <c r="W174">
        <f t="shared" si="30"/>
        <v>0</v>
      </c>
      <c r="X174">
        <f t="shared" si="31"/>
        <v>0</v>
      </c>
      <c r="Y174">
        <f t="shared" si="32"/>
        <v>0</v>
      </c>
      <c r="Z174">
        <f t="shared" si="33"/>
        <v>0</v>
      </c>
      <c r="AA174">
        <f t="shared" si="34"/>
        <v>0</v>
      </c>
      <c r="AB174">
        <f t="shared" si="35"/>
        <v>0</v>
      </c>
      <c r="AC174">
        <f t="shared" si="36"/>
        <v>0</v>
      </c>
      <c r="AD174">
        <f t="shared" si="37"/>
        <v>0</v>
      </c>
    </row>
    <row r="175" spans="2:30" x14ac:dyDescent="0.25">
      <c r="B175" s="2">
        <v>11</v>
      </c>
      <c r="C175" s="3" t="s">
        <v>27</v>
      </c>
      <c r="D175" s="3" t="str">
        <f>VLOOKUP(C175,'Class Desc'!$C$5:$D$53,2,FALSE)</f>
        <v>INDUSTRIAL IRRIGATION</v>
      </c>
      <c r="E175" s="14">
        <v>0.75</v>
      </c>
      <c r="F175" s="2">
        <v>4</v>
      </c>
      <c r="G175" s="2">
        <v>6.6</v>
      </c>
      <c r="H175" s="2">
        <v>3.9</v>
      </c>
      <c r="I175" s="2">
        <v>8.1999999999999993</v>
      </c>
      <c r="J175" s="2">
        <v>0.6</v>
      </c>
      <c r="K175" s="2">
        <v>15.8</v>
      </c>
      <c r="L175" s="2">
        <v>19.399999999999999</v>
      </c>
      <c r="M175" s="2">
        <v>13.3</v>
      </c>
      <c r="N175" s="2">
        <v>21.5</v>
      </c>
      <c r="O175" s="2">
        <v>7.9</v>
      </c>
      <c r="P175" s="2">
        <v>1.7</v>
      </c>
      <c r="Q175" s="2">
        <v>9.9</v>
      </c>
      <c r="R175">
        <f>SUMIFS(Accounts!$C$7:$C$306,Accounts!$A$7:$A$306,C175,Accounts!$B$7:$B$306,E175)</f>
        <v>1</v>
      </c>
      <c r="S175">
        <f t="shared" si="26"/>
        <v>4</v>
      </c>
      <c r="T175">
        <f t="shared" si="27"/>
        <v>6.6</v>
      </c>
      <c r="U175">
        <f t="shared" si="28"/>
        <v>3.9</v>
      </c>
      <c r="V175">
        <f t="shared" si="29"/>
        <v>8.1999999999999993</v>
      </c>
      <c r="W175">
        <f t="shared" si="30"/>
        <v>0.6</v>
      </c>
      <c r="X175">
        <f t="shared" si="31"/>
        <v>15.8</v>
      </c>
      <c r="Y175">
        <f t="shared" si="32"/>
        <v>19.399999999999999</v>
      </c>
      <c r="Z175">
        <f t="shared" si="33"/>
        <v>13.3</v>
      </c>
      <c r="AA175">
        <f t="shared" si="34"/>
        <v>21.5</v>
      </c>
      <c r="AB175">
        <f t="shared" si="35"/>
        <v>7.9</v>
      </c>
      <c r="AC175">
        <f t="shared" si="36"/>
        <v>1.7</v>
      </c>
      <c r="AD175">
        <f t="shared" si="37"/>
        <v>9.9</v>
      </c>
    </row>
    <row r="176" spans="2:30" x14ac:dyDescent="0.25">
      <c r="B176" s="2">
        <v>11</v>
      </c>
      <c r="C176" s="3" t="s">
        <v>27</v>
      </c>
      <c r="D176" s="3" t="str">
        <f>VLOOKUP(C176,'Class Desc'!$C$5:$D$53,2,FALSE)</f>
        <v>INDUSTRIAL IRRIGATION</v>
      </c>
      <c r="E176" s="14">
        <v>1</v>
      </c>
      <c r="F176" s="2">
        <v>103.4</v>
      </c>
      <c r="G176" s="2">
        <v>102</v>
      </c>
      <c r="H176" s="2">
        <v>67</v>
      </c>
      <c r="I176" s="2">
        <v>127.6</v>
      </c>
      <c r="J176" s="2">
        <v>156.19999999999999</v>
      </c>
      <c r="K176" s="2">
        <v>186</v>
      </c>
      <c r="L176" s="2">
        <v>206.9</v>
      </c>
      <c r="M176" s="2">
        <v>248.4</v>
      </c>
      <c r="N176" s="2">
        <v>258.3</v>
      </c>
      <c r="O176" s="2">
        <v>218.2</v>
      </c>
      <c r="P176" s="2">
        <v>136.19999999999999</v>
      </c>
      <c r="Q176" s="2">
        <v>142.19999999999999</v>
      </c>
      <c r="R176">
        <f>SUMIFS(Accounts!$C$7:$C$306,Accounts!$A$7:$A$306,C176,Accounts!$B$7:$B$306,E176)</f>
        <v>8</v>
      </c>
      <c r="S176">
        <f t="shared" si="26"/>
        <v>12.925000000000001</v>
      </c>
      <c r="T176">
        <f t="shared" si="27"/>
        <v>12.75</v>
      </c>
      <c r="U176">
        <f t="shared" si="28"/>
        <v>8.375</v>
      </c>
      <c r="V176">
        <f t="shared" si="29"/>
        <v>15.95</v>
      </c>
      <c r="W176">
        <f t="shared" si="30"/>
        <v>19.524999999999999</v>
      </c>
      <c r="X176">
        <f t="shared" si="31"/>
        <v>23.25</v>
      </c>
      <c r="Y176">
        <f t="shared" si="32"/>
        <v>25.862500000000001</v>
      </c>
      <c r="Z176">
        <f t="shared" si="33"/>
        <v>31.05</v>
      </c>
      <c r="AA176">
        <f t="shared" si="34"/>
        <v>32.287500000000001</v>
      </c>
      <c r="AB176">
        <f t="shared" si="35"/>
        <v>27.274999999999999</v>
      </c>
      <c r="AC176">
        <f t="shared" si="36"/>
        <v>17.024999999999999</v>
      </c>
      <c r="AD176">
        <f t="shared" si="37"/>
        <v>17.774999999999999</v>
      </c>
    </row>
    <row r="177" spans="2:30" x14ac:dyDescent="0.25">
      <c r="B177" s="2">
        <v>11</v>
      </c>
      <c r="C177" s="3" t="s">
        <v>27</v>
      </c>
      <c r="D177" s="3" t="str">
        <f>VLOOKUP(C177,'Class Desc'!$C$5:$D$53,2,FALSE)</f>
        <v>INDUSTRIAL IRRIGATION</v>
      </c>
      <c r="E177" s="14">
        <v>1.5</v>
      </c>
      <c r="F177" s="2">
        <v>593.29999999999995</v>
      </c>
      <c r="G177" s="2">
        <v>837.5</v>
      </c>
      <c r="H177" s="2">
        <v>566.79999999999995</v>
      </c>
      <c r="I177" s="2">
        <v>792.5</v>
      </c>
      <c r="J177" s="2">
        <v>972.2</v>
      </c>
      <c r="K177" s="2">
        <v>1219.9000000000001</v>
      </c>
      <c r="L177" s="2">
        <v>1128.8</v>
      </c>
      <c r="M177" s="2">
        <v>902.2</v>
      </c>
      <c r="N177" s="2">
        <v>1228.7</v>
      </c>
      <c r="O177" s="2">
        <v>1027.4000000000001</v>
      </c>
      <c r="P177" s="2">
        <v>1318</v>
      </c>
      <c r="Q177" s="2">
        <v>780.4</v>
      </c>
      <c r="R177">
        <f>SUMIFS(Accounts!$C$7:$C$306,Accounts!$A$7:$A$306,C177,Accounts!$B$7:$B$306,E177)</f>
        <v>23</v>
      </c>
      <c r="S177">
        <f t="shared" si="26"/>
        <v>25.795652173913041</v>
      </c>
      <c r="T177">
        <f t="shared" si="27"/>
        <v>36.413043478260867</v>
      </c>
      <c r="U177">
        <f t="shared" si="28"/>
        <v>24.643478260869564</v>
      </c>
      <c r="V177">
        <f t="shared" si="29"/>
        <v>34.456521739130437</v>
      </c>
      <c r="W177">
        <f t="shared" si="30"/>
        <v>42.269565217391303</v>
      </c>
      <c r="X177">
        <f t="shared" si="31"/>
        <v>53.039130434782614</v>
      </c>
      <c r="Y177">
        <f t="shared" si="32"/>
        <v>49.078260869565213</v>
      </c>
      <c r="Z177">
        <f t="shared" si="33"/>
        <v>39.22608695652174</v>
      </c>
      <c r="AA177">
        <f t="shared" si="34"/>
        <v>53.421739130434787</v>
      </c>
      <c r="AB177">
        <f t="shared" si="35"/>
        <v>44.669565217391309</v>
      </c>
      <c r="AC177">
        <f t="shared" si="36"/>
        <v>57.304347826086953</v>
      </c>
      <c r="AD177">
        <f t="shared" si="37"/>
        <v>33.930434782608693</v>
      </c>
    </row>
    <row r="178" spans="2:30" x14ac:dyDescent="0.25">
      <c r="B178" s="2">
        <v>11</v>
      </c>
      <c r="C178" s="3" t="s">
        <v>27</v>
      </c>
      <c r="D178" s="3" t="str">
        <f>VLOOKUP(C178,'Class Desc'!$C$5:$D$53,2,FALSE)</f>
        <v>INDUSTRIAL IRRIGATION</v>
      </c>
      <c r="E178" s="14">
        <v>2</v>
      </c>
      <c r="F178" s="2">
        <v>587.70000000000005</v>
      </c>
      <c r="G178" s="2">
        <v>756.6</v>
      </c>
      <c r="H178" s="2">
        <v>491</v>
      </c>
      <c r="I178" s="2">
        <v>647.6</v>
      </c>
      <c r="J178" s="2">
        <v>1336.5</v>
      </c>
      <c r="K178" s="2">
        <v>1473</v>
      </c>
      <c r="L178" s="2">
        <v>1329</v>
      </c>
      <c r="M178" s="2">
        <v>1449.2</v>
      </c>
      <c r="N178" s="2">
        <v>1363.6</v>
      </c>
      <c r="O178" s="2">
        <v>968.3</v>
      </c>
      <c r="P178" s="2">
        <v>920.1</v>
      </c>
      <c r="Q178" s="2">
        <v>794.7</v>
      </c>
      <c r="R178">
        <f>SUMIFS(Accounts!$C$7:$C$306,Accounts!$A$7:$A$306,C178,Accounts!$B$7:$B$306,E178)</f>
        <v>11</v>
      </c>
      <c r="S178">
        <f t="shared" si="26"/>
        <v>53.427272727272729</v>
      </c>
      <c r="T178">
        <f t="shared" si="27"/>
        <v>68.781818181818181</v>
      </c>
      <c r="U178">
        <f t="shared" si="28"/>
        <v>44.636363636363633</v>
      </c>
      <c r="V178">
        <f t="shared" si="29"/>
        <v>58.872727272727275</v>
      </c>
      <c r="W178">
        <f t="shared" si="30"/>
        <v>121.5</v>
      </c>
      <c r="X178">
        <f t="shared" si="31"/>
        <v>133.90909090909091</v>
      </c>
      <c r="Y178">
        <f t="shared" si="32"/>
        <v>120.81818181818181</v>
      </c>
      <c r="Z178">
        <f t="shared" si="33"/>
        <v>131.74545454545455</v>
      </c>
      <c r="AA178">
        <f t="shared" si="34"/>
        <v>123.96363636363635</v>
      </c>
      <c r="AB178">
        <f t="shared" si="35"/>
        <v>88.027272727272717</v>
      </c>
      <c r="AC178">
        <f t="shared" si="36"/>
        <v>83.645454545454541</v>
      </c>
      <c r="AD178">
        <f t="shared" si="37"/>
        <v>72.24545454545455</v>
      </c>
    </row>
    <row r="179" spans="2:30" x14ac:dyDescent="0.25">
      <c r="B179" s="2">
        <v>11</v>
      </c>
      <c r="C179" s="3" t="s">
        <v>29</v>
      </c>
      <c r="D179" s="3" t="str">
        <f>VLOOKUP(C179,'Class Desc'!$C$5:$D$53,2,FALSE)</f>
        <v>MULTIPLE UNIT WATER</v>
      </c>
      <c r="E179" s="3" t="s">
        <v>12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4"/>
      <c r="P179" s="2">
        <v>0</v>
      </c>
      <c r="Q179" s="2">
        <v>0</v>
      </c>
      <c r="R179">
        <f>SUMIFS(Accounts!$C$7:$C$306,Accounts!$A$7:$A$306,C179,Accounts!$B$7:$B$306,E179)</f>
        <v>0</v>
      </c>
      <c r="S179">
        <f t="shared" si="26"/>
        <v>0</v>
      </c>
      <c r="T179">
        <f t="shared" si="27"/>
        <v>0</v>
      </c>
      <c r="U179">
        <f t="shared" si="28"/>
        <v>0</v>
      </c>
      <c r="V179">
        <f t="shared" si="29"/>
        <v>0</v>
      </c>
      <c r="W179">
        <f t="shared" si="30"/>
        <v>0</v>
      </c>
      <c r="X179">
        <f t="shared" si="31"/>
        <v>0</v>
      </c>
      <c r="Y179">
        <f t="shared" si="32"/>
        <v>0</v>
      </c>
      <c r="Z179">
        <f t="shared" si="33"/>
        <v>0</v>
      </c>
      <c r="AA179">
        <f t="shared" si="34"/>
        <v>0</v>
      </c>
      <c r="AB179">
        <f t="shared" si="35"/>
        <v>0</v>
      </c>
      <c r="AC179">
        <f t="shared" si="36"/>
        <v>0</v>
      </c>
      <c r="AD179">
        <f t="shared" si="37"/>
        <v>0</v>
      </c>
    </row>
    <row r="180" spans="2:30" x14ac:dyDescent="0.25">
      <c r="B180" s="2">
        <v>11</v>
      </c>
      <c r="C180" s="3" t="s">
        <v>29</v>
      </c>
      <c r="D180" s="3" t="str">
        <f>VLOOKUP(C180,'Class Desc'!$C$5:$D$53,2,FALSE)</f>
        <v>MULTIPLE UNIT WATER</v>
      </c>
      <c r="E180" s="14">
        <v>0.75</v>
      </c>
      <c r="F180" s="2">
        <v>14157.7</v>
      </c>
      <c r="G180" s="2">
        <v>12716.2</v>
      </c>
      <c r="H180" s="2">
        <v>12582.2</v>
      </c>
      <c r="I180" s="2">
        <v>13199.9</v>
      </c>
      <c r="J180" s="2">
        <v>13717.3</v>
      </c>
      <c r="K180" s="2">
        <v>14581</v>
      </c>
      <c r="L180" s="2">
        <v>15706.8</v>
      </c>
      <c r="M180" s="2">
        <v>14427</v>
      </c>
      <c r="N180" s="2">
        <v>15483.4</v>
      </c>
      <c r="O180" s="2">
        <v>13382.5</v>
      </c>
      <c r="P180" s="2">
        <v>13435.1</v>
      </c>
      <c r="Q180" s="2">
        <v>12870.6</v>
      </c>
      <c r="R180">
        <f>SUMIFS(Accounts!$C$7:$C$306,Accounts!$A$7:$A$306,C180,Accounts!$B$7:$B$306,E180)</f>
        <v>564</v>
      </c>
      <c r="S180">
        <f t="shared" si="26"/>
        <v>25.102304964539009</v>
      </c>
      <c r="T180">
        <f t="shared" si="27"/>
        <v>22.546453900709221</v>
      </c>
      <c r="U180">
        <f t="shared" si="28"/>
        <v>22.308865248226951</v>
      </c>
      <c r="V180">
        <f t="shared" si="29"/>
        <v>23.404078014184396</v>
      </c>
      <c r="W180">
        <f t="shared" si="30"/>
        <v>24.321453900709219</v>
      </c>
      <c r="X180">
        <f t="shared" si="31"/>
        <v>25.852836879432623</v>
      </c>
      <c r="Y180">
        <f t="shared" si="32"/>
        <v>27.848936170212763</v>
      </c>
      <c r="Z180">
        <f t="shared" si="33"/>
        <v>25.579787234042552</v>
      </c>
      <c r="AA180">
        <f t="shared" si="34"/>
        <v>27.452836879432624</v>
      </c>
      <c r="AB180">
        <f t="shared" si="35"/>
        <v>23.727836879432623</v>
      </c>
      <c r="AC180">
        <f t="shared" si="36"/>
        <v>23.821099290780143</v>
      </c>
      <c r="AD180">
        <f t="shared" si="37"/>
        <v>22.820212765957447</v>
      </c>
    </row>
    <row r="181" spans="2:30" x14ac:dyDescent="0.25">
      <c r="B181" s="2">
        <v>11</v>
      </c>
      <c r="C181" s="3" t="s">
        <v>29</v>
      </c>
      <c r="D181" s="3" t="str">
        <f>VLOOKUP(C181,'Class Desc'!$C$5:$D$53,2,FALSE)</f>
        <v>MULTIPLE UNIT WATER</v>
      </c>
      <c r="E181" s="14">
        <v>1</v>
      </c>
      <c r="F181" s="2">
        <v>31306.7</v>
      </c>
      <c r="G181" s="2">
        <v>28901.5</v>
      </c>
      <c r="H181" s="2">
        <v>29989.5</v>
      </c>
      <c r="I181" s="2">
        <v>30442.5</v>
      </c>
      <c r="J181" s="2">
        <v>30875.7</v>
      </c>
      <c r="K181" s="2">
        <v>33334.9</v>
      </c>
      <c r="L181" s="2">
        <v>35102.1</v>
      </c>
      <c r="M181" s="2">
        <v>30049.53</v>
      </c>
      <c r="N181" s="2">
        <v>34961.5</v>
      </c>
      <c r="O181" s="2">
        <v>30487.7</v>
      </c>
      <c r="P181" s="2">
        <v>31596.799999999999</v>
      </c>
      <c r="Q181" s="2">
        <v>30935.599999999999</v>
      </c>
      <c r="R181">
        <f>SUMIFS(Accounts!$C$7:$C$306,Accounts!$A$7:$A$306,C181,Accounts!$B$7:$B$306,E181)</f>
        <v>720</v>
      </c>
      <c r="S181">
        <f t="shared" si="26"/>
        <v>43.481527777777778</v>
      </c>
      <c r="T181">
        <f t="shared" si="27"/>
        <v>40.140972222222224</v>
      </c>
      <c r="U181">
        <f t="shared" si="28"/>
        <v>41.65208333333333</v>
      </c>
      <c r="V181">
        <f t="shared" si="29"/>
        <v>42.28125</v>
      </c>
      <c r="W181">
        <f t="shared" si="30"/>
        <v>42.882916666666667</v>
      </c>
      <c r="X181">
        <f t="shared" si="31"/>
        <v>46.298472222222223</v>
      </c>
      <c r="Y181">
        <f t="shared" si="32"/>
        <v>48.752916666666664</v>
      </c>
      <c r="Z181">
        <f t="shared" si="33"/>
        <v>41.735458333333334</v>
      </c>
      <c r="AA181">
        <f t="shared" si="34"/>
        <v>48.557638888888889</v>
      </c>
      <c r="AB181">
        <f t="shared" si="35"/>
        <v>42.344027777777782</v>
      </c>
      <c r="AC181">
        <f t="shared" si="36"/>
        <v>43.884444444444441</v>
      </c>
      <c r="AD181">
        <f t="shared" si="37"/>
        <v>42.966111111111111</v>
      </c>
    </row>
    <row r="182" spans="2:30" x14ac:dyDescent="0.25">
      <c r="B182" s="2">
        <v>11</v>
      </c>
      <c r="C182" s="3" t="s">
        <v>29</v>
      </c>
      <c r="D182" s="3" t="str">
        <f>VLOOKUP(C182,'Class Desc'!$C$5:$D$53,2,FALSE)</f>
        <v>MULTIPLE UNIT WATER</v>
      </c>
      <c r="E182" s="14">
        <v>1.5</v>
      </c>
      <c r="F182" s="2">
        <v>30709.599999999999</v>
      </c>
      <c r="G182" s="2">
        <v>27960.7</v>
      </c>
      <c r="H182" s="2">
        <v>29601.3</v>
      </c>
      <c r="I182" s="2">
        <v>29742.400000000001</v>
      </c>
      <c r="J182" s="2">
        <v>28912.3</v>
      </c>
      <c r="K182" s="2">
        <v>31068</v>
      </c>
      <c r="L182" s="2">
        <v>32655.8</v>
      </c>
      <c r="M182" s="2">
        <v>28811.7</v>
      </c>
      <c r="N182" s="2">
        <v>33074.199999999997</v>
      </c>
      <c r="O182" s="2">
        <v>27062.799999999999</v>
      </c>
      <c r="P182" s="2">
        <v>29446</v>
      </c>
      <c r="Q182" s="2">
        <v>29604.5</v>
      </c>
      <c r="R182">
        <f>SUMIFS(Accounts!$C$7:$C$306,Accounts!$A$7:$A$306,C182,Accounts!$B$7:$B$306,E182)</f>
        <v>368</v>
      </c>
      <c r="S182">
        <f t="shared" si="26"/>
        <v>83.45</v>
      </c>
      <c r="T182">
        <f t="shared" si="27"/>
        <v>75.980163043478257</v>
      </c>
      <c r="U182">
        <f t="shared" si="28"/>
        <v>80.438315217391306</v>
      </c>
      <c r="V182">
        <f t="shared" si="29"/>
        <v>80.821739130434793</v>
      </c>
      <c r="W182">
        <f t="shared" si="30"/>
        <v>78.56603260869565</v>
      </c>
      <c r="X182">
        <f t="shared" si="31"/>
        <v>84.423913043478265</v>
      </c>
      <c r="Y182">
        <f t="shared" si="32"/>
        <v>88.738586956521743</v>
      </c>
      <c r="Z182">
        <f t="shared" si="33"/>
        <v>78.292663043478257</v>
      </c>
      <c r="AA182">
        <f t="shared" si="34"/>
        <v>89.875543478260866</v>
      </c>
      <c r="AB182">
        <f t="shared" si="35"/>
        <v>73.540217391304353</v>
      </c>
      <c r="AC182">
        <f t="shared" si="36"/>
        <v>80.016304347826093</v>
      </c>
      <c r="AD182">
        <f t="shared" si="37"/>
        <v>80.447010869565219</v>
      </c>
    </row>
    <row r="183" spans="2:30" x14ac:dyDescent="0.25">
      <c r="B183" s="2">
        <v>11</v>
      </c>
      <c r="C183" s="3" t="s">
        <v>29</v>
      </c>
      <c r="D183" s="3" t="str">
        <f>VLOOKUP(C183,'Class Desc'!$C$5:$D$53,2,FALSE)</f>
        <v>MULTIPLE UNIT WATER</v>
      </c>
      <c r="E183" s="14">
        <v>2</v>
      </c>
      <c r="F183" s="2">
        <v>33169.4</v>
      </c>
      <c r="G183" s="2">
        <v>28621</v>
      </c>
      <c r="H183" s="2">
        <v>29486.799999999999</v>
      </c>
      <c r="I183" s="2">
        <v>30951.8</v>
      </c>
      <c r="J183" s="2">
        <v>32076.3</v>
      </c>
      <c r="K183" s="2">
        <v>32200.5</v>
      </c>
      <c r="L183" s="2">
        <v>34736.699999999997</v>
      </c>
      <c r="M183" s="2">
        <v>32797.599999999999</v>
      </c>
      <c r="N183" s="2">
        <v>34660.800000000003</v>
      </c>
      <c r="O183" s="2">
        <v>29417.3</v>
      </c>
      <c r="P183" s="2">
        <v>29796.6</v>
      </c>
      <c r="Q183" s="2">
        <v>29072.7</v>
      </c>
      <c r="R183">
        <f>SUMIFS(Accounts!$C$7:$C$306,Accounts!$A$7:$A$306,C183,Accounts!$B$7:$B$306,E183)</f>
        <v>221</v>
      </c>
      <c r="S183">
        <f t="shared" si="26"/>
        <v>150.08778280542987</v>
      </c>
      <c r="T183">
        <f t="shared" si="27"/>
        <v>129.50678733031674</v>
      </c>
      <c r="U183">
        <f t="shared" si="28"/>
        <v>133.42443438914026</v>
      </c>
      <c r="V183">
        <f t="shared" si="29"/>
        <v>140.05339366515838</v>
      </c>
      <c r="W183">
        <f t="shared" si="30"/>
        <v>145.14162895927601</v>
      </c>
      <c r="X183">
        <f t="shared" si="31"/>
        <v>145.70361990950227</v>
      </c>
      <c r="Y183">
        <f t="shared" si="32"/>
        <v>157.17963800904977</v>
      </c>
      <c r="Z183">
        <f t="shared" si="33"/>
        <v>148.40542986425339</v>
      </c>
      <c r="AA183">
        <f t="shared" si="34"/>
        <v>156.83619909502264</v>
      </c>
      <c r="AB183">
        <f t="shared" si="35"/>
        <v>133.10995475113123</v>
      </c>
      <c r="AC183">
        <f t="shared" si="36"/>
        <v>134.8262443438914</v>
      </c>
      <c r="AD183">
        <f t="shared" si="37"/>
        <v>131.55067873303167</v>
      </c>
    </row>
    <row r="184" spans="2:30" x14ac:dyDescent="0.25">
      <c r="B184" s="2">
        <v>11</v>
      </c>
      <c r="C184" s="3" t="s">
        <v>29</v>
      </c>
      <c r="D184" s="3" t="str">
        <f>VLOOKUP(C184,'Class Desc'!$C$5:$D$53,2,FALSE)</f>
        <v>MULTIPLE UNIT WATER</v>
      </c>
      <c r="E184" s="14">
        <v>3</v>
      </c>
      <c r="F184" s="2">
        <v>3658.3</v>
      </c>
      <c r="G184" s="2">
        <v>3108.9</v>
      </c>
      <c r="H184" s="2">
        <v>3350.3</v>
      </c>
      <c r="I184" s="2">
        <v>4126.2</v>
      </c>
      <c r="J184" s="2">
        <v>2894.1</v>
      </c>
      <c r="K184" s="2">
        <v>3616.3</v>
      </c>
      <c r="L184" s="2">
        <v>3731.5</v>
      </c>
      <c r="M184" s="2">
        <v>3370.1</v>
      </c>
      <c r="N184" s="2">
        <v>3672.9</v>
      </c>
      <c r="O184" s="2">
        <v>3196.2</v>
      </c>
      <c r="P184" s="2">
        <v>3383.6</v>
      </c>
      <c r="Q184" s="2">
        <v>3078.3</v>
      </c>
      <c r="R184">
        <f>SUMIFS(Accounts!$C$7:$C$306,Accounts!$A$7:$A$306,C184,Accounts!$B$7:$B$306,E184)</f>
        <v>9</v>
      </c>
      <c r="S184">
        <f t="shared" si="26"/>
        <v>406.47777777777782</v>
      </c>
      <c r="T184">
        <f t="shared" si="27"/>
        <v>345.43333333333334</v>
      </c>
      <c r="U184">
        <f t="shared" si="28"/>
        <v>372.25555555555559</v>
      </c>
      <c r="V184">
        <f t="shared" si="29"/>
        <v>458.46666666666664</v>
      </c>
      <c r="W184">
        <f t="shared" si="30"/>
        <v>321.56666666666666</v>
      </c>
      <c r="X184">
        <f t="shared" si="31"/>
        <v>401.81111111111113</v>
      </c>
      <c r="Y184">
        <f t="shared" si="32"/>
        <v>414.61111111111109</v>
      </c>
      <c r="Z184">
        <f t="shared" si="33"/>
        <v>374.45555555555552</v>
      </c>
      <c r="AA184">
        <f t="shared" si="34"/>
        <v>408.1</v>
      </c>
      <c r="AB184">
        <f t="shared" si="35"/>
        <v>355.13333333333333</v>
      </c>
      <c r="AC184">
        <f t="shared" si="36"/>
        <v>375.95555555555552</v>
      </c>
      <c r="AD184">
        <f t="shared" si="37"/>
        <v>342.03333333333336</v>
      </c>
    </row>
    <row r="185" spans="2:30" x14ac:dyDescent="0.25">
      <c r="B185" s="2">
        <v>11</v>
      </c>
      <c r="C185" s="3" t="s">
        <v>29</v>
      </c>
      <c r="D185" s="3" t="str">
        <f>VLOOKUP(C185,'Class Desc'!$C$5:$D$53,2,FALSE)</f>
        <v>MULTIPLE UNIT WATER</v>
      </c>
      <c r="E185" s="14">
        <v>4</v>
      </c>
      <c r="F185" s="2">
        <v>11029</v>
      </c>
      <c r="G185" s="2">
        <v>10028.9</v>
      </c>
      <c r="H185" s="2">
        <v>10398.700000000001</v>
      </c>
      <c r="I185" s="2">
        <v>12060.7</v>
      </c>
      <c r="J185" s="2">
        <v>12140.4</v>
      </c>
      <c r="K185" s="2">
        <v>14319.6</v>
      </c>
      <c r="L185" s="2">
        <v>15902.9</v>
      </c>
      <c r="M185" s="2">
        <v>14216.1</v>
      </c>
      <c r="N185" s="2">
        <v>15369.4</v>
      </c>
      <c r="O185" s="2">
        <v>12858.7</v>
      </c>
      <c r="P185" s="2">
        <v>12370.7</v>
      </c>
      <c r="Q185" s="2">
        <v>11656.8</v>
      </c>
      <c r="R185">
        <f>SUMIFS(Accounts!$C$7:$C$306,Accounts!$A$7:$A$306,C185,Accounts!$B$7:$B$306,E185)</f>
        <v>15</v>
      </c>
      <c r="S185">
        <f t="shared" si="26"/>
        <v>735.26666666666665</v>
      </c>
      <c r="T185">
        <f t="shared" si="27"/>
        <v>668.59333333333336</v>
      </c>
      <c r="U185">
        <f t="shared" si="28"/>
        <v>693.24666666666667</v>
      </c>
      <c r="V185">
        <f t="shared" si="29"/>
        <v>804.04666666666674</v>
      </c>
      <c r="W185">
        <f t="shared" si="30"/>
        <v>809.36</v>
      </c>
      <c r="X185">
        <f t="shared" si="31"/>
        <v>954.64</v>
      </c>
      <c r="Y185">
        <f t="shared" si="32"/>
        <v>1060.1933333333334</v>
      </c>
      <c r="Z185">
        <f t="shared" si="33"/>
        <v>947.74</v>
      </c>
      <c r="AA185">
        <f t="shared" si="34"/>
        <v>1024.6266666666666</v>
      </c>
      <c r="AB185">
        <f t="shared" si="35"/>
        <v>857.24666666666667</v>
      </c>
      <c r="AC185">
        <f t="shared" si="36"/>
        <v>824.71333333333337</v>
      </c>
      <c r="AD185">
        <f t="shared" si="37"/>
        <v>777.12</v>
      </c>
    </row>
    <row r="186" spans="2:30" x14ac:dyDescent="0.25">
      <c r="B186" s="2">
        <v>11</v>
      </c>
      <c r="C186" s="3" t="s">
        <v>29</v>
      </c>
      <c r="D186" s="3" t="str">
        <f>VLOOKUP(C186,'Class Desc'!$C$5:$D$53,2,FALSE)</f>
        <v>MULTIPLE UNIT WATER</v>
      </c>
      <c r="E186" s="14">
        <v>6</v>
      </c>
      <c r="F186" s="2">
        <v>9828.2999999999993</v>
      </c>
      <c r="G186" s="2">
        <v>9407.9</v>
      </c>
      <c r="H186" s="2">
        <v>8494.2000000000007</v>
      </c>
      <c r="I186" s="2">
        <v>8968.4</v>
      </c>
      <c r="J186" s="2">
        <v>9251.2000000000007</v>
      </c>
      <c r="K186" s="2">
        <v>10197.4</v>
      </c>
      <c r="L186" s="2">
        <v>10135.299999999999</v>
      </c>
      <c r="M186" s="2">
        <v>8288.2000000000007</v>
      </c>
      <c r="N186" s="2">
        <v>9665.2999999999993</v>
      </c>
      <c r="O186" s="2">
        <v>8192.5</v>
      </c>
      <c r="P186" s="2">
        <v>9232.6</v>
      </c>
      <c r="Q186" s="2">
        <v>8697.2999999999993</v>
      </c>
      <c r="R186">
        <f>SUMIFS(Accounts!$C$7:$C$306,Accounts!$A$7:$A$306,C186,Accounts!$B$7:$B$306,E186)</f>
        <v>7</v>
      </c>
      <c r="S186">
        <f t="shared" si="26"/>
        <v>1404.042857142857</v>
      </c>
      <c r="T186">
        <f t="shared" si="27"/>
        <v>1343.9857142857143</v>
      </c>
      <c r="U186">
        <f t="shared" si="28"/>
        <v>1213.457142857143</v>
      </c>
      <c r="V186">
        <f t="shared" si="29"/>
        <v>1281.2</v>
      </c>
      <c r="W186">
        <f t="shared" si="30"/>
        <v>1321.6000000000001</v>
      </c>
      <c r="X186">
        <f t="shared" si="31"/>
        <v>1456.7714285714285</v>
      </c>
      <c r="Y186">
        <f t="shared" si="32"/>
        <v>1447.8999999999999</v>
      </c>
      <c r="Z186">
        <f t="shared" si="33"/>
        <v>1184.0285714285715</v>
      </c>
      <c r="AA186">
        <f t="shared" si="34"/>
        <v>1380.7571428571428</v>
      </c>
      <c r="AB186">
        <f t="shared" si="35"/>
        <v>1170.3571428571429</v>
      </c>
      <c r="AC186">
        <f t="shared" si="36"/>
        <v>1318.9428571428573</v>
      </c>
      <c r="AD186">
        <f t="shared" si="37"/>
        <v>1242.4714285714285</v>
      </c>
    </row>
    <row r="187" spans="2:30" x14ac:dyDescent="0.25">
      <c r="B187" s="2">
        <v>11</v>
      </c>
      <c r="C187" s="3" t="s">
        <v>29</v>
      </c>
      <c r="D187" s="3" t="str">
        <f>VLOOKUP(C187,'Class Desc'!$C$5:$D$53,2,FALSE)</f>
        <v>MULTIPLE UNIT WATER</v>
      </c>
      <c r="E187" s="14">
        <v>8</v>
      </c>
      <c r="F187" s="2">
        <v>1297.4000000000001</v>
      </c>
      <c r="G187" s="2">
        <v>2157.4</v>
      </c>
      <c r="H187" s="2">
        <v>1960.2</v>
      </c>
      <c r="I187" s="2">
        <v>2127.8000000000002</v>
      </c>
      <c r="J187" s="2">
        <v>2767.1</v>
      </c>
      <c r="K187" s="2">
        <v>2722.1</v>
      </c>
      <c r="L187" s="2">
        <v>3350.8</v>
      </c>
      <c r="M187" s="2">
        <v>2107.3000000000002</v>
      </c>
      <c r="N187" s="2">
        <v>3087.3</v>
      </c>
      <c r="O187" s="2">
        <v>3100.8</v>
      </c>
      <c r="P187" s="2">
        <v>2712.2</v>
      </c>
      <c r="Q187" s="2">
        <v>4249.6000000000004</v>
      </c>
      <c r="R187">
        <f>SUMIFS(Accounts!$C$7:$C$306,Accounts!$A$7:$A$306,C187,Accounts!$B$7:$B$306,E187)</f>
        <v>2</v>
      </c>
      <c r="S187">
        <f t="shared" si="26"/>
        <v>648.70000000000005</v>
      </c>
      <c r="T187">
        <f t="shared" si="27"/>
        <v>1078.7</v>
      </c>
      <c r="U187">
        <f t="shared" si="28"/>
        <v>980.1</v>
      </c>
      <c r="V187">
        <f t="shared" si="29"/>
        <v>1063.9000000000001</v>
      </c>
      <c r="W187">
        <f t="shared" si="30"/>
        <v>1383.55</v>
      </c>
      <c r="X187">
        <f t="shared" si="31"/>
        <v>1361.05</v>
      </c>
      <c r="Y187">
        <f t="shared" si="32"/>
        <v>1675.4</v>
      </c>
      <c r="Z187">
        <f t="shared" si="33"/>
        <v>1053.6500000000001</v>
      </c>
      <c r="AA187">
        <f t="shared" si="34"/>
        <v>1543.65</v>
      </c>
      <c r="AB187">
        <f t="shared" si="35"/>
        <v>1550.4</v>
      </c>
      <c r="AC187">
        <f t="shared" si="36"/>
        <v>1356.1</v>
      </c>
      <c r="AD187">
        <f t="shared" si="37"/>
        <v>2124.8000000000002</v>
      </c>
    </row>
    <row r="188" spans="2:30" x14ac:dyDescent="0.25">
      <c r="B188" s="2">
        <v>11</v>
      </c>
      <c r="C188" s="3" t="s">
        <v>30</v>
      </c>
      <c r="D188" s="3" t="str">
        <f>VLOOKUP(C188,'Class Desc'!$C$5:$D$53,2,FALSE)</f>
        <v>HSG AUTH MULT UNIT WATER</v>
      </c>
      <c r="E188" s="14">
        <v>0.75</v>
      </c>
      <c r="F188" s="2">
        <v>2225.3000000000002</v>
      </c>
      <c r="G188" s="2">
        <v>2019.6</v>
      </c>
      <c r="H188" s="2">
        <v>1920.1</v>
      </c>
      <c r="I188" s="2">
        <v>2168.9</v>
      </c>
      <c r="J188" s="2">
        <v>2953.5</v>
      </c>
      <c r="K188" s="2">
        <v>2943.6</v>
      </c>
      <c r="L188" s="2">
        <v>3564.4</v>
      </c>
      <c r="M188" s="2">
        <v>3218.1</v>
      </c>
      <c r="N188" s="2">
        <v>3011.5</v>
      </c>
      <c r="O188" s="2">
        <v>2731.6</v>
      </c>
      <c r="P188" s="2">
        <v>2150</v>
      </c>
      <c r="Q188" s="2">
        <v>2047.1</v>
      </c>
      <c r="R188">
        <f>SUMIFS(Accounts!$C$7:$C$306,Accounts!$A$7:$A$306,C188,Accounts!$B$7:$B$306,E188)</f>
        <v>88</v>
      </c>
      <c r="S188">
        <f t="shared" si="26"/>
        <v>25.287500000000001</v>
      </c>
      <c r="T188">
        <f t="shared" si="27"/>
        <v>22.95</v>
      </c>
      <c r="U188">
        <f t="shared" si="28"/>
        <v>21.819318181818179</v>
      </c>
      <c r="V188">
        <f t="shared" si="29"/>
        <v>24.646590909090911</v>
      </c>
      <c r="W188">
        <f t="shared" si="30"/>
        <v>33.5625</v>
      </c>
      <c r="X188">
        <f t="shared" si="31"/>
        <v>33.449999999999996</v>
      </c>
      <c r="Y188">
        <f t="shared" si="32"/>
        <v>40.504545454545458</v>
      </c>
      <c r="Z188">
        <f t="shared" si="33"/>
        <v>36.569318181818183</v>
      </c>
      <c r="AA188">
        <f t="shared" si="34"/>
        <v>34.221590909090907</v>
      </c>
      <c r="AB188">
        <f t="shared" si="35"/>
        <v>31.040909090909089</v>
      </c>
      <c r="AC188">
        <f t="shared" si="36"/>
        <v>24.431818181818183</v>
      </c>
      <c r="AD188">
        <f t="shared" si="37"/>
        <v>23.262499999999999</v>
      </c>
    </row>
    <row r="189" spans="2:30" x14ac:dyDescent="0.25">
      <c r="B189" s="2">
        <v>11</v>
      </c>
      <c r="C189" s="3" t="s">
        <v>30</v>
      </c>
      <c r="D189" s="3" t="str">
        <f>VLOOKUP(C189,'Class Desc'!$C$5:$D$53,2,FALSE)</f>
        <v>HSG AUTH MULT UNIT WATER</v>
      </c>
      <c r="E189" s="14">
        <v>1</v>
      </c>
      <c r="F189" s="2">
        <v>1229.4000000000001</v>
      </c>
      <c r="G189" s="2">
        <v>995.1</v>
      </c>
      <c r="H189" s="2">
        <v>1035.9000000000001</v>
      </c>
      <c r="I189" s="2">
        <v>1114.5</v>
      </c>
      <c r="J189" s="2">
        <v>1243.8</v>
      </c>
      <c r="K189" s="2">
        <v>1293.4000000000001</v>
      </c>
      <c r="L189" s="2">
        <v>1594.6</v>
      </c>
      <c r="M189" s="2">
        <v>1338.9</v>
      </c>
      <c r="N189" s="2">
        <v>1466.5</v>
      </c>
      <c r="O189" s="2">
        <v>1292.0999999999999</v>
      </c>
      <c r="P189" s="2">
        <v>1145.5</v>
      </c>
      <c r="Q189" s="2">
        <v>1172.4000000000001</v>
      </c>
      <c r="R189">
        <f>SUMIFS(Accounts!$C$7:$C$306,Accounts!$A$7:$A$306,C189,Accounts!$B$7:$B$306,E189)</f>
        <v>27</v>
      </c>
      <c r="S189">
        <f t="shared" si="26"/>
        <v>45.533333333333339</v>
      </c>
      <c r="T189">
        <f t="shared" si="27"/>
        <v>36.855555555555554</v>
      </c>
      <c r="U189">
        <f t="shared" si="28"/>
        <v>38.366666666666667</v>
      </c>
      <c r="V189">
        <f t="shared" si="29"/>
        <v>41.277777777777779</v>
      </c>
      <c r="W189">
        <f t="shared" si="30"/>
        <v>46.066666666666663</v>
      </c>
      <c r="X189">
        <f t="shared" si="31"/>
        <v>47.903703703703705</v>
      </c>
      <c r="Y189">
        <f t="shared" si="32"/>
        <v>59.059259259259257</v>
      </c>
      <c r="Z189">
        <f t="shared" si="33"/>
        <v>49.588888888888896</v>
      </c>
      <c r="AA189">
        <f t="shared" si="34"/>
        <v>54.314814814814817</v>
      </c>
      <c r="AB189">
        <f t="shared" si="35"/>
        <v>47.855555555555554</v>
      </c>
      <c r="AC189">
        <f t="shared" si="36"/>
        <v>42.425925925925924</v>
      </c>
      <c r="AD189">
        <f t="shared" si="37"/>
        <v>43.422222222222224</v>
      </c>
    </row>
    <row r="190" spans="2:30" x14ac:dyDescent="0.25">
      <c r="B190" s="2">
        <v>11</v>
      </c>
      <c r="C190" s="3" t="s">
        <v>30</v>
      </c>
      <c r="D190" s="3" t="str">
        <f>VLOOKUP(C190,'Class Desc'!$C$5:$D$53,2,FALSE)</f>
        <v>HSG AUTH MULT UNIT WATER</v>
      </c>
      <c r="E190" s="14">
        <v>1.5</v>
      </c>
      <c r="F190" s="2">
        <v>2278.6999999999998</v>
      </c>
      <c r="G190" s="2">
        <v>1951.2</v>
      </c>
      <c r="H190" s="2">
        <v>1962.7</v>
      </c>
      <c r="I190" s="2">
        <v>2086.1</v>
      </c>
      <c r="J190" s="2">
        <v>2315.6</v>
      </c>
      <c r="K190" s="2">
        <v>2341</v>
      </c>
      <c r="L190" s="2">
        <v>2745.1</v>
      </c>
      <c r="M190" s="2">
        <v>2412.6999999999998</v>
      </c>
      <c r="N190" s="2">
        <v>2462.1999999999998</v>
      </c>
      <c r="O190" s="2">
        <v>2270.6</v>
      </c>
      <c r="P190" s="2">
        <v>2082.9</v>
      </c>
      <c r="Q190" s="2">
        <v>1988</v>
      </c>
      <c r="R190">
        <f>SUMIFS(Accounts!$C$7:$C$306,Accounts!$A$7:$A$306,C190,Accounts!$B$7:$B$306,E190)</f>
        <v>26</v>
      </c>
      <c r="S190">
        <f t="shared" si="26"/>
        <v>87.642307692307682</v>
      </c>
      <c r="T190">
        <f t="shared" si="27"/>
        <v>75.046153846153842</v>
      </c>
      <c r="U190">
        <f t="shared" si="28"/>
        <v>75.488461538461536</v>
      </c>
      <c r="V190">
        <f t="shared" si="29"/>
        <v>80.234615384615381</v>
      </c>
      <c r="W190">
        <f t="shared" si="30"/>
        <v>89.061538461538461</v>
      </c>
      <c r="X190">
        <f t="shared" si="31"/>
        <v>90.038461538461533</v>
      </c>
      <c r="Y190">
        <f t="shared" si="32"/>
        <v>105.58076923076922</v>
      </c>
      <c r="Z190">
        <f t="shared" si="33"/>
        <v>92.796153846153842</v>
      </c>
      <c r="AA190">
        <f t="shared" si="34"/>
        <v>94.699999999999989</v>
      </c>
      <c r="AB190">
        <f t="shared" si="35"/>
        <v>87.330769230769221</v>
      </c>
      <c r="AC190">
        <f t="shared" si="36"/>
        <v>80.111538461538458</v>
      </c>
      <c r="AD190">
        <f t="shared" si="37"/>
        <v>76.461538461538467</v>
      </c>
    </row>
    <row r="191" spans="2:30" x14ac:dyDescent="0.25">
      <c r="B191" s="2">
        <v>11</v>
      </c>
      <c r="C191" s="3" t="s">
        <v>30</v>
      </c>
      <c r="D191" s="3" t="str">
        <f>VLOOKUP(C191,'Class Desc'!$C$5:$D$53,2,FALSE)</f>
        <v>HSG AUTH MULT UNIT WATER</v>
      </c>
      <c r="E191" s="14">
        <v>2</v>
      </c>
      <c r="F191" s="2">
        <v>626.5</v>
      </c>
      <c r="G191" s="2">
        <v>571.20000000000005</v>
      </c>
      <c r="H191" s="2">
        <v>601.6</v>
      </c>
      <c r="I191" s="2">
        <v>679.5</v>
      </c>
      <c r="J191" s="2">
        <v>660.7</v>
      </c>
      <c r="K191" s="2">
        <v>714.6</v>
      </c>
      <c r="L191" s="2">
        <v>881.2</v>
      </c>
      <c r="M191" s="2">
        <v>698</v>
      </c>
      <c r="N191" s="2">
        <v>856.8</v>
      </c>
      <c r="O191" s="2">
        <v>626.1</v>
      </c>
      <c r="P191" s="2">
        <v>643.5</v>
      </c>
      <c r="Q191" s="2">
        <v>638.4</v>
      </c>
      <c r="R191">
        <f>SUMIFS(Accounts!$C$7:$C$306,Accounts!$A$7:$A$306,C191,Accounts!$B$7:$B$306,E191)</f>
        <v>4</v>
      </c>
      <c r="S191">
        <f t="shared" si="26"/>
        <v>156.625</v>
      </c>
      <c r="T191">
        <f t="shared" si="27"/>
        <v>142.80000000000001</v>
      </c>
      <c r="U191">
        <f t="shared" si="28"/>
        <v>150.4</v>
      </c>
      <c r="V191">
        <f t="shared" si="29"/>
        <v>169.875</v>
      </c>
      <c r="W191">
        <f t="shared" si="30"/>
        <v>165.17500000000001</v>
      </c>
      <c r="X191">
        <f t="shared" si="31"/>
        <v>178.65</v>
      </c>
      <c r="Y191">
        <f t="shared" si="32"/>
        <v>220.3</v>
      </c>
      <c r="Z191">
        <f t="shared" si="33"/>
        <v>174.5</v>
      </c>
      <c r="AA191">
        <f t="shared" si="34"/>
        <v>214.2</v>
      </c>
      <c r="AB191">
        <f t="shared" si="35"/>
        <v>156.52500000000001</v>
      </c>
      <c r="AC191">
        <f t="shared" si="36"/>
        <v>160.875</v>
      </c>
      <c r="AD191">
        <f t="shared" si="37"/>
        <v>159.6</v>
      </c>
    </row>
    <row r="192" spans="2:30" x14ac:dyDescent="0.25">
      <c r="B192" s="2">
        <v>11</v>
      </c>
      <c r="C192" s="3" t="s">
        <v>30</v>
      </c>
      <c r="D192" s="3" t="str">
        <f>VLOOKUP(C192,'Class Desc'!$C$5:$D$53,2,FALSE)</f>
        <v>HSG AUTH MULT UNIT WATER</v>
      </c>
      <c r="E192" s="14">
        <v>3</v>
      </c>
      <c r="F192" s="2">
        <v>434.5</v>
      </c>
      <c r="G192" s="2">
        <v>450.5</v>
      </c>
      <c r="H192" s="2">
        <v>398.5</v>
      </c>
      <c r="I192" s="2">
        <v>478.8</v>
      </c>
      <c r="J192" s="2">
        <v>468.5</v>
      </c>
      <c r="K192" s="2">
        <v>582.4</v>
      </c>
      <c r="L192" s="2">
        <v>546.20000000000005</v>
      </c>
      <c r="M192" s="2">
        <v>508.9</v>
      </c>
      <c r="N192" s="2">
        <v>520.20000000000005</v>
      </c>
      <c r="O192" s="2">
        <v>436.2</v>
      </c>
      <c r="P192" s="2">
        <v>442.1</v>
      </c>
      <c r="Q192" s="2">
        <v>412.5</v>
      </c>
      <c r="R192">
        <f>SUMIFS(Accounts!$C$7:$C$306,Accounts!$A$7:$A$306,C192,Accounts!$B$7:$B$306,E192)</f>
        <v>1</v>
      </c>
      <c r="S192">
        <f t="shared" si="26"/>
        <v>434.5</v>
      </c>
      <c r="T192">
        <f t="shared" si="27"/>
        <v>450.5</v>
      </c>
      <c r="U192">
        <f t="shared" si="28"/>
        <v>398.5</v>
      </c>
      <c r="V192">
        <f t="shared" si="29"/>
        <v>478.8</v>
      </c>
      <c r="W192">
        <f t="shared" si="30"/>
        <v>468.5</v>
      </c>
      <c r="X192">
        <f t="shared" si="31"/>
        <v>582.4</v>
      </c>
      <c r="Y192">
        <f t="shared" si="32"/>
        <v>546.20000000000005</v>
      </c>
      <c r="Z192">
        <f t="shared" si="33"/>
        <v>508.9</v>
      </c>
      <c r="AA192">
        <f t="shared" si="34"/>
        <v>520.20000000000005</v>
      </c>
      <c r="AB192">
        <f t="shared" si="35"/>
        <v>436.2</v>
      </c>
      <c r="AC192">
        <f t="shared" si="36"/>
        <v>442.1</v>
      </c>
      <c r="AD192">
        <f t="shared" si="37"/>
        <v>412.5</v>
      </c>
    </row>
    <row r="193" spans="2:30" x14ac:dyDescent="0.25">
      <c r="B193" s="2">
        <v>11</v>
      </c>
      <c r="C193" s="3" t="s">
        <v>30</v>
      </c>
      <c r="D193" s="3" t="str">
        <f>VLOOKUP(C193,'Class Desc'!$C$5:$D$53,2,FALSE)</f>
        <v>HSG AUTH MULT UNIT WATER</v>
      </c>
      <c r="E193" s="14">
        <v>4</v>
      </c>
      <c r="F193" s="2">
        <v>201.6</v>
      </c>
      <c r="G193" s="2">
        <v>138.4</v>
      </c>
      <c r="H193" s="2">
        <v>145.1</v>
      </c>
      <c r="I193" s="2">
        <v>164.2</v>
      </c>
      <c r="J193" s="2">
        <v>153.5</v>
      </c>
      <c r="K193" s="2">
        <v>170.1</v>
      </c>
      <c r="L193" s="2">
        <v>147.6</v>
      </c>
      <c r="M193" s="2">
        <v>142</v>
      </c>
      <c r="N193" s="2">
        <v>179.1</v>
      </c>
      <c r="O193" s="2">
        <v>154.1</v>
      </c>
      <c r="P193" s="2">
        <v>145.1</v>
      </c>
      <c r="Q193" s="2">
        <v>130</v>
      </c>
      <c r="R193">
        <f>SUMIFS(Accounts!$C$7:$C$306,Accounts!$A$7:$A$306,C193,Accounts!$B$7:$B$306,E193)</f>
        <v>1</v>
      </c>
      <c r="S193">
        <f t="shared" si="26"/>
        <v>201.6</v>
      </c>
      <c r="T193">
        <f t="shared" si="27"/>
        <v>138.4</v>
      </c>
      <c r="U193">
        <f t="shared" si="28"/>
        <v>145.1</v>
      </c>
      <c r="V193">
        <f t="shared" si="29"/>
        <v>164.2</v>
      </c>
      <c r="W193">
        <f t="shared" si="30"/>
        <v>153.5</v>
      </c>
      <c r="X193">
        <f t="shared" si="31"/>
        <v>170.1</v>
      </c>
      <c r="Y193">
        <f t="shared" si="32"/>
        <v>147.6</v>
      </c>
      <c r="Z193">
        <f t="shared" si="33"/>
        <v>142</v>
      </c>
      <c r="AA193">
        <f t="shared" si="34"/>
        <v>179.1</v>
      </c>
      <c r="AB193">
        <f t="shared" si="35"/>
        <v>154.1</v>
      </c>
      <c r="AC193">
        <f t="shared" si="36"/>
        <v>145.1</v>
      </c>
      <c r="AD193">
        <f t="shared" si="37"/>
        <v>130</v>
      </c>
    </row>
    <row r="194" spans="2:30" x14ac:dyDescent="0.25">
      <c r="B194" s="2">
        <v>11</v>
      </c>
      <c r="C194" s="3" t="s">
        <v>32</v>
      </c>
      <c r="D194" s="3" t="str">
        <f>VLOOKUP(C194,'Class Desc'!$C$5:$D$53,2,FALSE)</f>
        <v>SINGLE FAMILY WATER</v>
      </c>
      <c r="E194" s="3" t="s">
        <v>12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>
        <f>SUMIFS(Accounts!$C$7:$C$306,Accounts!$A$7:$A$306,C194,Accounts!$B$7:$B$306,E194)</f>
        <v>0</v>
      </c>
      <c r="S194">
        <f t="shared" si="26"/>
        <v>0</v>
      </c>
      <c r="T194">
        <f t="shared" si="27"/>
        <v>0</v>
      </c>
      <c r="U194">
        <f t="shared" si="28"/>
        <v>0</v>
      </c>
      <c r="V194">
        <f t="shared" si="29"/>
        <v>0</v>
      </c>
      <c r="W194">
        <f t="shared" si="30"/>
        <v>0</v>
      </c>
      <c r="X194">
        <f t="shared" si="31"/>
        <v>0</v>
      </c>
      <c r="Y194">
        <f t="shared" si="32"/>
        <v>0</v>
      </c>
      <c r="Z194">
        <f t="shared" si="33"/>
        <v>0</v>
      </c>
      <c r="AA194">
        <f t="shared" si="34"/>
        <v>0</v>
      </c>
      <c r="AB194">
        <f t="shared" si="35"/>
        <v>0</v>
      </c>
      <c r="AC194">
        <f t="shared" si="36"/>
        <v>0</v>
      </c>
      <c r="AD194">
        <f t="shared" si="37"/>
        <v>0</v>
      </c>
    </row>
    <row r="195" spans="2:30" x14ac:dyDescent="0.25">
      <c r="B195" s="2">
        <v>11</v>
      </c>
      <c r="C195" s="3" t="s">
        <v>32</v>
      </c>
      <c r="D195" s="3" t="str">
        <f>VLOOKUP(C195,'Class Desc'!$C$5:$D$53,2,FALSE)</f>
        <v>SINGLE FAMILY WATER</v>
      </c>
      <c r="E195" s="14">
        <v>0.75</v>
      </c>
      <c r="F195" s="2">
        <v>249624.28</v>
      </c>
      <c r="G195" s="2">
        <v>241687</v>
      </c>
      <c r="H195" s="2">
        <v>232399.6</v>
      </c>
      <c r="I195" s="2">
        <v>242296.8</v>
      </c>
      <c r="J195" s="2">
        <v>271576.7</v>
      </c>
      <c r="K195" s="2">
        <v>292991.13</v>
      </c>
      <c r="L195" s="2">
        <v>329405.07</v>
      </c>
      <c r="M195" s="2">
        <v>292868.76</v>
      </c>
      <c r="N195" s="2">
        <v>316832.59999999998</v>
      </c>
      <c r="O195" s="2">
        <v>263679.3</v>
      </c>
      <c r="P195" s="2">
        <v>258455.23</v>
      </c>
      <c r="Q195" s="2">
        <v>246911.27</v>
      </c>
      <c r="R195">
        <f>SUMIFS(Accounts!$C$7:$C$306,Accounts!$A$7:$A$306,C195,Accounts!$B$7:$B$306,E195)</f>
        <v>24897</v>
      </c>
      <c r="S195">
        <f t="shared" ref="S195:S258" si="38">IFERROR(F195/$R195,0)</f>
        <v>10.02627947142226</v>
      </c>
      <c r="T195">
        <f t="shared" ref="T195:T258" si="39">IFERROR(G195/$R195,0)</f>
        <v>9.7074747961601791</v>
      </c>
      <c r="U195">
        <f t="shared" ref="U195:U258" si="40">IFERROR(H195/$R195,0)</f>
        <v>9.3344419006305976</v>
      </c>
      <c r="V195">
        <f t="shared" ref="V195:V258" si="41">IFERROR(I195/$R195,0)</f>
        <v>9.7319677069526449</v>
      </c>
      <c r="W195">
        <f t="shared" ref="W195:W258" si="42">IFERROR(J195/$R195,0)</f>
        <v>10.90800899706792</v>
      </c>
      <c r="X195">
        <f t="shared" ref="X195:X258" si="43">IFERROR(K195/$R195,0)</f>
        <v>11.768129895168093</v>
      </c>
      <c r="Y195">
        <f t="shared" ref="Y195:Y258" si="44">IFERROR(L195/$R195,0)</f>
        <v>13.230713338956502</v>
      </c>
      <c r="Z195">
        <f t="shared" ref="Z195:Z258" si="45">IFERROR(M195/$R195,0)</f>
        <v>11.763214845162068</v>
      </c>
      <c r="AA195">
        <f t="shared" ref="AA195:AA258" si="46">IFERROR(N195/$R195,0)</f>
        <v>12.725734024179619</v>
      </c>
      <c r="AB195">
        <f t="shared" ref="AB195:AB258" si="47">IFERROR(O195/$R195,0)</f>
        <v>10.590806121219424</v>
      </c>
      <c r="AC195">
        <f t="shared" ref="AC195:AC258" si="48">IFERROR(P195/$R195,0)</f>
        <v>10.380978832791099</v>
      </c>
      <c r="AD195">
        <f t="shared" ref="AD195:AD258" si="49">IFERROR(Q195/$R195,0)</f>
        <v>9.9173101176848615</v>
      </c>
    </row>
    <row r="196" spans="2:30" x14ac:dyDescent="0.25">
      <c r="B196" s="2">
        <v>11</v>
      </c>
      <c r="C196" s="3" t="s">
        <v>32</v>
      </c>
      <c r="D196" s="3" t="str">
        <f>VLOOKUP(C196,'Class Desc'!$C$5:$D$53,2,FALSE)</f>
        <v>SINGLE FAMILY WATER</v>
      </c>
      <c r="E196" s="14">
        <v>1</v>
      </c>
      <c r="F196" s="2">
        <v>83678.320000000007</v>
      </c>
      <c r="G196" s="2">
        <v>77461.3</v>
      </c>
      <c r="H196" s="2">
        <v>74521</v>
      </c>
      <c r="I196" s="2">
        <v>80148.3</v>
      </c>
      <c r="J196" s="2">
        <v>101581.4</v>
      </c>
      <c r="K196" s="2">
        <v>111698.9</v>
      </c>
      <c r="L196" s="2">
        <v>114347.43</v>
      </c>
      <c r="M196" s="2">
        <v>117229.19</v>
      </c>
      <c r="N196" s="2">
        <v>109154.6</v>
      </c>
      <c r="O196" s="2">
        <v>93446.5</v>
      </c>
      <c r="P196" s="2">
        <v>87203.1</v>
      </c>
      <c r="Q196" s="2">
        <v>79543.600000000006</v>
      </c>
      <c r="R196">
        <f>SUMIFS(Accounts!$C$7:$C$306,Accounts!$A$7:$A$306,C196,Accounts!$B$7:$B$306,E196)</f>
        <v>7940</v>
      </c>
      <c r="S196">
        <f t="shared" si="38"/>
        <v>10.538831234256929</v>
      </c>
      <c r="T196">
        <f t="shared" si="39"/>
        <v>9.7558312342569273</v>
      </c>
      <c r="U196">
        <f t="shared" si="40"/>
        <v>9.3855163727959692</v>
      </c>
      <c r="V196">
        <f t="shared" si="41"/>
        <v>10.094244332493703</v>
      </c>
      <c r="W196">
        <f t="shared" si="42"/>
        <v>12.793627204030226</v>
      </c>
      <c r="X196">
        <f t="shared" si="43"/>
        <v>14.06787153652393</v>
      </c>
      <c r="Y196">
        <f t="shared" si="44"/>
        <v>14.401439546599496</v>
      </c>
      <c r="Z196">
        <f t="shared" si="45"/>
        <v>14.764381612090681</v>
      </c>
      <c r="AA196">
        <f t="shared" si="46"/>
        <v>13.747430730478591</v>
      </c>
      <c r="AB196">
        <f t="shared" si="47"/>
        <v>11.769080604534006</v>
      </c>
      <c r="AC196">
        <f t="shared" si="48"/>
        <v>10.982758186397986</v>
      </c>
      <c r="AD196">
        <f t="shared" si="49"/>
        <v>10.018085642317381</v>
      </c>
    </row>
    <row r="197" spans="2:30" x14ac:dyDescent="0.25">
      <c r="B197" s="2">
        <v>11</v>
      </c>
      <c r="C197" s="3" t="s">
        <v>32</v>
      </c>
      <c r="D197" s="3" t="str">
        <f>VLOOKUP(C197,'Class Desc'!$C$5:$D$53,2,FALSE)</f>
        <v>SINGLE FAMILY WATER</v>
      </c>
      <c r="E197" s="14">
        <v>1.5</v>
      </c>
      <c r="F197" s="2">
        <v>440.7</v>
      </c>
      <c r="G197" s="2">
        <v>448.6</v>
      </c>
      <c r="H197" s="2">
        <v>425.2</v>
      </c>
      <c r="I197" s="2">
        <v>417.2</v>
      </c>
      <c r="J197" s="2">
        <v>551.20000000000005</v>
      </c>
      <c r="K197" s="2">
        <v>481.8</v>
      </c>
      <c r="L197" s="2">
        <v>999.3</v>
      </c>
      <c r="M197" s="2">
        <v>947.7</v>
      </c>
      <c r="N197" s="2">
        <v>688.5</v>
      </c>
      <c r="O197" s="2">
        <v>601.79999999999995</v>
      </c>
      <c r="P197" s="2">
        <v>539.9</v>
      </c>
      <c r="Q197" s="2">
        <v>702.8</v>
      </c>
      <c r="R197">
        <f>SUMIFS(Accounts!$C$7:$C$306,Accounts!$A$7:$A$306,C197,Accounts!$B$7:$B$306,E197)</f>
        <v>55</v>
      </c>
      <c r="S197">
        <f t="shared" si="38"/>
        <v>8.0127272727272718</v>
      </c>
      <c r="T197">
        <f t="shared" si="39"/>
        <v>8.1563636363636363</v>
      </c>
      <c r="U197">
        <f t="shared" si="40"/>
        <v>7.7309090909090905</v>
      </c>
      <c r="V197">
        <f t="shared" si="41"/>
        <v>7.585454545454545</v>
      </c>
      <c r="W197">
        <f t="shared" si="42"/>
        <v>10.021818181818183</v>
      </c>
      <c r="X197">
        <f t="shared" si="43"/>
        <v>8.76</v>
      </c>
      <c r="Y197">
        <f t="shared" si="44"/>
        <v>18.169090909090908</v>
      </c>
      <c r="Z197">
        <f t="shared" si="45"/>
        <v>17.230909090909091</v>
      </c>
      <c r="AA197">
        <f t="shared" si="46"/>
        <v>12.518181818181818</v>
      </c>
      <c r="AB197">
        <f t="shared" si="47"/>
        <v>10.941818181818181</v>
      </c>
      <c r="AC197">
        <f t="shared" si="48"/>
        <v>9.8163636363636364</v>
      </c>
      <c r="AD197">
        <f t="shared" si="49"/>
        <v>12.778181818181817</v>
      </c>
    </row>
    <row r="198" spans="2:30" x14ac:dyDescent="0.25">
      <c r="B198" s="2">
        <v>11</v>
      </c>
      <c r="C198" s="3" t="s">
        <v>32</v>
      </c>
      <c r="D198" s="3" t="str">
        <f>VLOOKUP(C198,'Class Desc'!$C$5:$D$53,2,FALSE)</f>
        <v>SINGLE FAMILY WATER</v>
      </c>
      <c r="E198" s="14">
        <v>2</v>
      </c>
      <c r="F198" s="2">
        <v>264.3</v>
      </c>
      <c r="G198" s="2">
        <v>214.4</v>
      </c>
      <c r="H198" s="2">
        <v>253.3</v>
      </c>
      <c r="I198" s="2">
        <v>216.7</v>
      </c>
      <c r="J198" s="2">
        <v>231.8</v>
      </c>
      <c r="K198" s="2">
        <v>278.10000000000002</v>
      </c>
      <c r="L198" s="2">
        <v>238.7</v>
      </c>
      <c r="M198" s="2">
        <v>270.60000000000002</v>
      </c>
      <c r="N198" s="2">
        <v>253.6</v>
      </c>
      <c r="O198" s="2">
        <v>242.1</v>
      </c>
      <c r="P198" s="2">
        <v>239.7</v>
      </c>
      <c r="Q198" s="2">
        <v>298.3</v>
      </c>
      <c r="R198">
        <f>SUMIFS(Accounts!$C$7:$C$306,Accounts!$A$7:$A$306,C198,Accounts!$B$7:$B$306,E198)</f>
        <v>1</v>
      </c>
      <c r="S198">
        <f t="shared" si="38"/>
        <v>264.3</v>
      </c>
      <c r="T198">
        <f t="shared" si="39"/>
        <v>214.4</v>
      </c>
      <c r="U198">
        <f t="shared" si="40"/>
        <v>253.3</v>
      </c>
      <c r="V198">
        <f t="shared" si="41"/>
        <v>216.7</v>
      </c>
      <c r="W198">
        <f t="shared" si="42"/>
        <v>231.8</v>
      </c>
      <c r="X198">
        <f t="shared" si="43"/>
        <v>278.10000000000002</v>
      </c>
      <c r="Y198">
        <f t="shared" si="44"/>
        <v>238.7</v>
      </c>
      <c r="Z198">
        <f t="shared" si="45"/>
        <v>270.60000000000002</v>
      </c>
      <c r="AA198">
        <f t="shared" si="46"/>
        <v>253.6</v>
      </c>
      <c r="AB198">
        <f t="shared" si="47"/>
        <v>242.1</v>
      </c>
      <c r="AC198">
        <f t="shared" si="48"/>
        <v>239.7</v>
      </c>
      <c r="AD198">
        <f t="shared" si="49"/>
        <v>298.3</v>
      </c>
    </row>
    <row r="199" spans="2:30" x14ac:dyDescent="0.25">
      <c r="B199" s="2">
        <v>11</v>
      </c>
      <c r="C199" s="3" t="s">
        <v>32</v>
      </c>
      <c r="D199" s="3" t="str">
        <f>VLOOKUP(C199,'Class Desc'!$C$5:$D$53,2,FALSE)</f>
        <v>SINGLE FAMILY WATER</v>
      </c>
      <c r="E199" s="14">
        <v>3</v>
      </c>
      <c r="F199" s="2">
        <v>5.0999999999999996</v>
      </c>
      <c r="G199" s="2">
        <v>9.3000000000000007</v>
      </c>
      <c r="H199" s="2">
        <v>11.2</v>
      </c>
      <c r="I199" s="2">
        <v>14</v>
      </c>
      <c r="J199" s="2">
        <v>6.8</v>
      </c>
      <c r="K199" s="2">
        <v>11.5</v>
      </c>
      <c r="L199" s="2">
        <v>10.1</v>
      </c>
      <c r="M199" s="2">
        <v>3.4</v>
      </c>
      <c r="N199" s="2">
        <v>6.6</v>
      </c>
      <c r="O199" s="2">
        <v>13.2</v>
      </c>
      <c r="P199" s="2">
        <v>11.5</v>
      </c>
      <c r="Q199" s="2">
        <v>9.8000000000000007</v>
      </c>
      <c r="R199">
        <f>SUMIFS(Accounts!$C$7:$C$306,Accounts!$A$7:$A$306,C199,Accounts!$B$7:$B$306,E199)</f>
        <v>0</v>
      </c>
      <c r="S199">
        <f t="shared" si="38"/>
        <v>0</v>
      </c>
      <c r="T199">
        <f t="shared" si="39"/>
        <v>0</v>
      </c>
      <c r="U199">
        <f t="shared" si="40"/>
        <v>0</v>
      </c>
      <c r="V199">
        <f t="shared" si="41"/>
        <v>0</v>
      </c>
      <c r="W199">
        <f t="shared" si="42"/>
        <v>0</v>
      </c>
      <c r="X199">
        <f t="shared" si="43"/>
        <v>0</v>
      </c>
      <c r="Y199">
        <f t="shared" si="44"/>
        <v>0</v>
      </c>
      <c r="Z199">
        <f t="shared" si="45"/>
        <v>0</v>
      </c>
      <c r="AA199">
        <f t="shared" si="46"/>
        <v>0</v>
      </c>
      <c r="AB199">
        <f t="shared" si="47"/>
        <v>0</v>
      </c>
      <c r="AC199">
        <f t="shared" si="48"/>
        <v>0</v>
      </c>
      <c r="AD199">
        <f t="shared" si="49"/>
        <v>0</v>
      </c>
    </row>
    <row r="200" spans="2:30" x14ac:dyDescent="0.25">
      <c r="B200" s="2">
        <v>11</v>
      </c>
      <c r="C200" s="3" t="s">
        <v>33</v>
      </c>
      <c r="D200" s="3" t="str">
        <f>VLOOKUP(C200,'Class Desc'!$C$5:$D$53,2,FALSE)</f>
        <v>HSG AUTH SNGLE UNIT WATER</v>
      </c>
      <c r="E200" s="14">
        <v>0.75</v>
      </c>
      <c r="F200" s="2">
        <v>1342.7</v>
      </c>
      <c r="G200" s="2">
        <v>1123.8</v>
      </c>
      <c r="H200" s="2">
        <v>1082.8</v>
      </c>
      <c r="I200" s="2">
        <v>1141.4000000000001</v>
      </c>
      <c r="J200" s="2">
        <v>1475.3</v>
      </c>
      <c r="K200" s="2">
        <v>1513.5</v>
      </c>
      <c r="L200" s="2">
        <v>1751.2</v>
      </c>
      <c r="M200" s="2">
        <v>1680.8</v>
      </c>
      <c r="N200" s="2">
        <v>1587.8</v>
      </c>
      <c r="O200" s="2">
        <v>1412.9</v>
      </c>
      <c r="P200" s="2">
        <v>1136</v>
      </c>
      <c r="Q200" s="2">
        <v>1049.3</v>
      </c>
      <c r="R200">
        <f>SUMIFS(Accounts!$C$7:$C$306,Accounts!$A$7:$A$306,C200,Accounts!$B$7:$B$306,E200)</f>
        <v>68</v>
      </c>
      <c r="S200">
        <f t="shared" si="38"/>
        <v>19.745588235294118</v>
      </c>
      <c r="T200">
        <f t="shared" si="39"/>
        <v>16.526470588235295</v>
      </c>
      <c r="U200">
        <f t="shared" si="40"/>
        <v>15.923529411764704</v>
      </c>
      <c r="V200">
        <f t="shared" si="41"/>
        <v>16.785294117647059</v>
      </c>
      <c r="W200">
        <f t="shared" si="42"/>
        <v>21.695588235294117</v>
      </c>
      <c r="X200">
        <f t="shared" si="43"/>
        <v>22.257352941176471</v>
      </c>
      <c r="Y200">
        <f t="shared" si="44"/>
        <v>25.752941176470589</v>
      </c>
      <c r="Z200">
        <f t="shared" si="45"/>
        <v>24.71764705882353</v>
      </c>
      <c r="AA200">
        <f t="shared" si="46"/>
        <v>23.349999999999998</v>
      </c>
      <c r="AB200">
        <f t="shared" si="47"/>
        <v>20.777941176470591</v>
      </c>
      <c r="AC200">
        <f t="shared" si="48"/>
        <v>16.705882352941178</v>
      </c>
      <c r="AD200">
        <f t="shared" si="49"/>
        <v>15.430882352941175</v>
      </c>
    </row>
    <row r="201" spans="2:30" x14ac:dyDescent="0.25">
      <c r="B201" s="2">
        <v>11</v>
      </c>
      <c r="C201" s="3" t="s">
        <v>33</v>
      </c>
      <c r="D201" s="3" t="str">
        <f>VLOOKUP(C201,'Class Desc'!$C$5:$D$53,2,FALSE)</f>
        <v>HSG AUTH SNGLE UNIT WATER</v>
      </c>
      <c r="E201" s="14">
        <v>1</v>
      </c>
      <c r="F201" s="2">
        <v>59.1</v>
      </c>
      <c r="G201" s="2">
        <v>63.6</v>
      </c>
      <c r="H201" s="2">
        <v>62.9</v>
      </c>
      <c r="I201" s="2">
        <v>51.6</v>
      </c>
      <c r="J201" s="2">
        <v>68.8</v>
      </c>
      <c r="K201" s="2">
        <v>75.3</v>
      </c>
      <c r="L201" s="2">
        <v>91.8</v>
      </c>
      <c r="M201" s="2">
        <v>75.2</v>
      </c>
      <c r="N201" s="2">
        <v>109.6</v>
      </c>
      <c r="O201" s="2">
        <v>73.8</v>
      </c>
      <c r="P201" s="2">
        <v>72</v>
      </c>
      <c r="Q201" s="2">
        <v>67.5</v>
      </c>
      <c r="R201">
        <f>SUMIFS(Accounts!$C$7:$C$306,Accounts!$A$7:$A$306,C201,Accounts!$B$7:$B$306,E201)</f>
        <v>2</v>
      </c>
      <c r="S201">
        <f t="shared" si="38"/>
        <v>29.55</v>
      </c>
      <c r="T201">
        <f t="shared" si="39"/>
        <v>31.8</v>
      </c>
      <c r="U201">
        <f t="shared" si="40"/>
        <v>31.45</v>
      </c>
      <c r="V201">
        <f t="shared" si="41"/>
        <v>25.8</v>
      </c>
      <c r="W201">
        <f t="shared" si="42"/>
        <v>34.4</v>
      </c>
      <c r="X201">
        <f t="shared" si="43"/>
        <v>37.65</v>
      </c>
      <c r="Y201">
        <f t="shared" si="44"/>
        <v>45.9</v>
      </c>
      <c r="Z201">
        <f t="shared" si="45"/>
        <v>37.6</v>
      </c>
      <c r="AA201">
        <f t="shared" si="46"/>
        <v>54.8</v>
      </c>
      <c r="AB201">
        <f t="shared" si="47"/>
        <v>36.9</v>
      </c>
      <c r="AC201">
        <f t="shared" si="48"/>
        <v>36</v>
      </c>
      <c r="AD201">
        <f t="shared" si="49"/>
        <v>33.75</v>
      </c>
    </row>
    <row r="202" spans="2:30" x14ac:dyDescent="0.25">
      <c r="B202" s="2">
        <v>12</v>
      </c>
      <c r="C202" s="3" t="s">
        <v>11</v>
      </c>
      <c r="D202" s="3" t="str">
        <f>VLOOKUP(C202,'Class Desc'!$C$5:$D$53,2,FALSE)</f>
        <v>AGRICULTURAL WATER</v>
      </c>
      <c r="E202" s="3" t="s">
        <v>12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>
        <f>SUMIFS(Accounts!$C$7:$C$306,Accounts!$A$7:$A$306,C202,Accounts!$B$7:$B$306,E202)</f>
        <v>0</v>
      </c>
      <c r="S202">
        <f t="shared" si="38"/>
        <v>0</v>
      </c>
      <c r="T202">
        <f t="shared" si="39"/>
        <v>0</v>
      </c>
      <c r="U202">
        <f t="shared" si="40"/>
        <v>0</v>
      </c>
      <c r="V202">
        <f t="shared" si="41"/>
        <v>0</v>
      </c>
      <c r="W202">
        <f t="shared" si="42"/>
        <v>0</v>
      </c>
      <c r="X202">
        <f t="shared" si="43"/>
        <v>0</v>
      </c>
      <c r="Y202">
        <f t="shared" si="44"/>
        <v>0</v>
      </c>
      <c r="Z202">
        <f t="shared" si="45"/>
        <v>0</v>
      </c>
      <c r="AA202">
        <f t="shared" si="46"/>
        <v>0</v>
      </c>
      <c r="AB202">
        <f t="shared" si="47"/>
        <v>0</v>
      </c>
      <c r="AC202">
        <f t="shared" si="48"/>
        <v>0</v>
      </c>
      <c r="AD202">
        <f t="shared" si="49"/>
        <v>0</v>
      </c>
    </row>
    <row r="203" spans="2:30" x14ac:dyDescent="0.25">
      <c r="B203" s="2">
        <v>12</v>
      </c>
      <c r="C203" s="3" t="s">
        <v>11</v>
      </c>
      <c r="D203" s="3" t="str">
        <f>VLOOKUP(C203,'Class Desc'!$C$5:$D$53,2,FALSE)</f>
        <v>AGRICULTURAL WATER</v>
      </c>
      <c r="E203" s="14">
        <v>0.75</v>
      </c>
      <c r="F203" s="2">
        <v>339</v>
      </c>
      <c r="G203" s="2">
        <v>520.4</v>
      </c>
      <c r="H203" s="2">
        <v>356.7</v>
      </c>
      <c r="I203" s="2">
        <v>410.8</v>
      </c>
      <c r="J203" s="2">
        <v>494.8</v>
      </c>
      <c r="K203" s="2">
        <v>651.79999999999995</v>
      </c>
      <c r="L203" s="2">
        <v>514.9</v>
      </c>
      <c r="M203" s="2">
        <v>444</v>
      </c>
      <c r="N203" s="2">
        <v>473.4</v>
      </c>
      <c r="O203" s="2">
        <v>525.79999999999995</v>
      </c>
      <c r="P203" s="2">
        <v>544.6</v>
      </c>
      <c r="Q203" s="2">
        <v>418.3</v>
      </c>
      <c r="R203">
        <f>SUMIFS(Accounts!$C$7:$C$306,Accounts!$A$7:$A$306,C203,Accounts!$B$7:$B$306,E203)</f>
        <v>9</v>
      </c>
      <c r="S203">
        <f t="shared" si="38"/>
        <v>37.666666666666664</v>
      </c>
      <c r="T203">
        <f t="shared" si="39"/>
        <v>57.822222222222223</v>
      </c>
      <c r="U203">
        <f t="shared" si="40"/>
        <v>39.633333333333333</v>
      </c>
      <c r="V203">
        <f t="shared" si="41"/>
        <v>45.644444444444446</v>
      </c>
      <c r="W203">
        <f t="shared" si="42"/>
        <v>54.977777777777781</v>
      </c>
      <c r="X203">
        <f t="shared" si="43"/>
        <v>72.422222222222217</v>
      </c>
      <c r="Y203">
        <f t="shared" si="44"/>
        <v>57.211111111111109</v>
      </c>
      <c r="Z203">
        <f t="shared" si="45"/>
        <v>49.333333333333336</v>
      </c>
      <c r="AA203">
        <f t="shared" si="46"/>
        <v>52.599999999999994</v>
      </c>
      <c r="AB203">
        <f t="shared" si="47"/>
        <v>58.422222222222217</v>
      </c>
      <c r="AC203">
        <f t="shared" si="48"/>
        <v>60.511111111111113</v>
      </c>
      <c r="AD203">
        <f t="shared" si="49"/>
        <v>46.477777777777781</v>
      </c>
    </row>
    <row r="204" spans="2:30" x14ac:dyDescent="0.25">
      <c r="B204" s="2">
        <v>12</v>
      </c>
      <c r="C204" s="3" t="s">
        <v>11</v>
      </c>
      <c r="D204" s="3" t="str">
        <f>VLOOKUP(C204,'Class Desc'!$C$5:$D$53,2,FALSE)</f>
        <v>AGRICULTURAL WATER</v>
      </c>
      <c r="E204" s="14">
        <v>1</v>
      </c>
      <c r="F204" s="2">
        <v>135.19999999999999</v>
      </c>
      <c r="G204" s="2">
        <v>102.3</v>
      </c>
      <c r="H204" s="2">
        <v>142.1</v>
      </c>
      <c r="I204" s="2">
        <v>99.3</v>
      </c>
      <c r="J204" s="2">
        <v>107.8</v>
      </c>
      <c r="K204" s="2">
        <v>207.9</v>
      </c>
      <c r="L204" s="2">
        <v>208.5</v>
      </c>
      <c r="M204" s="2">
        <v>189</v>
      </c>
      <c r="N204" s="2">
        <v>198.6</v>
      </c>
      <c r="O204" s="2">
        <v>238.6</v>
      </c>
      <c r="P204" s="2">
        <v>168.8</v>
      </c>
      <c r="Q204" s="2">
        <v>150.1</v>
      </c>
      <c r="R204">
        <f>SUMIFS(Accounts!$C$7:$C$306,Accounts!$A$7:$A$306,C204,Accounts!$B$7:$B$306,E204)</f>
        <v>4</v>
      </c>
      <c r="S204">
        <f t="shared" si="38"/>
        <v>33.799999999999997</v>
      </c>
      <c r="T204">
        <f t="shared" si="39"/>
        <v>25.574999999999999</v>
      </c>
      <c r="U204">
        <f t="shared" si="40"/>
        <v>35.524999999999999</v>
      </c>
      <c r="V204">
        <f t="shared" si="41"/>
        <v>24.824999999999999</v>
      </c>
      <c r="W204">
        <f t="shared" si="42"/>
        <v>26.95</v>
      </c>
      <c r="X204">
        <f t="shared" si="43"/>
        <v>51.975000000000001</v>
      </c>
      <c r="Y204">
        <f t="shared" si="44"/>
        <v>52.125</v>
      </c>
      <c r="Z204">
        <f t="shared" si="45"/>
        <v>47.25</v>
      </c>
      <c r="AA204">
        <f t="shared" si="46"/>
        <v>49.65</v>
      </c>
      <c r="AB204">
        <f t="shared" si="47"/>
        <v>59.65</v>
      </c>
      <c r="AC204">
        <f t="shared" si="48"/>
        <v>42.2</v>
      </c>
      <c r="AD204">
        <f t="shared" si="49"/>
        <v>37.524999999999999</v>
      </c>
    </row>
    <row r="205" spans="2:30" x14ac:dyDescent="0.25">
      <c r="B205" s="2">
        <v>12</v>
      </c>
      <c r="C205" s="3" t="s">
        <v>11</v>
      </c>
      <c r="D205" s="3" t="str">
        <f>VLOOKUP(C205,'Class Desc'!$C$5:$D$53,2,FALSE)</f>
        <v>AGRICULTURAL WATER</v>
      </c>
      <c r="E205" s="14">
        <v>1.5</v>
      </c>
      <c r="F205" s="2">
        <v>154.19999999999999</v>
      </c>
      <c r="G205" s="2">
        <v>180</v>
      </c>
      <c r="H205" s="2">
        <v>207.3</v>
      </c>
      <c r="I205" s="2">
        <v>158.6</v>
      </c>
      <c r="J205" s="2">
        <v>176.7</v>
      </c>
      <c r="K205" s="2">
        <v>281.2</v>
      </c>
      <c r="L205" s="2">
        <v>316.8</v>
      </c>
      <c r="M205" s="2">
        <v>264.60000000000002</v>
      </c>
      <c r="N205" s="2">
        <v>276.2</v>
      </c>
      <c r="O205" s="2">
        <v>331.1</v>
      </c>
      <c r="P205" s="2">
        <v>227</v>
      </c>
      <c r="Q205" s="2">
        <v>187.2</v>
      </c>
      <c r="R205">
        <f>SUMIFS(Accounts!$C$7:$C$306,Accounts!$A$7:$A$306,C205,Accounts!$B$7:$B$306,E205)</f>
        <v>8</v>
      </c>
      <c r="S205">
        <f t="shared" si="38"/>
        <v>19.274999999999999</v>
      </c>
      <c r="T205">
        <f t="shared" si="39"/>
        <v>22.5</v>
      </c>
      <c r="U205">
        <f t="shared" si="40"/>
        <v>25.912500000000001</v>
      </c>
      <c r="V205">
        <f t="shared" si="41"/>
        <v>19.824999999999999</v>
      </c>
      <c r="W205">
        <f t="shared" si="42"/>
        <v>22.087499999999999</v>
      </c>
      <c r="X205">
        <f t="shared" si="43"/>
        <v>35.15</v>
      </c>
      <c r="Y205">
        <f t="shared" si="44"/>
        <v>39.6</v>
      </c>
      <c r="Z205">
        <f t="shared" si="45"/>
        <v>33.075000000000003</v>
      </c>
      <c r="AA205">
        <f t="shared" si="46"/>
        <v>34.524999999999999</v>
      </c>
      <c r="AB205">
        <f t="shared" si="47"/>
        <v>41.387500000000003</v>
      </c>
      <c r="AC205">
        <f t="shared" si="48"/>
        <v>28.375</v>
      </c>
      <c r="AD205">
        <f t="shared" si="49"/>
        <v>23.4</v>
      </c>
    </row>
    <row r="206" spans="2:30" x14ac:dyDescent="0.25">
      <c r="B206" s="2">
        <v>12</v>
      </c>
      <c r="C206" s="3" t="s">
        <v>11</v>
      </c>
      <c r="D206" s="3" t="str">
        <f>VLOOKUP(C206,'Class Desc'!$C$5:$D$53,2,FALSE)</f>
        <v>AGRICULTURAL WATER</v>
      </c>
      <c r="E206" s="14">
        <v>2</v>
      </c>
      <c r="F206" s="2">
        <v>242.3</v>
      </c>
      <c r="G206" s="2">
        <v>247.6</v>
      </c>
      <c r="H206" s="2">
        <v>381.8</v>
      </c>
      <c r="I206" s="2">
        <v>256.39999999999998</v>
      </c>
      <c r="J206" s="2">
        <v>351.8</v>
      </c>
      <c r="K206" s="2">
        <v>381.8</v>
      </c>
      <c r="L206" s="2">
        <v>424.4</v>
      </c>
      <c r="M206" s="2">
        <v>254.2</v>
      </c>
      <c r="N206" s="2">
        <v>337.1</v>
      </c>
      <c r="O206" s="2">
        <v>404.5</v>
      </c>
      <c r="P206" s="2">
        <v>285.7</v>
      </c>
      <c r="Q206" s="2">
        <v>233.9</v>
      </c>
      <c r="R206">
        <f>SUMIFS(Accounts!$C$7:$C$306,Accounts!$A$7:$A$306,C206,Accounts!$B$7:$B$306,E206)</f>
        <v>1</v>
      </c>
      <c r="S206">
        <f t="shared" si="38"/>
        <v>242.3</v>
      </c>
      <c r="T206">
        <f t="shared" si="39"/>
        <v>247.6</v>
      </c>
      <c r="U206">
        <f t="shared" si="40"/>
        <v>381.8</v>
      </c>
      <c r="V206">
        <f t="shared" si="41"/>
        <v>256.39999999999998</v>
      </c>
      <c r="W206">
        <f t="shared" si="42"/>
        <v>351.8</v>
      </c>
      <c r="X206">
        <f t="shared" si="43"/>
        <v>381.8</v>
      </c>
      <c r="Y206">
        <f t="shared" si="44"/>
        <v>424.4</v>
      </c>
      <c r="Z206">
        <f t="shared" si="45"/>
        <v>254.2</v>
      </c>
      <c r="AA206">
        <f t="shared" si="46"/>
        <v>337.1</v>
      </c>
      <c r="AB206">
        <f t="shared" si="47"/>
        <v>404.5</v>
      </c>
      <c r="AC206">
        <f t="shared" si="48"/>
        <v>285.7</v>
      </c>
      <c r="AD206">
        <f t="shared" si="49"/>
        <v>233.9</v>
      </c>
    </row>
    <row r="207" spans="2:30" x14ac:dyDescent="0.25">
      <c r="B207" s="2">
        <v>12</v>
      </c>
      <c r="C207" s="3" t="s">
        <v>11</v>
      </c>
      <c r="D207" s="3" t="str">
        <f>VLOOKUP(C207,'Class Desc'!$C$5:$D$53,2,FALSE)</f>
        <v>AGRICULTURAL WATER</v>
      </c>
      <c r="E207" s="14">
        <v>3</v>
      </c>
      <c r="F207" s="2">
        <v>941.6</v>
      </c>
      <c r="G207" s="2">
        <v>905.6</v>
      </c>
      <c r="H207" s="2">
        <v>1451.3</v>
      </c>
      <c r="I207" s="2">
        <v>1049.3</v>
      </c>
      <c r="J207" s="2">
        <v>1048</v>
      </c>
      <c r="K207" s="2">
        <v>2245.6999999999998</v>
      </c>
      <c r="L207" s="2">
        <v>1537.7</v>
      </c>
      <c r="M207" s="2">
        <v>2715</v>
      </c>
      <c r="N207" s="2">
        <v>2437.6999999999998</v>
      </c>
      <c r="O207" s="2">
        <v>2801.6</v>
      </c>
      <c r="P207" s="2">
        <v>2203.4</v>
      </c>
      <c r="Q207" s="2">
        <v>920.2</v>
      </c>
      <c r="R207">
        <f>SUMIFS(Accounts!$C$7:$C$306,Accounts!$A$7:$A$306,C207,Accounts!$B$7:$B$306,E207)</f>
        <v>4</v>
      </c>
      <c r="S207">
        <f t="shared" si="38"/>
        <v>235.4</v>
      </c>
      <c r="T207">
        <f t="shared" si="39"/>
        <v>226.4</v>
      </c>
      <c r="U207">
        <f t="shared" si="40"/>
        <v>362.82499999999999</v>
      </c>
      <c r="V207">
        <f t="shared" si="41"/>
        <v>262.32499999999999</v>
      </c>
      <c r="W207">
        <f t="shared" si="42"/>
        <v>262</v>
      </c>
      <c r="X207">
        <f t="shared" si="43"/>
        <v>561.42499999999995</v>
      </c>
      <c r="Y207">
        <f t="shared" si="44"/>
        <v>384.42500000000001</v>
      </c>
      <c r="Z207">
        <f t="shared" si="45"/>
        <v>678.75</v>
      </c>
      <c r="AA207">
        <f t="shared" si="46"/>
        <v>609.42499999999995</v>
      </c>
      <c r="AB207">
        <f t="shared" si="47"/>
        <v>700.4</v>
      </c>
      <c r="AC207">
        <f t="shared" si="48"/>
        <v>550.85</v>
      </c>
      <c r="AD207">
        <f t="shared" si="49"/>
        <v>230.05</v>
      </c>
    </row>
    <row r="208" spans="2:30" x14ac:dyDescent="0.25">
      <c r="B208" s="2">
        <v>12</v>
      </c>
      <c r="C208" s="3" t="s">
        <v>11</v>
      </c>
      <c r="D208" s="3" t="str">
        <f>VLOOKUP(C208,'Class Desc'!$C$5:$D$53,2,FALSE)</f>
        <v>AGRICULTURAL WATER</v>
      </c>
      <c r="E208" s="14">
        <v>4</v>
      </c>
      <c r="F208" s="2">
        <v>104.4</v>
      </c>
      <c r="G208" s="2">
        <v>226.6</v>
      </c>
      <c r="H208" s="2">
        <v>353</v>
      </c>
      <c r="I208" s="2">
        <v>258.8</v>
      </c>
      <c r="J208" s="2">
        <v>758.4</v>
      </c>
      <c r="K208" s="2">
        <v>1251.5999999999999</v>
      </c>
      <c r="L208" s="2">
        <v>1453.3</v>
      </c>
      <c r="M208" s="2">
        <v>5539.5</v>
      </c>
      <c r="N208" s="2">
        <v>714.8</v>
      </c>
      <c r="O208" s="2">
        <v>408.4</v>
      </c>
      <c r="P208" s="2">
        <v>4556.8999999999996</v>
      </c>
      <c r="Q208" s="2">
        <v>171.7</v>
      </c>
      <c r="R208">
        <f>SUMIFS(Accounts!$C$7:$C$306,Accounts!$A$7:$A$306,C208,Accounts!$B$7:$B$306,E208)</f>
        <v>1</v>
      </c>
      <c r="S208">
        <f t="shared" si="38"/>
        <v>104.4</v>
      </c>
      <c r="T208">
        <f t="shared" si="39"/>
        <v>226.6</v>
      </c>
      <c r="U208">
        <f t="shared" si="40"/>
        <v>353</v>
      </c>
      <c r="V208">
        <f t="shared" si="41"/>
        <v>258.8</v>
      </c>
      <c r="W208">
        <f t="shared" si="42"/>
        <v>758.4</v>
      </c>
      <c r="X208">
        <f t="shared" si="43"/>
        <v>1251.5999999999999</v>
      </c>
      <c r="Y208">
        <f t="shared" si="44"/>
        <v>1453.3</v>
      </c>
      <c r="Z208">
        <f t="shared" si="45"/>
        <v>5539.5</v>
      </c>
      <c r="AA208">
        <f t="shared" si="46"/>
        <v>714.8</v>
      </c>
      <c r="AB208">
        <f t="shared" si="47"/>
        <v>408.4</v>
      </c>
      <c r="AC208">
        <f t="shared" si="48"/>
        <v>4556.8999999999996</v>
      </c>
      <c r="AD208">
        <f t="shared" si="49"/>
        <v>171.7</v>
      </c>
    </row>
    <row r="209" spans="2:30" x14ac:dyDescent="0.25">
      <c r="B209" s="2">
        <v>12</v>
      </c>
      <c r="C209" s="3" t="s">
        <v>11</v>
      </c>
      <c r="D209" s="3" t="str">
        <f>VLOOKUP(C209,'Class Desc'!$C$5:$D$53,2,FALSE)</f>
        <v>AGRICULTURAL WATER</v>
      </c>
      <c r="E209" s="14">
        <v>6</v>
      </c>
      <c r="F209" s="2">
        <v>14068.7</v>
      </c>
      <c r="G209" s="2">
        <v>15182.5</v>
      </c>
      <c r="H209" s="2">
        <v>25741.1</v>
      </c>
      <c r="I209" s="2">
        <v>20202</v>
      </c>
      <c r="J209" s="2">
        <v>25507.599999999999</v>
      </c>
      <c r="K209" s="2">
        <v>49692.5</v>
      </c>
      <c r="L209" s="2">
        <v>22568.400000000001</v>
      </c>
      <c r="M209" s="2">
        <v>27808.1</v>
      </c>
      <c r="N209" s="2">
        <v>31853.4</v>
      </c>
      <c r="O209" s="2">
        <v>35484.6</v>
      </c>
      <c r="P209" s="2">
        <v>41447.800000000003</v>
      </c>
      <c r="Q209" s="2">
        <v>17489.3</v>
      </c>
      <c r="R209">
        <f>SUMIFS(Accounts!$C$7:$C$306,Accounts!$A$7:$A$306,C209,Accounts!$B$7:$B$306,E209)</f>
        <v>13</v>
      </c>
      <c r="S209">
        <f t="shared" si="38"/>
        <v>1082.2076923076925</v>
      </c>
      <c r="T209">
        <f t="shared" si="39"/>
        <v>1167.8846153846155</v>
      </c>
      <c r="U209">
        <f t="shared" si="40"/>
        <v>1980.0846153846153</v>
      </c>
      <c r="V209">
        <f t="shared" si="41"/>
        <v>1554</v>
      </c>
      <c r="W209">
        <f t="shared" si="42"/>
        <v>1962.1230769230767</v>
      </c>
      <c r="X209">
        <f t="shared" si="43"/>
        <v>3822.5</v>
      </c>
      <c r="Y209">
        <f t="shared" si="44"/>
        <v>1736.0307692307692</v>
      </c>
      <c r="Z209">
        <f t="shared" si="45"/>
        <v>2139.0846153846151</v>
      </c>
      <c r="AA209">
        <f t="shared" si="46"/>
        <v>2450.2615384615387</v>
      </c>
      <c r="AB209">
        <f t="shared" si="47"/>
        <v>2729.5846153846151</v>
      </c>
      <c r="AC209">
        <f t="shared" si="48"/>
        <v>3188.292307692308</v>
      </c>
      <c r="AD209">
        <f t="shared" si="49"/>
        <v>1345.3307692307692</v>
      </c>
    </row>
    <row r="210" spans="2:30" x14ac:dyDescent="0.25">
      <c r="B210" s="2">
        <v>12</v>
      </c>
      <c r="C210" s="3" t="s">
        <v>11</v>
      </c>
      <c r="D210" s="3" t="str">
        <f>VLOOKUP(C210,'Class Desc'!$C$5:$D$53,2,FALSE)</f>
        <v>AGRICULTURAL WATER</v>
      </c>
      <c r="E210" s="14">
        <v>8</v>
      </c>
      <c r="F210" s="2">
        <v>4409.3999999999996</v>
      </c>
      <c r="G210" s="2">
        <v>4550.6000000000004</v>
      </c>
      <c r="H210" s="2">
        <v>5569.4</v>
      </c>
      <c r="I210" s="2">
        <v>4619.8999999999996</v>
      </c>
      <c r="J210" s="2">
        <v>5847.8</v>
      </c>
      <c r="K210" s="2">
        <v>9676.2999999999993</v>
      </c>
      <c r="L210" s="2">
        <v>3709.9</v>
      </c>
      <c r="M210" s="2">
        <v>3131.5</v>
      </c>
      <c r="N210" s="2">
        <v>5636</v>
      </c>
      <c r="O210" s="2">
        <v>13207.6</v>
      </c>
      <c r="P210" s="2">
        <v>26138.5</v>
      </c>
      <c r="Q210" s="2">
        <v>7827</v>
      </c>
      <c r="R210">
        <f>SUMIFS(Accounts!$C$7:$C$306,Accounts!$A$7:$A$306,C210,Accounts!$B$7:$B$306,E210)</f>
        <v>5</v>
      </c>
      <c r="S210">
        <f t="shared" si="38"/>
        <v>881.87999999999988</v>
      </c>
      <c r="T210">
        <f t="shared" si="39"/>
        <v>910.12000000000012</v>
      </c>
      <c r="U210">
        <f t="shared" si="40"/>
        <v>1113.8799999999999</v>
      </c>
      <c r="V210">
        <f t="shared" si="41"/>
        <v>923.9799999999999</v>
      </c>
      <c r="W210">
        <f t="shared" si="42"/>
        <v>1169.56</v>
      </c>
      <c r="X210">
        <f t="shared" si="43"/>
        <v>1935.2599999999998</v>
      </c>
      <c r="Y210">
        <f t="shared" si="44"/>
        <v>741.98</v>
      </c>
      <c r="Z210">
        <f t="shared" si="45"/>
        <v>626.29999999999995</v>
      </c>
      <c r="AA210">
        <f t="shared" si="46"/>
        <v>1127.2</v>
      </c>
      <c r="AB210">
        <f t="shared" si="47"/>
        <v>2641.52</v>
      </c>
      <c r="AC210">
        <f t="shared" si="48"/>
        <v>5227.7</v>
      </c>
      <c r="AD210">
        <f t="shared" si="49"/>
        <v>1565.4</v>
      </c>
    </row>
    <row r="211" spans="2:30" x14ac:dyDescent="0.25">
      <c r="B211" s="2">
        <v>12</v>
      </c>
      <c r="C211" s="3" t="s">
        <v>16</v>
      </c>
      <c r="D211" s="3" t="str">
        <f>VLOOKUP(C211,'Class Desc'!$C$5:$D$53,2,FALSE)</f>
        <v>COMMERCIAL WATER</v>
      </c>
      <c r="E211" s="3" t="s">
        <v>12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>
        <f>SUMIFS(Accounts!$C$7:$C$306,Accounts!$A$7:$A$306,C211,Accounts!$B$7:$B$306,E211)</f>
        <v>0</v>
      </c>
      <c r="S211">
        <f t="shared" si="38"/>
        <v>0</v>
      </c>
      <c r="T211">
        <f t="shared" si="39"/>
        <v>0</v>
      </c>
      <c r="U211">
        <f t="shared" si="40"/>
        <v>0</v>
      </c>
      <c r="V211">
        <f t="shared" si="41"/>
        <v>0</v>
      </c>
      <c r="W211">
        <f t="shared" si="42"/>
        <v>0</v>
      </c>
      <c r="X211">
        <f t="shared" si="43"/>
        <v>0</v>
      </c>
      <c r="Y211">
        <f t="shared" si="44"/>
        <v>0</v>
      </c>
      <c r="Z211">
        <f t="shared" si="45"/>
        <v>0</v>
      </c>
      <c r="AA211">
        <f t="shared" si="46"/>
        <v>0</v>
      </c>
      <c r="AB211">
        <f t="shared" si="47"/>
        <v>0</v>
      </c>
      <c r="AC211">
        <f t="shared" si="48"/>
        <v>0</v>
      </c>
      <c r="AD211">
        <f t="shared" si="49"/>
        <v>0</v>
      </c>
    </row>
    <row r="212" spans="2:30" x14ac:dyDescent="0.25">
      <c r="B212" s="2">
        <v>12</v>
      </c>
      <c r="C212" s="3" t="s">
        <v>16</v>
      </c>
      <c r="D212" s="3" t="str">
        <f>VLOOKUP(C212,'Class Desc'!$C$5:$D$53,2,FALSE)</f>
        <v>COMMERCIAL WATER</v>
      </c>
      <c r="E212" s="14">
        <v>0.75</v>
      </c>
      <c r="F212" s="2">
        <v>6382.2</v>
      </c>
      <c r="G212" s="2">
        <v>6538.3</v>
      </c>
      <c r="H212" s="2">
        <v>6015.82</v>
      </c>
      <c r="I212" s="2">
        <v>5924.2</v>
      </c>
      <c r="J212" s="2">
        <v>6051.8</v>
      </c>
      <c r="K212" s="2">
        <v>7540.8</v>
      </c>
      <c r="L212" s="2">
        <v>7663.7</v>
      </c>
      <c r="M212" s="2">
        <v>7401.5</v>
      </c>
      <c r="N212" s="2">
        <v>7413</v>
      </c>
      <c r="O212" s="2">
        <v>6847.9</v>
      </c>
      <c r="P212" s="2">
        <v>7446</v>
      </c>
      <c r="Q212" s="2">
        <v>6588.64</v>
      </c>
      <c r="R212">
        <f>SUMIFS(Accounts!$C$7:$C$306,Accounts!$A$7:$A$306,C212,Accounts!$B$7:$B$306,E212)</f>
        <v>847</v>
      </c>
      <c r="S212">
        <f t="shared" si="38"/>
        <v>7.535064935064935</v>
      </c>
      <c r="T212">
        <f t="shared" si="39"/>
        <v>7.7193624557260927</v>
      </c>
      <c r="U212">
        <f t="shared" si="40"/>
        <v>7.10250295159386</v>
      </c>
      <c r="V212">
        <f t="shared" si="41"/>
        <v>6.9943329397874852</v>
      </c>
      <c r="W212">
        <f t="shared" si="42"/>
        <v>7.1449822904368361</v>
      </c>
      <c r="X212">
        <f t="shared" si="43"/>
        <v>8.9029515938606849</v>
      </c>
      <c r="Y212">
        <f t="shared" si="44"/>
        <v>9.0480519480519472</v>
      </c>
      <c r="Z212">
        <f t="shared" si="45"/>
        <v>8.7384887839433301</v>
      </c>
      <c r="AA212">
        <f t="shared" si="46"/>
        <v>8.7520661157024797</v>
      </c>
      <c r="AB212">
        <f t="shared" si="47"/>
        <v>8.0848878394332928</v>
      </c>
      <c r="AC212">
        <f t="shared" si="48"/>
        <v>8.791027154663519</v>
      </c>
      <c r="AD212">
        <f t="shared" si="49"/>
        <v>7.778795749704841</v>
      </c>
    </row>
    <row r="213" spans="2:30" x14ac:dyDescent="0.25">
      <c r="B213" s="2">
        <v>12</v>
      </c>
      <c r="C213" s="3" t="s">
        <v>16</v>
      </c>
      <c r="D213" s="3" t="str">
        <f>VLOOKUP(C213,'Class Desc'!$C$5:$D$53,2,FALSE)</f>
        <v>COMMERCIAL WATER</v>
      </c>
      <c r="E213" s="14">
        <v>1</v>
      </c>
      <c r="F213" s="2">
        <v>7482.3</v>
      </c>
      <c r="G213" s="2">
        <v>7723.9</v>
      </c>
      <c r="H213" s="2">
        <v>7244.52</v>
      </c>
      <c r="I213" s="2">
        <v>7248.2</v>
      </c>
      <c r="J213" s="2">
        <v>7184.8</v>
      </c>
      <c r="K213" s="2">
        <v>8957.9</v>
      </c>
      <c r="L213" s="2">
        <v>9815.6</v>
      </c>
      <c r="M213" s="2">
        <v>9043.7999999999993</v>
      </c>
      <c r="N213" s="2">
        <v>9374.7999999999993</v>
      </c>
      <c r="O213" s="2">
        <v>8981.9</v>
      </c>
      <c r="P213" s="2">
        <v>9089.9</v>
      </c>
      <c r="Q213" s="2">
        <v>7223.5</v>
      </c>
      <c r="R213">
        <f>SUMIFS(Accounts!$C$7:$C$306,Accounts!$A$7:$A$306,C213,Accounts!$B$7:$B$306,E213)</f>
        <v>453</v>
      </c>
      <c r="S213">
        <f t="shared" si="38"/>
        <v>16.517218543046358</v>
      </c>
      <c r="T213">
        <f t="shared" si="39"/>
        <v>17.050551876379689</v>
      </c>
      <c r="U213">
        <f t="shared" si="40"/>
        <v>15.992317880794703</v>
      </c>
      <c r="V213">
        <f t="shared" si="41"/>
        <v>16.000441501103751</v>
      </c>
      <c r="W213">
        <f t="shared" si="42"/>
        <v>15.860485651214129</v>
      </c>
      <c r="X213">
        <f t="shared" si="43"/>
        <v>19.774613686534217</v>
      </c>
      <c r="Y213">
        <f t="shared" si="44"/>
        <v>21.667991169977928</v>
      </c>
      <c r="Z213">
        <f t="shared" si="45"/>
        <v>19.964238410596025</v>
      </c>
      <c r="AA213">
        <f t="shared" si="46"/>
        <v>20.694922737306843</v>
      </c>
      <c r="AB213">
        <f t="shared" si="47"/>
        <v>19.827593818984546</v>
      </c>
      <c r="AC213">
        <f t="shared" si="48"/>
        <v>20.066004415011037</v>
      </c>
      <c r="AD213">
        <f t="shared" si="49"/>
        <v>15.945916114790286</v>
      </c>
    </row>
    <row r="214" spans="2:30" x14ac:dyDescent="0.25">
      <c r="B214" s="2">
        <v>12</v>
      </c>
      <c r="C214" s="3" t="s">
        <v>16</v>
      </c>
      <c r="D214" s="3" t="str">
        <f>VLOOKUP(C214,'Class Desc'!$C$5:$D$53,2,FALSE)</f>
        <v>COMMERCIAL WATER</v>
      </c>
      <c r="E214" s="14">
        <v>1.5</v>
      </c>
      <c r="F214" s="2">
        <v>15573.6</v>
      </c>
      <c r="G214" s="2">
        <v>16276.5</v>
      </c>
      <c r="H214" s="2">
        <v>19110.66</v>
      </c>
      <c r="I214" s="2">
        <v>21214.05</v>
      </c>
      <c r="J214" s="2">
        <v>26087.25</v>
      </c>
      <c r="K214" s="2">
        <v>36731.9</v>
      </c>
      <c r="L214" s="2">
        <v>29155.9</v>
      </c>
      <c r="M214" s="2">
        <v>25589.4</v>
      </c>
      <c r="N214" s="2">
        <v>21288</v>
      </c>
      <c r="O214" s="2">
        <v>21554</v>
      </c>
      <c r="P214" s="2">
        <v>18816.7</v>
      </c>
      <c r="Q214" s="2">
        <v>14183.2</v>
      </c>
      <c r="R214">
        <f>SUMIFS(Accounts!$C$7:$C$306,Accounts!$A$7:$A$306,C214,Accounts!$B$7:$B$306,E214)</f>
        <v>409</v>
      </c>
      <c r="S214">
        <f t="shared" si="38"/>
        <v>38.077261613691931</v>
      </c>
      <c r="T214">
        <f t="shared" si="39"/>
        <v>39.795843520782398</v>
      </c>
      <c r="U214">
        <f t="shared" si="40"/>
        <v>46.725330073349632</v>
      </c>
      <c r="V214">
        <f t="shared" si="41"/>
        <v>51.868092909535449</v>
      </c>
      <c r="W214">
        <f t="shared" si="42"/>
        <v>63.783007334963322</v>
      </c>
      <c r="X214">
        <f t="shared" si="43"/>
        <v>89.809046454767724</v>
      </c>
      <c r="Y214">
        <f t="shared" si="44"/>
        <v>71.285819070904651</v>
      </c>
      <c r="Z214">
        <f t="shared" si="45"/>
        <v>62.565770171149147</v>
      </c>
      <c r="AA214">
        <f t="shared" si="46"/>
        <v>52.048899755501225</v>
      </c>
      <c r="AB214">
        <f t="shared" si="47"/>
        <v>52.699266503667481</v>
      </c>
      <c r="AC214">
        <f t="shared" si="48"/>
        <v>46.00660146699267</v>
      </c>
      <c r="AD214">
        <f t="shared" si="49"/>
        <v>34.677750611246942</v>
      </c>
    </row>
    <row r="215" spans="2:30" x14ac:dyDescent="0.25">
      <c r="B215" s="2">
        <v>12</v>
      </c>
      <c r="C215" s="3" t="s">
        <v>16</v>
      </c>
      <c r="D215" s="3" t="str">
        <f>VLOOKUP(C215,'Class Desc'!$C$5:$D$53,2,FALSE)</f>
        <v>COMMERCIAL WATER</v>
      </c>
      <c r="E215" s="14">
        <v>10</v>
      </c>
      <c r="F215" s="2">
        <v>104.3</v>
      </c>
      <c r="G215" s="2">
        <v>124.2</v>
      </c>
      <c r="H215" s="2">
        <v>18</v>
      </c>
      <c r="I215" s="2">
        <v>36.200000000000003</v>
      </c>
      <c r="J215" s="2">
        <v>31.2</v>
      </c>
      <c r="K215" s="2">
        <v>31</v>
      </c>
      <c r="L215" s="2">
        <v>0</v>
      </c>
      <c r="M215" s="2">
        <v>64</v>
      </c>
      <c r="N215" s="2">
        <v>61.7</v>
      </c>
      <c r="O215" s="2">
        <v>297</v>
      </c>
      <c r="P215" s="2">
        <v>51</v>
      </c>
      <c r="Q215" s="2">
        <v>15.1</v>
      </c>
      <c r="R215">
        <f>SUMIFS(Accounts!$C$7:$C$306,Accounts!$A$7:$A$306,C215,Accounts!$B$7:$B$306,E215)</f>
        <v>1</v>
      </c>
      <c r="S215">
        <f t="shared" si="38"/>
        <v>104.3</v>
      </c>
      <c r="T215">
        <f t="shared" si="39"/>
        <v>124.2</v>
      </c>
      <c r="U215">
        <f t="shared" si="40"/>
        <v>18</v>
      </c>
      <c r="V215">
        <f t="shared" si="41"/>
        <v>36.200000000000003</v>
      </c>
      <c r="W215">
        <f t="shared" si="42"/>
        <v>31.2</v>
      </c>
      <c r="X215">
        <f t="shared" si="43"/>
        <v>31</v>
      </c>
      <c r="Y215">
        <f t="shared" si="44"/>
        <v>0</v>
      </c>
      <c r="Z215">
        <f t="shared" si="45"/>
        <v>64</v>
      </c>
      <c r="AA215">
        <f t="shared" si="46"/>
        <v>61.7</v>
      </c>
      <c r="AB215">
        <f t="shared" si="47"/>
        <v>297</v>
      </c>
      <c r="AC215">
        <f t="shared" si="48"/>
        <v>51</v>
      </c>
      <c r="AD215">
        <f t="shared" si="49"/>
        <v>15.1</v>
      </c>
    </row>
    <row r="216" spans="2:30" x14ac:dyDescent="0.25">
      <c r="B216" s="2">
        <v>12</v>
      </c>
      <c r="C216" s="3" t="s">
        <v>16</v>
      </c>
      <c r="D216" s="3" t="str">
        <f>VLOOKUP(C216,'Class Desc'!$C$5:$D$53,2,FALSE)</f>
        <v>COMMERCIAL WATER</v>
      </c>
      <c r="E216" s="14">
        <v>2</v>
      </c>
      <c r="F216" s="2">
        <v>33016.9</v>
      </c>
      <c r="G216" s="2">
        <v>36718</v>
      </c>
      <c r="H216" s="2">
        <v>34834.79</v>
      </c>
      <c r="I216" s="2">
        <v>35543.5</v>
      </c>
      <c r="J216" s="2">
        <v>39833.760000000002</v>
      </c>
      <c r="K216" s="2">
        <v>54012.2</v>
      </c>
      <c r="L216" s="2">
        <v>52141.1</v>
      </c>
      <c r="M216" s="2">
        <v>45417</v>
      </c>
      <c r="N216" s="2">
        <v>43786.3</v>
      </c>
      <c r="O216" s="2">
        <v>40470.300000000003</v>
      </c>
      <c r="P216" s="2">
        <v>42214.6</v>
      </c>
      <c r="Q216" s="2">
        <v>32801.800000000003</v>
      </c>
      <c r="R216">
        <f>SUMIFS(Accounts!$C$7:$C$306,Accounts!$A$7:$A$306,C216,Accounts!$B$7:$B$306,E216)</f>
        <v>392</v>
      </c>
      <c r="S216">
        <f t="shared" si="38"/>
        <v>84.226785714285711</v>
      </c>
      <c r="T216">
        <f t="shared" si="39"/>
        <v>93.66836734693878</v>
      </c>
      <c r="U216">
        <f t="shared" si="40"/>
        <v>88.864260204081631</v>
      </c>
      <c r="V216">
        <f t="shared" si="41"/>
        <v>90.672193877551024</v>
      </c>
      <c r="W216">
        <f t="shared" si="42"/>
        <v>101.61673469387756</v>
      </c>
      <c r="X216">
        <f t="shared" si="43"/>
        <v>137.7862244897959</v>
      </c>
      <c r="Y216">
        <f t="shared" si="44"/>
        <v>133.01301020408164</v>
      </c>
      <c r="Z216">
        <f t="shared" si="45"/>
        <v>115.85969387755102</v>
      </c>
      <c r="AA216">
        <f t="shared" si="46"/>
        <v>111.69974489795919</v>
      </c>
      <c r="AB216">
        <f t="shared" si="47"/>
        <v>103.24056122448981</v>
      </c>
      <c r="AC216">
        <f t="shared" si="48"/>
        <v>107.69030612244897</v>
      </c>
      <c r="AD216">
        <f t="shared" si="49"/>
        <v>83.678061224489809</v>
      </c>
    </row>
    <row r="217" spans="2:30" x14ac:dyDescent="0.25">
      <c r="B217" s="2">
        <v>12</v>
      </c>
      <c r="C217" s="3" t="s">
        <v>16</v>
      </c>
      <c r="D217" s="3" t="str">
        <f>VLOOKUP(C217,'Class Desc'!$C$5:$D$53,2,FALSE)</f>
        <v>COMMERCIAL WATER</v>
      </c>
      <c r="E217" s="14">
        <v>3</v>
      </c>
      <c r="F217" s="2">
        <v>32633.4</v>
      </c>
      <c r="G217" s="2">
        <v>66245.8</v>
      </c>
      <c r="H217" s="2">
        <v>20253.560000000001</v>
      </c>
      <c r="I217" s="2">
        <v>30983.3</v>
      </c>
      <c r="J217" s="2">
        <v>29382.1</v>
      </c>
      <c r="K217" s="2">
        <v>37591.800000000003</v>
      </c>
      <c r="L217" s="2">
        <v>39835.599999999999</v>
      </c>
      <c r="M217" s="2">
        <v>33548.300000000003</v>
      </c>
      <c r="N217" s="2">
        <v>31280.400000000001</v>
      </c>
      <c r="O217" s="2">
        <v>27596.25</v>
      </c>
      <c r="P217" s="2">
        <v>22999.200000000001</v>
      </c>
      <c r="Q217" s="2">
        <v>18982.2</v>
      </c>
      <c r="R217">
        <f>SUMIFS(Accounts!$C$7:$C$306,Accounts!$A$7:$A$306,C217,Accounts!$B$7:$B$306,E217)</f>
        <v>104</v>
      </c>
      <c r="S217">
        <f t="shared" si="38"/>
        <v>313.78269230769234</v>
      </c>
      <c r="T217">
        <f t="shared" si="39"/>
        <v>636.97884615384623</v>
      </c>
      <c r="U217">
        <f t="shared" si="40"/>
        <v>194.74576923076924</v>
      </c>
      <c r="V217">
        <f t="shared" si="41"/>
        <v>297.91634615384612</v>
      </c>
      <c r="W217">
        <f t="shared" si="42"/>
        <v>282.5201923076923</v>
      </c>
      <c r="X217">
        <f t="shared" si="43"/>
        <v>361.4596153846154</v>
      </c>
      <c r="Y217">
        <f t="shared" si="44"/>
        <v>383.03461538461539</v>
      </c>
      <c r="Z217">
        <f t="shared" si="45"/>
        <v>322.57980769230772</v>
      </c>
      <c r="AA217">
        <f t="shared" si="46"/>
        <v>300.77307692307693</v>
      </c>
      <c r="AB217">
        <f t="shared" si="47"/>
        <v>265.34855769230768</v>
      </c>
      <c r="AC217">
        <f t="shared" si="48"/>
        <v>221.14615384615385</v>
      </c>
      <c r="AD217">
        <f t="shared" si="49"/>
        <v>182.52115384615385</v>
      </c>
    </row>
    <row r="218" spans="2:30" x14ac:dyDescent="0.25">
      <c r="B218" s="2">
        <v>12</v>
      </c>
      <c r="C218" s="3" t="s">
        <v>16</v>
      </c>
      <c r="D218" s="3" t="str">
        <f>VLOOKUP(C218,'Class Desc'!$C$5:$D$53,2,FALSE)</f>
        <v>COMMERCIAL WATER</v>
      </c>
      <c r="E218" s="14">
        <v>4</v>
      </c>
      <c r="F218" s="2">
        <v>11173.1</v>
      </c>
      <c r="G218" s="2">
        <v>12810.4</v>
      </c>
      <c r="H218" s="2">
        <v>11193.8</v>
      </c>
      <c r="I218" s="2">
        <v>11186</v>
      </c>
      <c r="J218" s="2">
        <v>10257.200000000001</v>
      </c>
      <c r="K218" s="2">
        <v>13525.8</v>
      </c>
      <c r="L218" s="2">
        <v>14903.7</v>
      </c>
      <c r="M218" s="2">
        <v>15961.7</v>
      </c>
      <c r="N218" s="2">
        <v>15518.1</v>
      </c>
      <c r="O218" s="2">
        <v>14003</v>
      </c>
      <c r="P218" s="2">
        <v>14032.9</v>
      </c>
      <c r="Q218" s="2">
        <v>9268.9</v>
      </c>
      <c r="R218">
        <f>SUMIFS(Accounts!$C$7:$C$306,Accounts!$A$7:$A$306,C218,Accounts!$B$7:$B$306,E218)</f>
        <v>13</v>
      </c>
      <c r="S218">
        <f t="shared" si="38"/>
        <v>859.46923076923076</v>
      </c>
      <c r="T218">
        <f t="shared" si="39"/>
        <v>985.4153846153846</v>
      </c>
      <c r="U218">
        <f t="shared" si="40"/>
        <v>861.06153846153836</v>
      </c>
      <c r="V218">
        <f t="shared" si="41"/>
        <v>860.46153846153845</v>
      </c>
      <c r="W218">
        <f t="shared" si="42"/>
        <v>789.01538461538462</v>
      </c>
      <c r="X218">
        <f t="shared" si="43"/>
        <v>1040.4461538461537</v>
      </c>
      <c r="Y218">
        <f t="shared" si="44"/>
        <v>1146.4384615384615</v>
      </c>
      <c r="Z218">
        <f t="shared" si="45"/>
        <v>1227.823076923077</v>
      </c>
      <c r="AA218">
        <f t="shared" si="46"/>
        <v>1193.7</v>
      </c>
      <c r="AB218">
        <f t="shared" si="47"/>
        <v>1077.1538461538462</v>
      </c>
      <c r="AC218">
        <f t="shared" si="48"/>
        <v>1079.4538461538461</v>
      </c>
      <c r="AD218">
        <f t="shared" si="49"/>
        <v>712.99230769230769</v>
      </c>
    </row>
    <row r="219" spans="2:30" x14ac:dyDescent="0.25">
      <c r="B219" s="2">
        <v>12</v>
      </c>
      <c r="C219" s="3" t="s">
        <v>16</v>
      </c>
      <c r="D219" s="3" t="str">
        <f>VLOOKUP(C219,'Class Desc'!$C$5:$D$53,2,FALSE)</f>
        <v>COMMERCIAL WATER</v>
      </c>
      <c r="E219" s="14">
        <v>6</v>
      </c>
      <c r="F219" s="2">
        <v>911.3</v>
      </c>
      <c r="G219" s="2">
        <v>662.2</v>
      </c>
      <c r="H219" s="2">
        <v>587.1</v>
      </c>
      <c r="I219" s="2">
        <v>747</v>
      </c>
      <c r="J219" s="2">
        <v>647.79999999999995</v>
      </c>
      <c r="K219" s="2">
        <v>526.70000000000005</v>
      </c>
      <c r="L219" s="2">
        <v>557.79999999999995</v>
      </c>
      <c r="M219" s="2">
        <v>301.7</v>
      </c>
      <c r="N219" s="2">
        <v>338.4</v>
      </c>
      <c r="O219" s="2">
        <v>595.29999999999995</v>
      </c>
      <c r="P219" s="2">
        <v>647.4</v>
      </c>
      <c r="Q219" s="2">
        <v>189.7</v>
      </c>
      <c r="R219">
        <f>SUMIFS(Accounts!$C$7:$C$306,Accounts!$A$7:$A$306,C219,Accounts!$B$7:$B$306,E219)</f>
        <v>2</v>
      </c>
      <c r="S219">
        <f t="shared" si="38"/>
        <v>455.65</v>
      </c>
      <c r="T219">
        <f t="shared" si="39"/>
        <v>331.1</v>
      </c>
      <c r="U219">
        <f t="shared" si="40"/>
        <v>293.55</v>
      </c>
      <c r="V219">
        <f t="shared" si="41"/>
        <v>373.5</v>
      </c>
      <c r="W219">
        <f t="shared" si="42"/>
        <v>323.89999999999998</v>
      </c>
      <c r="X219">
        <f t="shared" si="43"/>
        <v>263.35000000000002</v>
      </c>
      <c r="Y219">
        <f t="shared" si="44"/>
        <v>278.89999999999998</v>
      </c>
      <c r="Z219">
        <f t="shared" si="45"/>
        <v>150.85</v>
      </c>
      <c r="AA219">
        <f t="shared" si="46"/>
        <v>169.2</v>
      </c>
      <c r="AB219">
        <f t="shared" si="47"/>
        <v>297.64999999999998</v>
      </c>
      <c r="AC219">
        <f t="shared" si="48"/>
        <v>323.7</v>
      </c>
      <c r="AD219">
        <f t="shared" si="49"/>
        <v>94.85</v>
      </c>
    </row>
    <row r="220" spans="2:30" x14ac:dyDescent="0.25">
      <c r="B220" s="2">
        <v>12</v>
      </c>
      <c r="C220" s="3" t="s">
        <v>16</v>
      </c>
      <c r="D220" s="3" t="str">
        <f>VLOOKUP(C220,'Class Desc'!$C$5:$D$53,2,FALSE)</f>
        <v>COMMERCIAL WATER</v>
      </c>
      <c r="E220" s="14">
        <v>8</v>
      </c>
      <c r="F220" s="2">
        <v>563.4</v>
      </c>
      <c r="G220" s="2">
        <v>735.2</v>
      </c>
      <c r="H220" s="2">
        <v>5425.4</v>
      </c>
      <c r="I220" s="2">
        <v>595.9</v>
      </c>
      <c r="J220" s="2">
        <v>419.6</v>
      </c>
      <c r="K220" s="2">
        <v>1974.2</v>
      </c>
      <c r="L220" s="2">
        <v>896.1</v>
      </c>
      <c r="M220" s="2">
        <v>887.5</v>
      </c>
      <c r="N220" s="2">
        <v>1206.9000000000001</v>
      </c>
      <c r="O220" s="2">
        <v>1809.9</v>
      </c>
      <c r="P220" s="2">
        <v>1522.2</v>
      </c>
      <c r="Q220" s="2">
        <v>1540</v>
      </c>
      <c r="R220">
        <f>SUMIFS(Accounts!$C$7:$C$306,Accounts!$A$7:$A$306,C220,Accounts!$B$7:$B$306,E220)</f>
        <v>3</v>
      </c>
      <c r="S220">
        <f t="shared" si="38"/>
        <v>187.79999999999998</v>
      </c>
      <c r="T220">
        <f t="shared" si="39"/>
        <v>245.06666666666669</v>
      </c>
      <c r="U220">
        <f t="shared" si="40"/>
        <v>1808.4666666666665</v>
      </c>
      <c r="V220">
        <f t="shared" si="41"/>
        <v>198.63333333333333</v>
      </c>
      <c r="W220">
        <f t="shared" si="42"/>
        <v>139.86666666666667</v>
      </c>
      <c r="X220">
        <f t="shared" si="43"/>
        <v>658.06666666666672</v>
      </c>
      <c r="Y220">
        <f t="shared" si="44"/>
        <v>298.7</v>
      </c>
      <c r="Z220">
        <f t="shared" si="45"/>
        <v>295.83333333333331</v>
      </c>
      <c r="AA220">
        <f t="shared" si="46"/>
        <v>402.3</v>
      </c>
      <c r="AB220">
        <f t="shared" si="47"/>
        <v>603.30000000000007</v>
      </c>
      <c r="AC220">
        <f t="shared" si="48"/>
        <v>507.40000000000003</v>
      </c>
      <c r="AD220">
        <f t="shared" si="49"/>
        <v>513.33333333333337</v>
      </c>
    </row>
    <row r="221" spans="2:30" x14ac:dyDescent="0.25">
      <c r="B221" s="2">
        <v>12</v>
      </c>
      <c r="C221" s="3" t="s">
        <v>17</v>
      </c>
      <c r="D221" s="3" t="str">
        <f>VLOOKUP(C221,'Class Desc'!$C$5:$D$53,2,FALSE)</f>
        <v>COMML WATER HIGH USE RATE</v>
      </c>
      <c r="E221" s="14">
        <v>2</v>
      </c>
      <c r="F221" s="2">
        <v>908.7</v>
      </c>
      <c r="G221" s="2">
        <v>906.9</v>
      </c>
      <c r="H221" s="2">
        <v>1024.9000000000001</v>
      </c>
      <c r="I221" s="2">
        <v>1060.2</v>
      </c>
      <c r="J221" s="2">
        <v>1042.0999999999999</v>
      </c>
      <c r="K221" s="2">
        <v>1267.8</v>
      </c>
      <c r="L221" s="2">
        <v>1168.5999999999999</v>
      </c>
      <c r="M221" s="2">
        <v>848.3</v>
      </c>
      <c r="N221" s="2">
        <v>986.3</v>
      </c>
      <c r="O221" s="2">
        <v>857.9</v>
      </c>
      <c r="P221" s="2">
        <v>892.6</v>
      </c>
      <c r="Q221" s="2">
        <v>1008.3</v>
      </c>
      <c r="R221">
        <f>SUMIFS(Accounts!$C$7:$C$306,Accounts!$A$7:$A$306,C221,Accounts!$B$7:$B$306,E221)</f>
        <v>1</v>
      </c>
      <c r="S221">
        <f t="shared" si="38"/>
        <v>908.7</v>
      </c>
      <c r="T221">
        <f t="shared" si="39"/>
        <v>906.9</v>
      </c>
      <c r="U221">
        <f t="shared" si="40"/>
        <v>1024.9000000000001</v>
      </c>
      <c r="V221">
        <f t="shared" si="41"/>
        <v>1060.2</v>
      </c>
      <c r="W221">
        <f t="shared" si="42"/>
        <v>1042.0999999999999</v>
      </c>
      <c r="X221">
        <f t="shared" si="43"/>
        <v>1267.8</v>
      </c>
      <c r="Y221">
        <f t="shared" si="44"/>
        <v>1168.5999999999999</v>
      </c>
      <c r="Z221">
        <f t="shared" si="45"/>
        <v>848.3</v>
      </c>
      <c r="AA221">
        <f t="shared" si="46"/>
        <v>986.3</v>
      </c>
      <c r="AB221">
        <f t="shared" si="47"/>
        <v>857.9</v>
      </c>
      <c r="AC221">
        <f t="shared" si="48"/>
        <v>892.6</v>
      </c>
      <c r="AD221">
        <f t="shared" si="49"/>
        <v>1008.3</v>
      </c>
    </row>
    <row r="222" spans="2:30" x14ac:dyDescent="0.25">
      <c r="B222" s="2">
        <v>12</v>
      </c>
      <c r="C222" s="3" t="s">
        <v>17</v>
      </c>
      <c r="D222" s="3" t="str">
        <f>VLOOKUP(C222,'Class Desc'!$C$5:$D$53,2,FALSE)</f>
        <v>COMML WATER HIGH USE RATE</v>
      </c>
      <c r="E222" s="14">
        <v>4</v>
      </c>
      <c r="F222" s="2">
        <v>1612.8</v>
      </c>
      <c r="G222" s="2">
        <v>1418.2</v>
      </c>
      <c r="H222" s="2">
        <v>1237</v>
      </c>
      <c r="I222" s="2">
        <v>1513</v>
      </c>
      <c r="J222" s="2">
        <v>1228</v>
      </c>
      <c r="K222" s="2">
        <v>1499</v>
      </c>
      <c r="L222" s="2">
        <v>1274</v>
      </c>
      <c r="M222" s="2">
        <v>1126</v>
      </c>
      <c r="N222" s="2">
        <v>1315</v>
      </c>
      <c r="O222" s="2">
        <v>1559</v>
      </c>
      <c r="P222" s="2">
        <v>1287</v>
      </c>
      <c r="Q222" s="2">
        <v>1814</v>
      </c>
      <c r="R222">
        <f>SUMIFS(Accounts!$C$7:$C$306,Accounts!$A$7:$A$306,C222,Accounts!$B$7:$B$306,E222)</f>
        <v>1</v>
      </c>
      <c r="S222">
        <f t="shared" si="38"/>
        <v>1612.8</v>
      </c>
      <c r="T222">
        <f t="shared" si="39"/>
        <v>1418.2</v>
      </c>
      <c r="U222">
        <f t="shared" si="40"/>
        <v>1237</v>
      </c>
      <c r="V222">
        <f t="shared" si="41"/>
        <v>1513</v>
      </c>
      <c r="W222">
        <f t="shared" si="42"/>
        <v>1228</v>
      </c>
      <c r="X222">
        <f t="shared" si="43"/>
        <v>1499</v>
      </c>
      <c r="Y222">
        <f t="shared" si="44"/>
        <v>1274</v>
      </c>
      <c r="Z222">
        <f t="shared" si="45"/>
        <v>1126</v>
      </c>
      <c r="AA222">
        <f t="shared" si="46"/>
        <v>1315</v>
      </c>
      <c r="AB222">
        <f t="shared" si="47"/>
        <v>1559</v>
      </c>
      <c r="AC222">
        <f t="shared" si="48"/>
        <v>1287</v>
      </c>
      <c r="AD222">
        <f t="shared" si="49"/>
        <v>1814</v>
      </c>
    </row>
    <row r="223" spans="2:30" x14ac:dyDescent="0.25">
      <c r="B223" s="2">
        <v>12</v>
      </c>
      <c r="C223" s="3" t="s">
        <v>17</v>
      </c>
      <c r="D223" s="3" t="str">
        <f>VLOOKUP(C223,'Class Desc'!$C$5:$D$53,2,FALSE)</f>
        <v>COMML WATER HIGH USE RATE</v>
      </c>
      <c r="E223" s="14">
        <v>6</v>
      </c>
      <c r="F223" s="2">
        <v>1274</v>
      </c>
      <c r="G223" s="2">
        <v>877</v>
      </c>
      <c r="H223" s="2">
        <v>637</v>
      </c>
      <c r="I223" s="2">
        <v>589</v>
      </c>
      <c r="J223" s="2">
        <v>665</v>
      </c>
      <c r="K223" s="2">
        <v>796</v>
      </c>
      <c r="L223" s="2">
        <v>656</v>
      </c>
      <c r="M223" s="2">
        <v>567</v>
      </c>
      <c r="N223" s="2">
        <v>560</v>
      </c>
      <c r="O223" s="2">
        <v>457</v>
      </c>
      <c r="P223" s="2">
        <v>181</v>
      </c>
      <c r="Q223" s="2">
        <v>232</v>
      </c>
      <c r="R223">
        <f>SUMIFS(Accounts!$C$7:$C$306,Accounts!$A$7:$A$306,C223,Accounts!$B$7:$B$306,E223)</f>
        <v>1</v>
      </c>
      <c r="S223">
        <f t="shared" si="38"/>
        <v>1274</v>
      </c>
      <c r="T223">
        <f t="shared" si="39"/>
        <v>877</v>
      </c>
      <c r="U223">
        <f t="shared" si="40"/>
        <v>637</v>
      </c>
      <c r="V223">
        <f t="shared" si="41"/>
        <v>589</v>
      </c>
      <c r="W223">
        <f t="shared" si="42"/>
        <v>665</v>
      </c>
      <c r="X223">
        <f t="shared" si="43"/>
        <v>796</v>
      </c>
      <c r="Y223">
        <f t="shared" si="44"/>
        <v>656</v>
      </c>
      <c r="Z223">
        <f t="shared" si="45"/>
        <v>567</v>
      </c>
      <c r="AA223">
        <f t="shared" si="46"/>
        <v>560</v>
      </c>
      <c r="AB223">
        <f t="shared" si="47"/>
        <v>457</v>
      </c>
      <c r="AC223">
        <f t="shared" si="48"/>
        <v>181</v>
      </c>
      <c r="AD223">
        <f t="shared" si="49"/>
        <v>232</v>
      </c>
    </row>
    <row r="224" spans="2:30" x14ac:dyDescent="0.25">
      <c r="B224" s="2">
        <v>12</v>
      </c>
      <c r="C224" s="3" t="s">
        <v>18</v>
      </c>
      <c r="D224" s="3" t="str">
        <f>VLOOKUP(C224,'Class Desc'!$C$5:$D$53,2,FALSE)</f>
        <v>COMML RESTAURANT WATER</v>
      </c>
      <c r="E224" s="3" t="s">
        <v>12</v>
      </c>
      <c r="F224" s="4"/>
      <c r="G224" s="2">
        <v>0</v>
      </c>
      <c r="H224" s="2">
        <v>0</v>
      </c>
      <c r="I224" s="2">
        <v>0</v>
      </c>
      <c r="J224" s="4"/>
      <c r="K224" s="2">
        <v>0</v>
      </c>
      <c r="L224" s="2">
        <v>0</v>
      </c>
      <c r="M224" s="4"/>
      <c r="N224" s="2">
        <v>0</v>
      </c>
      <c r="O224" s="2">
        <v>0</v>
      </c>
      <c r="P224" s="2">
        <v>0</v>
      </c>
      <c r="Q224" s="2">
        <v>0</v>
      </c>
      <c r="R224">
        <f>SUMIFS(Accounts!$C$7:$C$306,Accounts!$A$7:$A$306,C224,Accounts!$B$7:$B$306,E224)</f>
        <v>0</v>
      </c>
      <c r="S224">
        <f t="shared" si="38"/>
        <v>0</v>
      </c>
      <c r="T224">
        <f t="shared" si="39"/>
        <v>0</v>
      </c>
      <c r="U224">
        <f t="shared" si="40"/>
        <v>0</v>
      </c>
      <c r="V224">
        <f t="shared" si="41"/>
        <v>0</v>
      </c>
      <c r="W224">
        <f t="shared" si="42"/>
        <v>0</v>
      </c>
      <c r="X224">
        <f t="shared" si="43"/>
        <v>0</v>
      </c>
      <c r="Y224">
        <f t="shared" si="44"/>
        <v>0</v>
      </c>
      <c r="Z224">
        <f t="shared" si="45"/>
        <v>0</v>
      </c>
      <c r="AA224">
        <f t="shared" si="46"/>
        <v>0</v>
      </c>
      <c r="AB224">
        <f t="shared" si="47"/>
        <v>0</v>
      </c>
      <c r="AC224">
        <f t="shared" si="48"/>
        <v>0</v>
      </c>
      <c r="AD224">
        <f t="shared" si="49"/>
        <v>0</v>
      </c>
    </row>
    <row r="225" spans="2:30" x14ac:dyDescent="0.25">
      <c r="B225" s="2">
        <v>12</v>
      </c>
      <c r="C225" s="3" t="s">
        <v>18</v>
      </c>
      <c r="D225" s="3" t="str">
        <f>VLOOKUP(C225,'Class Desc'!$C$5:$D$53,2,FALSE)</f>
        <v>COMML RESTAURANT WATER</v>
      </c>
      <c r="E225" s="14">
        <v>0.75</v>
      </c>
      <c r="F225" s="2">
        <v>1541.7</v>
      </c>
      <c r="G225" s="2">
        <v>1497.3</v>
      </c>
      <c r="H225" s="2">
        <v>1629.25</v>
      </c>
      <c r="I225" s="2">
        <v>1785.2</v>
      </c>
      <c r="J225" s="2">
        <v>1654.8</v>
      </c>
      <c r="K225" s="2">
        <v>1837</v>
      </c>
      <c r="L225" s="2">
        <v>1811.8</v>
      </c>
      <c r="M225" s="2">
        <v>1616.8</v>
      </c>
      <c r="N225" s="2">
        <v>1609</v>
      </c>
      <c r="O225" s="2">
        <v>1474.8</v>
      </c>
      <c r="P225" s="2">
        <v>1573.1</v>
      </c>
      <c r="Q225" s="2">
        <v>1498.6</v>
      </c>
      <c r="R225">
        <f>SUMIFS(Accounts!$C$7:$C$306,Accounts!$A$7:$A$306,C225,Accounts!$B$7:$B$306,E225)</f>
        <v>66</v>
      </c>
      <c r="S225">
        <f t="shared" si="38"/>
        <v>23.359090909090909</v>
      </c>
      <c r="T225">
        <f t="shared" si="39"/>
        <v>22.686363636363637</v>
      </c>
      <c r="U225">
        <f t="shared" si="40"/>
        <v>24.685606060606062</v>
      </c>
      <c r="V225">
        <f t="shared" si="41"/>
        <v>27.048484848484851</v>
      </c>
      <c r="W225">
        <f t="shared" si="42"/>
        <v>25.072727272727271</v>
      </c>
      <c r="X225">
        <f t="shared" si="43"/>
        <v>27.833333333333332</v>
      </c>
      <c r="Y225">
        <f t="shared" si="44"/>
        <v>27.451515151515149</v>
      </c>
      <c r="Z225">
        <f t="shared" si="45"/>
        <v>24.496969696969696</v>
      </c>
      <c r="AA225">
        <f t="shared" si="46"/>
        <v>24.378787878787879</v>
      </c>
      <c r="AB225">
        <f t="shared" si="47"/>
        <v>22.345454545454544</v>
      </c>
      <c r="AC225">
        <f t="shared" si="48"/>
        <v>23.834848484848482</v>
      </c>
      <c r="AD225">
        <f t="shared" si="49"/>
        <v>22.706060606060603</v>
      </c>
    </row>
    <row r="226" spans="2:30" x14ac:dyDescent="0.25">
      <c r="B226" s="2">
        <v>12</v>
      </c>
      <c r="C226" s="3" t="s">
        <v>18</v>
      </c>
      <c r="D226" s="3" t="str">
        <f>VLOOKUP(C226,'Class Desc'!$C$5:$D$53,2,FALSE)</f>
        <v>COMML RESTAURANT WATER</v>
      </c>
      <c r="E226" s="14">
        <v>1</v>
      </c>
      <c r="F226" s="2">
        <v>1331.9</v>
      </c>
      <c r="G226" s="2">
        <v>1300.4000000000001</v>
      </c>
      <c r="H226" s="2">
        <v>1311.87</v>
      </c>
      <c r="I226" s="2">
        <v>1315.5</v>
      </c>
      <c r="J226" s="2">
        <v>1221.2</v>
      </c>
      <c r="K226" s="2">
        <v>1691.6</v>
      </c>
      <c r="L226" s="2">
        <v>1697.3</v>
      </c>
      <c r="M226" s="2">
        <v>1366.3</v>
      </c>
      <c r="N226" s="2">
        <v>1334.9</v>
      </c>
      <c r="O226" s="2">
        <v>1256.5999999999999</v>
      </c>
      <c r="P226" s="2">
        <v>1322.2</v>
      </c>
      <c r="Q226" s="2">
        <v>1240.0999999999999</v>
      </c>
      <c r="R226">
        <f>SUMIFS(Accounts!$C$7:$C$306,Accounts!$A$7:$A$306,C226,Accounts!$B$7:$B$306,E226)</f>
        <v>36</v>
      </c>
      <c r="S226">
        <f t="shared" si="38"/>
        <v>36.997222222222227</v>
      </c>
      <c r="T226">
        <f t="shared" si="39"/>
        <v>36.122222222222227</v>
      </c>
      <c r="U226">
        <f t="shared" si="40"/>
        <v>36.44083333333333</v>
      </c>
      <c r="V226">
        <f t="shared" si="41"/>
        <v>36.541666666666664</v>
      </c>
      <c r="W226">
        <f t="shared" si="42"/>
        <v>33.922222222222224</v>
      </c>
      <c r="X226">
        <f t="shared" si="43"/>
        <v>46.988888888888887</v>
      </c>
      <c r="Y226">
        <f t="shared" si="44"/>
        <v>47.147222222222219</v>
      </c>
      <c r="Z226">
        <f t="shared" si="45"/>
        <v>37.952777777777776</v>
      </c>
      <c r="AA226">
        <f t="shared" si="46"/>
        <v>37.080555555555556</v>
      </c>
      <c r="AB226">
        <f t="shared" si="47"/>
        <v>34.905555555555551</v>
      </c>
      <c r="AC226">
        <f t="shared" si="48"/>
        <v>36.727777777777781</v>
      </c>
      <c r="AD226">
        <f t="shared" si="49"/>
        <v>34.447222222222223</v>
      </c>
    </row>
    <row r="227" spans="2:30" x14ac:dyDescent="0.25">
      <c r="B227" s="2">
        <v>12</v>
      </c>
      <c r="C227" s="3" t="s">
        <v>18</v>
      </c>
      <c r="D227" s="3" t="str">
        <f>VLOOKUP(C227,'Class Desc'!$C$5:$D$53,2,FALSE)</f>
        <v>COMML RESTAURANT WATER</v>
      </c>
      <c r="E227" s="14">
        <v>1.5</v>
      </c>
      <c r="F227" s="2">
        <v>1512.1</v>
      </c>
      <c r="G227" s="2">
        <v>1627.1</v>
      </c>
      <c r="H227" s="2">
        <v>1472.39</v>
      </c>
      <c r="I227" s="2">
        <v>1450.5</v>
      </c>
      <c r="J227" s="2">
        <v>1606</v>
      </c>
      <c r="K227" s="2">
        <v>2020.2</v>
      </c>
      <c r="L227" s="2">
        <v>2046.2</v>
      </c>
      <c r="M227" s="2">
        <v>1867.8</v>
      </c>
      <c r="N227" s="2">
        <v>1787.1</v>
      </c>
      <c r="O227" s="2">
        <v>1749.2</v>
      </c>
      <c r="P227" s="2">
        <v>1904.7</v>
      </c>
      <c r="Q227" s="2">
        <v>1549.9</v>
      </c>
      <c r="R227">
        <f>SUMIFS(Accounts!$C$7:$C$306,Accounts!$A$7:$A$306,C227,Accounts!$B$7:$B$306,E227)</f>
        <v>22</v>
      </c>
      <c r="S227">
        <f t="shared" si="38"/>
        <v>68.731818181818184</v>
      </c>
      <c r="T227">
        <f t="shared" si="39"/>
        <v>73.959090909090904</v>
      </c>
      <c r="U227">
        <f t="shared" si="40"/>
        <v>66.926818181818192</v>
      </c>
      <c r="V227">
        <f t="shared" si="41"/>
        <v>65.931818181818187</v>
      </c>
      <c r="W227">
        <f t="shared" si="42"/>
        <v>73</v>
      </c>
      <c r="X227">
        <f t="shared" si="43"/>
        <v>91.827272727272728</v>
      </c>
      <c r="Y227">
        <f t="shared" si="44"/>
        <v>93.009090909090915</v>
      </c>
      <c r="Z227">
        <f t="shared" si="45"/>
        <v>84.899999999999991</v>
      </c>
      <c r="AA227">
        <f t="shared" si="46"/>
        <v>81.231818181818184</v>
      </c>
      <c r="AB227">
        <f t="shared" si="47"/>
        <v>79.509090909090915</v>
      </c>
      <c r="AC227">
        <f t="shared" si="48"/>
        <v>86.577272727272728</v>
      </c>
      <c r="AD227">
        <f t="shared" si="49"/>
        <v>70.45</v>
      </c>
    </row>
    <row r="228" spans="2:30" x14ac:dyDescent="0.25">
      <c r="B228" s="2">
        <v>12</v>
      </c>
      <c r="C228" s="3" t="s">
        <v>18</v>
      </c>
      <c r="D228" s="3" t="str">
        <f>VLOOKUP(C228,'Class Desc'!$C$5:$D$53,2,FALSE)</f>
        <v>COMML RESTAURANT WATER</v>
      </c>
      <c r="E228" s="14">
        <v>2</v>
      </c>
      <c r="F228" s="2">
        <v>2436.3000000000002</v>
      </c>
      <c r="G228" s="2">
        <v>2731.3</v>
      </c>
      <c r="H228" s="2">
        <v>2303.1999999999998</v>
      </c>
      <c r="I228" s="2">
        <v>2390.6</v>
      </c>
      <c r="J228" s="2">
        <v>2347.6</v>
      </c>
      <c r="K228" s="2">
        <v>2623.3</v>
      </c>
      <c r="L228" s="2">
        <v>2731.8</v>
      </c>
      <c r="M228" s="2">
        <v>2244.1999999999998</v>
      </c>
      <c r="N228" s="2">
        <v>2269.6</v>
      </c>
      <c r="O228" s="2">
        <v>2370</v>
      </c>
      <c r="P228" s="2">
        <v>2207.9</v>
      </c>
      <c r="Q228" s="2">
        <v>2476</v>
      </c>
      <c r="R228">
        <f>SUMIFS(Accounts!$C$7:$C$306,Accounts!$A$7:$A$306,C228,Accounts!$B$7:$B$306,E228)</f>
        <v>15</v>
      </c>
      <c r="S228">
        <f t="shared" si="38"/>
        <v>162.42000000000002</v>
      </c>
      <c r="T228">
        <f t="shared" si="39"/>
        <v>182.08666666666667</v>
      </c>
      <c r="U228">
        <f t="shared" si="40"/>
        <v>153.54666666666665</v>
      </c>
      <c r="V228">
        <f t="shared" si="41"/>
        <v>159.37333333333333</v>
      </c>
      <c r="W228">
        <f t="shared" si="42"/>
        <v>156.50666666666666</v>
      </c>
      <c r="X228">
        <f t="shared" si="43"/>
        <v>174.88666666666668</v>
      </c>
      <c r="Y228">
        <f t="shared" si="44"/>
        <v>182.12</v>
      </c>
      <c r="Z228">
        <f t="shared" si="45"/>
        <v>149.61333333333332</v>
      </c>
      <c r="AA228">
        <f t="shared" si="46"/>
        <v>151.30666666666667</v>
      </c>
      <c r="AB228">
        <f t="shared" si="47"/>
        <v>158</v>
      </c>
      <c r="AC228">
        <f t="shared" si="48"/>
        <v>147.19333333333333</v>
      </c>
      <c r="AD228">
        <f t="shared" si="49"/>
        <v>165.06666666666666</v>
      </c>
    </row>
    <row r="229" spans="2:30" x14ac:dyDescent="0.25">
      <c r="B229" s="2">
        <v>12</v>
      </c>
      <c r="C229" s="3" t="s">
        <v>18</v>
      </c>
      <c r="D229" s="3" t="str">
        <f>VLOOKUP(C229,'Class Desc'!$C$5:$D$53,2,FALSE)</f>
        <v>COMML RESTAURANT WATER</v>
      </c>
      <c r="E229" s="14">
        <v>3</v>
      </c>
      <c r="F229" s="2">
        <v>124.5</v>
      </c>
      <c r="G229" s="2">
        <v>153.9</v>
      </c>
      <c r="H229" s="2">
        <v>177.2</v>
      </c>
      <c r="I229" s="2">
        <v>151</v>
      </c>
      <c r="J229" s="2">
        <v>182.1</v>
      </c>
      <c r="K229" s="2">
        <v>243.4</v>
      </c>
      <c r="L229" s="2">
        <v>178.7</v>
      </c>
      <c r="M229" s="2">
        <v>161.80000000000001</v>
      </c>
      <c r="N229" s="2">
        <v>180.8</v>
      </c>
      <c r="O229" s="2">
        <v>188.2</v>
      </c>
      <c r="P229" s="2">
        <v>175.4</v>
      </c>
      <c r="Q229" s="2">
        <v>152.30000000000001</v>
      </c>
      <c r="R229">
        <f>SUMIFS(Accounts!$C$7:$C$306,Accounts!$A$7:$A$306,C229,Accounts!$B$7:$B$306,E229)</f>
        <v>2</v>
      </c>
      <c r="S229">
        <f t="shared" si="38"/>
        <v>62.25</v>
      </c>
      <c r="T229">
        <f t="shared" si="39"/>
        <v>76.95</v>
      </c>
      <c r="U229">
        <f t="shared" si="40"/>
        <v>88.6</v>
      </c>
      <c r="V229">
        <f t="shared" si="41"/>
        <v>75.5</v>
      </c>
      <c r="W229">
        <f t="shared" si="42"/>
        <v>91.05</v>
      </c>
      <c r="X229">
        <f t="shared" si="43"/>
        <v>121.7</v>
      </c>
      <c r="Y229">
        <f t="shared" si="44"/>
        <v>89.35</v>
      </c>
      <c r="Z229">
        <f t="shared" si="45"/>
        <v>80.900000000000006</v>
      </c>
      <c r="AA229">
        <f t="shared" si="46"/>
        <v>90.4</v>
      </c>
      <c r="AB229">
        <f t="shared" si="47"/>
        <v>94.1</v>
      </c>
      <c r="AC229">
        <f t="shared" si="48"/>
        <v>87.7</v>
      </c>
      <c r="AD229">
        <f t="shared" si="49"/>
        <v>76.150000000000006</v>
      </c>
    </row>
    <row r="230" spans="2:30" x14ac:dyDescent="0.25">
      <c r="B230" s="2">
        <v>12</v>
      </c>
      <c r="C230" s="3" t="s">
        <v>18</v>
      </c>
      <c r="D230" s="3" t="str">
        <f>VLOOKUP(C230,'Class Desc'!$C$5:$D$53,2,FALSE)</f>
        <v>COMML RESTAURANT WATER</v>
      </c>
      <c r="E230" s="14">
        <v>4</v>
      </c>
      <c r="F230" s="2">
        <v>283.60000000000002</v>
      </c>
      <c r="G230" s="2">
        <v>242.8</v>
      </c>
      <c r="H230" s="2">
        <v>213.6</v>
      </c>
      <c r="I230" s="2">
        <v>227.5</v>
      </c>
      <c r="J230" s="2">
        <v>271.7</v>
      </c>
      <c r="K230" s="2">
        <v>371.2</v>
      </c>
      <c r="L230" s="2">
        <v>342.1</v>
      </c>
      <c r="M230" s="2">
        <v>370.3</v>
      </c>
      <c r="N230" s="2">
        <v>500.5</v>
      </c>
      <c r="O230" s="2">
        <v>166.7</v>
      </c>
      <c r="P230" s="2">
        <v>279.10000000000002</v>
      </c>
      <c r="Q230" s="2">
        <v>246.6</v>
      </c>
      <c r="R230">
        <f>SUMIFS(Accounts!$C$7:$C$306,Accounts!$A$7:$A$306,C230,Accounts!$B$7:$B$306,E230)</f>
        <v>1</v>
      </c>
      <c r="S230">
        <f t="shared" si="38"/>
        <v>283.60000000000002</v>
      </c>
      <c r="T230">
        <f t="shared" si="39"/>
        <v>242.8</v>
      </c>
      <c r="U230">
        <f t="shared" si="40"/>
        <v>213.6</v>
      </c>
      <c r="V230">
        <f t="shared" si="41"/>
        <v>227.5</v>
      </c>
      <c r="W230">
        <f t="shared" si="42"/>
        <v>271.7</v>
      </c>
      <c r="X230">
        <f t="shared" si="43"/>
        <v>371.2</v>
      </c>
      <c r="Y230">
        <f t="shared" si="44"/>
        <v>342.1</v>
      </c>
      <c r="Z230">
        <f t="shared" si="45"/>
        <v>370.3</v>
      </c>
      <c r="AA230">
        <f t="shared" si="46"/>
        <v>500.5</v>
      </c>
      <c r="AB230">
        <f t="shared" si="47"/>
        <v>166.7</v>
      </c>
      <c r="AC230">
        <f t="shared" si="48"/>
        <v>279.10000000000002</v>
      </c>
      <c r="AD230">
        <f t="shared" si="49"/>
        <v>246.6</v>
      </c>
    </row>
    <row r="231" spans="2:30" x14ac:dyDescent="0.25">
      <c r="B231" s="2">
        <v>12</v>
      </c>
      <c r="C231" s="3" t="s">
        <v>19</v>
      </c>
      <c r="D231" s="3" t="str">
        <f>VLOOKUP(C231,'Class Desc'!$C$5:$D$53,2,FALSE)</f>
        <v>COMMERCIAL IRRIGATION</v>
      </c>
      <c r="E231" s="3" t="s">
        <v>12</v>
      </c>
      <c r="F231" s="4"/>
      <c r="G231" s="2">
        <v>0</v>
      </c>
      <c r="H231" s="4"/>
      <c r="I231" s="2">
        <v>0</v>
      </c>
      <c r="J231" s="4"/>
      <c r="K231" s="2">
        <v>0</v>
      </c>
      <c r="L231" s="2">
        <v>0</v>
      </c>
      <c r="M231" s="2">
        <v>0</v>
      </c>
      <c r="N231" s="2">
        <v>0</v>
      </c>
      <c r="O231" s="4"/>
      <c r="P231" s="4"/>
      <c r="Q231" s="2">
        <v>0</v>
      </c>
      <c r="R231">
        <f>SUMIFS(Accounts!$C$7:$C$306,Accounts!$A$7:$A$306,C231,Accounts!$B$7:$B$306,E231)</f>
        <v>0</v>
      </c>
      <c r="S231">
        <f t="shared" si="38"/>
        <v>0</v>
      </c>
      <c r="T231">
        <f t="shared" si="39"/>
        <v>0</v>
      </c>
      <c r="U231">
        <f t="shared" si="40"/>
        <v>0</v>
      </c>
      <c r="V231">
        <f t="shared" si="41"/>
        <v>0</v>
      </c>
      <c r="W231">
        <f t="shared" si="42"/>
        <v>0</v>
      </c>
      <c r="X231">
        <f t="shared" si="43"/>
        <v>0</v>
      </c>
      <c r="Y231">
        <f t="shared" si="44"/>
        <v>0</v>
      </c>
      <c r="Z231">
        <f t="shared" si="45"/>
        <v>0</v>
      </c>
      <c r="AA231">
        <f t="shared" si="46"/>
        <v>0</v>
      </c>
      <c r="AB231">
        <f t="shared" si="47"/>
        <v>0</v>
      </c>
      <c r="AC231">
        <f t="shared" si="48"/>
        <v>0</v>
      </c>
      <c r="AD231">
        <f t="shared" si="49"/>
        <v>0</v>
      </c>
    </row>
    <row r="232" spans="2:30" x14ac:dyDescent="0.25">
      <c r="B232" s="2">
        <v>12</v>
      </c>
      <c r="C232" s="3" t="s">
        <v>19</v>
      </c>
      <c r="D232" s="3" t="str">
        <f>VLOOKUP(C232,'Class Desc'!$C$5:$D$53,2,FALSE)</f>
        <v>COMMERCIAL IRRIGATION</v>
      </c>
      <c r="E232" s="14">
        <v>0.75</v>
      </c>
      <c r="F232" s="2">
        <v>779.4</v>
      </c>
      <c r="G232" s="2">
        <v>761.5</v>
      </c>
      <c r="H232" s="2">
        <v>733.6</v>
      </c>
      <c r="I232" s="2">
        <v>593.9</v>
      </c>
      <c r="J232" s="2">
        <v>531.1</v>
      </c>
      <c r="K232" s="2">
        <v>1079.5999999999999</v>
      </c>
      <c r="L232" s="2">
        <v>1130.2</v>
      </c>
      <c r="M232" s="2">
        <v>1212.5</v>
      </c>
      <c r="N232" s="2">
        <v>1207.3</v>
      </c>
      <c r="O232" s="2">
        <v>1090</v>
      </c>
      <c r="P232" s="2">
        <v>1143.7</v>
      </c>
      <c r="Q232" s="2">
        <v>593.1</v>
      </c>
      <c r="R232">
        <f>SUMIFS(Accounts!$C$7:$C$306,Accounts!$A$7:$A$306,C232,Accounts!$B$7:$B$306,E232)</f>
        <v>103</v>
      </c>
      <c r="S232">
        <f t="shared" si="38"/>
        <v>7.5669902912621358</v>
      </c>
      <c r="T232">
        <f t="shared" si="39"/>
        <v>7.3932038834951452</v>
      </c>
      <c r="U232">
        <f t="shared" si="40"/>
        <v>7.1223300970873789</v>
      </c>
      <c r="V232">
        <f t="shared" si="41"/>
        <v>5.7660194174757278</v>
      </c>
      <c r="W232">
        <f t="shared" si="42"/>
        <v>5.1563106796116509</v>
      </c>
      <c r="X232">
        <f t="shared" si="43"/>
        <v>10.481553398058251</v>
      </c>
      <c r="Y232">
        <f t="shared" si="44"/>
        <v>10.972815533980583</v>
      </c>
      <c r="Z232">
        <f t="shared" si="45"/>
        <v>11.771844660194175</v>
      </c>
      <c r="AA232">
        <f t="shared" si="46"/>
        <v>11.72135922330097</v>
      </c>
      <c r="AB232">
        <f t="shared" si="47"/>
        <v>10.58252427184466</v>
      </c>
      <c r="AC232">
        <f t="shared" si="48"/>
        <v>11.103883495145631</v>
      </c>
      <c r="AD232">
        <f t="shared" si="49"/>
        <v>5.7582524271844662</v>
      </c>
    </row>
    <row r="233" spans="2:30" x14ac:dyDescent="0.25">
      <c r="B233" s="2">
        <v>12</v>
      </c>
      <c r="C233" s="3" t="s">
        <v>19</v>
      </c>
      <c r="D233" s="3" t="str">
        <f>VLOOKUP(C233,'Class Desc'!$C$5:$D$53,2,FALSE)</f>
        <v>COMMERCIAL IRRIGATION</v>
      </c>
      <c r="E233" s="14">
        <v>1</v>
      </c>
      <c r="F233" s="2">
        <v>4138.8</v>
      </c>
      <c r="G233" s="2">
        <v>4122.8</v>
      </c>
      <c r="H233" s="2">
        <v>4184.34</v>
      </c>
      <c r="I233" s="2">
        <v>3943.6</v>
      </c>
      <c r="J233" s="2">
        <v>4000.9</v>
      </c>
      <c r="K233" s="2">
        <v>5803.1</v>
      </c>
      <c r="L233" s="2">
        <v>7174.6</v>
      </c>
      <c r="M233" s="2">
        <v>6767.9</v>
      </c>
      <c r="N233" s="2">
        <v>7001.6</v>
      </c>
      <c r="O233" s="2">
        <v>6579.4</v>
      </c>
      <c r="P233" s="2">
        <v>6774.5</v>
      </c>
      <c r="Q233" s="2">
        <v>3710</v>
      </c>
      <c r="R233">
        <f>SUMIFS(Accounts!$C$7:$C$306,Accounts!$A$7:$A$306,C233,Accounts!$B$7:$B$306,E233)</f>
        <v>195</v>
      </c>
      <c r="S233">
        <f t="shared" si="38"/>
        <v>21.224615384615387</v>
      </c>
      <c r="T233">
        <f t="shared" si="39"/>
        <v>21.142564102564105</v>
      </c>
      <c r="U233">
        <f t="shared" si="40"/>
        <v>21.458153846153849</v>
      </c>
      <c r="V233">
        <f t="shared" si="41"/>
        <v>20.223589743589741</v>
      </c>
      <c r="W233">
        <f t="shared" si="42"/>
        <v>20.517435897435899</v>
      </c>
      <c r="X233">
        <f t="shared" si="43"/>
        <v>29.759487179487181</v>
      </c>
      <c r="Y233">
        <f t="shared" si="44"/>
        <v>36.792820512820512</v>
      </c>
      <c r="Z233">
        <f t="shared" si="45"/>
        <v>34.707179487179488</v>
      </c>
      <c r="AA233">
        <f t="shared" si="46"/>
        <v>35.905641025641025</v>
      </c>
      <c r="AB233">
        <f t="shared" si="47"/>
        <v>33.740512820512819</v>
      </c>
      <c r="AC233">
        <f t="shared" si="48"/>
        <v>34.741025641025644</v>
      </c>
      <c r="AD233">
        <f t="shared" si="49"/>
        <v>19.025641025641026</v>
      </c>
    </row>
    <row r="234" spans="2:30" x14ac:dyDescent="0.25">
      <c r="B234" s="2">
        <v>12</v>
      </c>
      <c r="C234" s="3" t="s">
        <v>19</v>
      </c>
      <c r="D234" s="3" t="str">
        <f>VLOOKUP(C234,'Class Desc'!$C$5:$D$53,2,FALSE)</f>
        <v>COMMERCIAL IRRIGATION</v>
      </c>
      <c r="E234" s="14">
        <v>1.5</v>
      </c>
      <c r="F234" s="2">
        <v>13081.7</v>
      </c>
      <c r="G234" s="2">
        <v>10758.3</v>
      </c>
      <c r="H234" s="2">
        <v>12263.68</v>
      </c>
      <c r="I234" s="2">
        <v>10012.9</v>
      </c>
      <c r="J234" s="2">
        <v>10692.8</v>
      </c>
      <c r="K234" s="2">
        <v>20564.900000000001</v>
      </c>
      <c r="L234" s="2">
        <v>24317.1</v>
      </c>
      <c r="M234" s="2">
        <v>21950.2</v>
      </c>
      <c r="N234" s="2">
        <v>23535.5</v>
      </c>
      <c r="O234" s="2">
        <v>20466.599999999999</v>
      </c>
      <c r="P234" s="2">
        <v>19349.400000000001</v>
      </c>
      <c r="Q234" s="2">
        <v>8963.7999999999993</v>
      </c>
      <c r="R234">
        <f>SUMIFS(Accounts!$C$7:$C$306,Accounts!$A$7:$A$306,C234,Accounts!$B$7:$B$306,E234)</f>
        <v>292</v>
      </c>
      <c r="S234">
        <f t="shared" si="38"/>
        <v>44.800342465753424</v>
      </c>
      <c r="T234">
        <f t="shared" si="39"/>
        <v>36.843493150684928</v>
      </c>
      <c r="U234">
        <f t="shared" si="40"/>
        <v>41.998904109589041</v>
      </c>
      <c r="V234">
        <f t="shared" si="41"/>
        <v>34.290753424657531</v>
      </c>
      <c r="W234">
        <f t="shared" si="42"/>
        <v>36.61917808219178</v>
      </c>
      <c r="X234">
        <f t="shared" si="43"/>
        <v>70.427739726027397</v>
      </c>
      <c r="Y234">
        <f t="shared" si="44"/>
        <v>83.277739726027391</v>
      </c>
      <c r="Z234">
        <f t="shared" si="45"/>
        <v>75.171917808219177</v>
      </c>
      <c r="AA234">
        <f t="shared" si="46"/>
        <v>80.601027397260268</v>
      </c>
      <c r="AB234">
        <f t="shared" si="47"/>
        <v>70.091095890410955</v>
      </c>
      <c r="AC234">
        <f t="shared" si="48"/>
        <v>66.265068493150693</v>
      </c>
      <c r="AD234">
        <f t="shared" si="49"/>
        <v>30.697945205479449</v>
      </c>
    </row>
    <row r="235" spans="2:30" x14ac:dyDescent="0.25">
      <c r="B235" s="2">
        <v>12</v>
      </c>
      <c r="C235" s="3" t="s">
        <v>19</v>
      </c>
      <c r="D235" s="3" t="str">
        <f>VLOOKUP(C235,'Class Desc'!$C$5:$D$53,2,FALSE)</f>
        <v>COMMERCIAL IRRIGATION</v>
      </c>
      <c r="E235" s="14">
        <v>2</v>
      </c>
      <c r="F235" s="2">
        <v>23433.9</v>
      </c>
      <c r="G235" s="2">
        <v>20244.599999999999</v>
      </c>
      <c r="H235" s="2">
        <v>23423.39</v>
      </c>
      <c r="I235" s="2">
        <v>18232.7</v>
      </c>
      <c r="J235" s="2">
        <v>20879.8</v>
      </c>
      <c r="K235" s="2">
        <v>43641.9</v>
      </c>
      <c r="L235" s="2">
        <v>51221.7</v>
      </c>
      <c r="M235" s="2">
        <v>46162.5</v>
      </c>
      <c r="N235" s="2">
        <v>46234.6</v>
      </c>
      <c r="O235" s="2">
        <v>42115.9</v>
      </c>
      <c r="P235" s="2">
        <v>37937.5</v>
      </c>
      <c r="Q235" s="2">
        <v>13709.9</v>
      </c>
      <c r="R235">
        <f>SUMIFS(Accounts!$C$7:$C$306,Accounts!$A$7:$A$306,C235,Accounts!$B$7:$B$306,E235)</f>
        <v>279</v>
      </c>
      <c r="S235">
        <f t="shared" si="38"/>
        <v>83.992473118279577</v>
      </c>
      <c r="T235">
        <f t="shared" si="39"/>
        <v>72.561290322580646</v>
      </c>
      <c r="U235">
        <f t="shared" si="40"/>
        <v>83.954802867383506</v>
      </c>
      <c r="V235">
        <f t="shared" si="41"/>
        <v>65.350179211469538</v>
      </c>
      <c r="W235">
        <f t="shared" si="42"/>
        <v>74.837992831541214</v>
      </c>
      <c r="X235">
        <f t="shared" si="43"/>
        <v>156.4225806451613</v>
      </c>
      <c r="Y235">
        <f t="shared" si="44"/>
        <v>183.59032258064516</v>
      </c>
      <c r="Z235">
        <f t="shared" si="45"/>
        <v>165.45698924731184</v>
      </c>
      <c r="AA235">
        <f t="shared" si="46"/>
        <v>165.71541218637992</v>
      </c>
      <c r="AB235">
        <f t="shared" si="47"/>
        <v>150.95304659498208</v>
      </c>
      <c r="AC235">
        <f t="shared" si="48"/>
        <v>135.97670250896059</v>
      </c>
      <c r="AD235">
        <f t="shared" si="49"/>
        <v>49.139426523297487</v>
      </c>
    </row>
    <row r="236" spans="2:30" x14ac:dyDescent="0.25">
      <c r="B236" s="2">
        <v>12</v>
      </c>
      <c r="C236" s="3" t="s">
        <v>19</v>
      </c>
      <c r="D236" s="3" t="str">
        <f>VLOOKUP(C236,'Class Desc'!$C$5:$D$53,2,FALSE)</f>
        <v>COMMERCIAL IRRIGATION</v>
      </c>
      <c r="E236" s="14">
        <v>3</v>
      </c>
      <c r="F236" s="2">
        <v>7449.3</v>
      </c>
      <c r="G236" s="2">
        <v>6738.6</v>
      </c>
      <c r="H236" s="2">
        <v>6752.08</v>
      </c>
      <c r="I236" s="2">
        <v>6419</v>
      </c>
      <c r="J236" s="2">
        <v>6884.2</v>
      </c>
      <c r="K236" s="2">
        <v>15215.4</v>
      </c>
      <c r="L236" s="2">
        <v>14495.5</v>
      </c>
      <c r="M236" s="2">
        <v>14701.5</v>
      </c>
      <c r="N236" s="2">
        <v>13640.4</v>
      </c>
      <c r="O236" s="2">
        <v>10225</v>
      </c>
      <c r="P236" s="2">
        <v>9770.7999999999993</v>
      </c>
      <c r="Q236" s="2">
        <v>3772.3</v>
      </c>
      <c r="R236">
        <f>SUMIFS(Accounts!$C$7:$C$306,Accounts!$A$7:$A$306,C236,Accounts!$B$7:$B$306,E236)</f>
        <v>27</v>
      </c>
      <c r="S236">
        <f t="shared" si="38"/>
        <v>275.90000000000003</v>
      </c>
      <c r="T236">
        <f t="shared" si="39"/>
        <v>249.57777777777778</v>
      </c>
      <c r="U236">
        <f t="shared" si="40"/>
        <v>250.07703703703703</v>
      </c>
      <c r="V236">
        <f t="shared" si="41"/>
        <v>237.74074074074073</v>
      </c>
      <c r="W236">
        <f t="shared" si="42"/>
        <v>254.97037037037038</v>
      </c>
      <c r="X236">
        <f t="shared" si="43"/>
        <v>563.5333333333333</v>
      </c>
      <c r="Y236">
        <f t="shared" si="44"/>
        <v>536.87037037037032</v>
      </c>
      <c r="Z236">
        <f t="shared" si="45"/>
        <v>544.5</v>
      </c>
      <c r="AA236">
        <f t="shared" si="46"/>
        <v>505.2</v>
      </c>
      <c r="AB236">
        <f t="shared" si="47"/>
        <v>378.7037037037037</v>
      </c>
      <c r="AC236">
        <f t="shared" si="48"/>
        <v>361.88148148148144</v>
      </c>
      <c r="AD236">
        <f t="shared" si="49"/>
        <v>139.71481481481482</v>
      </c>
    </row>
    <row r="237" spans="2:30" x14ac:dyDescent="0.25">
      <c r="B237" s="2">
        <v>12</v>
      </c>
      <c r="C237" s="3" t="s">
        <v>19</v>
      </c>
      <c r="D237" s="3" t="str">
        <f>VLOOKUP(C237,'Class Desc'!$C$5:$D$53,2,FALSE)</f>
        <v>COMMERCIAL IRRIGATION</v>
      </c>
      <c r="E237" s="14">
        <v>4</v>
      </c>
      <c r="F237" s="2">
        <v>7369.4</v>
      </c>
      <c r="G237" s="2">
        <v>5590.5</v>
      </c>
      <c r="H237" s="2">
        <v>9612.9</v>
      </c>
      <c r="I237" s="2">
        <v>7886.8</v>
      </c>
      <c r="J237" s="2">
        <v>6496.3</v>
      </c>
      <c r="K237" s="2">
        <v>19973.5</v>
      </c>
      <c r="L237" s="2">
        <v>21256</v>
      </c>
      <c r="M237" s="2">
        <v>19436.599999999999</v>
      </c>
      <c r="N237" s="2">
        <v>18059.099999999999</v>
      </c>
      <c r="O237" s="2">
        <v>15873</v>
      </c>
      <c r="P237" s="2">
        <v>13314.8</v>
      </c>
      <c r="Q237" s="2">
        <v>5065.3</v>
      </c>
      <c r="R237">
        <f>SUMIFS(Accounts!$C$7:$C$306,Accounts!$A$7:$A$306,C237,Accounts!$B$7:$B$306,E237)</f>
        <v>10</v>
      </c>
      <c r="S237">
        <f t="shared" si="38"/>
        <v>736.93999999999994</v>
      </c>
      <c r="T237">
        <f t="shared" si="39"/>
        <v>559.04999999999995</v>
      </c>
      <c r="U237">
        <f t="shared" si="40"/>
        <v>961.29</v>
      </c>
      <c r="V237">
        <f t="shared" si="41"/>
        <v>788.68000000000006</v>
      </c>
      <c r="W237">
        <f t="shared" si="42"/>
        <v>649.63</v>
      </c>
      <c r="X237">
        <f t="shared" si="43"/>
        <v>1997.35</v>
      </c>
      <c r="Y237">
        <f t="shared" si="44"/>
        <v>2125.6</v>
      </c>
      <c r="Z237">
        <f t="shared" si="45"/>
        <v>1943.6599999999999</v>
      </c>
      <c r="AA237">
        <f t="shared" si="46"/>
        <v>1805.9099999999999</v>
      </c>
      <c r="AB237">
        <f t="shared" si="47"/>
        <v>1587.3</v>
      </c>
      <c r="AC237">
        <f t="shared" si="48"/>
        <v>1331.48</v>
      </c>
      <c r="AD237">
        <f t="shared" si="49"/>
        <v>506.53000000000003</v>
      </c>
    </row>
    <row r="238" spans="2:30" x14ac:dyDescent="0.25">
      <c r="B238" s="2">
        <v>12</v>
      </c>
      <c r="C238" s="3" t="s">
        <v>19</v>
      </c>
      <c r="D238" s="3" t="str">
        <f>VLOOKUP(C238,'Class Desc'!$C$5:$D$53,2,FALSE)</f>
        <v>COMMERCIAL IRRIGATION</v>
      </c>
      <c r="E238" s="14">
        <v>6</v>
      </c>
      <c r="F238" s="2">
        <v>1603.8</v>
      </c>
      <c r="G238" s="2">
        <v>1686.3</v>
      </c>
      <c r="H238" s="2">
        <v>1378.9</v>
      </c>
      <c r="I238" s="2">
        <v>650.9</v>
      </c>
      <c r="J238" s="2">
        <v>1825.8</v>
      </c>
      <c r="K238" s="2">
        <v>3427.5</v>
      </c>
      <c r="L238" s="2">
        <v>3818.6</v>
      </c>
      <c r="M238" s="2">
        <v>3161.6</v>
      </c>
      <c r="N238" s="2">
        <v>3833.5</v>
      </c>
      <c r="O238" s="2">
        <v>2945.5</v>
      </c>
      <c r="P238" s="2">
        <v>2152.3000000000002</v>
      </c>
      <c r="Q238" s="2">
        <v>13</v>
      </c>
      <c r="R238">
        <f>SUMIFS(Accounts!$C$7:$C$306,Accounts!$A$7:$A$306,C238,Accounts!$B$7:$B$306,E238)</f>
        <v>3</v>
      </c>
      <c r="S238">
        <f t="shared" si="38"/>
        <v>534.6</v>
      </c>
      <c r="T238">
        <f t="shared" si="39"/>
        <v>562.1</v>
      </c>
      <c r="U238">
        <f t="shared" si="40"/>
        <v>459.63333333333338</v>
      </c>
      <c r="V238">
        <f t="shared" si="41"/>
        <v>216.96666666666667</v>
      </c>
      <c r="W238">
        <f t="shared" si="42"/>
        <v>608.6</v>
      </c>
      <c r="X238">
        <f t="shared" si="43"/>
        <v>1142.5</v>
      </c>
      <c r="Y238">
        <f t="shared" si="44"/>
        <v>1272.8666666666666</v>
      </c>
      <c r="Z238">
        <f t="shared" si="45"/>
        <v>1053.8666666666666</v>
      </c>
      <c r="AA238">
        <f t="shared" si="46"/>
        <v>1277.8333333333333</v>
      </c>
      <c r="AB238">
        <f t="shared" si="47"/>
        <v>981.83333333333337</v>
      </c>
      <c r="AC238">
        <f t="shared" si="48"/>
        <v>717.43333333333339</v>
      </c>
      <c r="AD238">
        <f t="shared" si="49"/>
        <v>4.333333333333333</v>
      </c>
    </row>
    <row r="239" spans="2:30" x14ac:dyDescent="0.25">
      <c r="B239" s="2">
        <v>12</v>
      </c>
      <c r="C239" s="3" t="s">
        <v>20</v>
      </c>
      <c r="D239" s="3" t="str">
        <f>VLOOKUP(C239,'Class Desc'!$C$5:$D$53,2,FALSE)</f>
        <v>COMMERCIAL</v>
      </c>
      <c r="E239" s="14">
        <v>2</v>
      </c>
      <c r="F239" s="2">
        <v>373.1</v>
      </c>
      <c r="G239" s="2">
        <v>330.8</v>
      </c>
      <c r="H239" s="2">
        <v>290.2</v>
      </c>
      <c r="I239" s="2">
        <v>285.39999999999998</v>
      </c>
      <c r="J239" s="2">
        <v>316.3</v>
      </c>
      <c r="K239" s="2">
        <v>407</v>
      </c>
      <c r="L239" s="2">
        <v>450.5</v>
      </c>
      <c r="M239" s="2">
        <v>460.5</v>
      </c>
      <c r="N239" s="2">
        <v>391.7</v>
      </c>
      <c r="O239" s="2">
        <v>283.5</v>
      </c>
      <c r="P239" s="2">
        <v>303.2</v>
      </c>
      <c r="Q239" s="2">
        <v>335.1</v>
      </c>
      <c r="R239">
        <f>SUMIFS(Accounts!$C$7:$C$306,Accounts!$A$7:$A$306,C239,Accounts!$B$7:$B$306,E239)</f>
        <v>1</v>
      </c>
      <c r="S239">
        <f t="shared" si="38"/>
        <v>373.1</v>
      </c>
      <c r="T239">
        <f t="shared" si="39"/>
        <v>330.8</v>
      </c>
      <c r="U239">
        <f t="shared" si="40"/>
        <v>290.2</v>
      </c>
      <c r="V239">
        <f t="shared" si="41"/>
        <v>285.39999999999998</v>
      </c>
      <c r="W239">
        <f t="shared" si="42"/>
        <v>316.3</v>
      </c>
      <c r="X239">
        <f t="shared" si="43"/>
        <v>407</v>
      </c>
      <c r="Y239">
        <f t="shared" si="44"/>
        <v>450.5</v>
      </c>
      <c r="Z239">
        <f t="shared" si="45"/>
        <v>460.5</v>
      </c>
      <c r="AA239">
        <f t="shared" si="46"/>
        <v>391.7</v>
      </c>
      <c r="AB239">
        <f t="shared" si="47"/>
        <v>283.5</v>
      </c>
      <c r="AC239">
        <f t="shared" si="48"/>
        <v>303.2</v>
      </c>
      <c r="AD239">
        <f t="shared" si="49"/>
        <v>335.1</v>
      </c>
    </row>
    <row r="240" spans="2:30" x14ac:dyDescent="0.25">
      <c r="B240" s="2">
        <v>12</v>
      </c>
      <c r="C240" s="3" t="s">
        <v>21</v>
      </c>
      <c r="D240" s="3" t="str">
        <f>VLOOKUP(C240,'Class Desc'!$C$5:$D$53,2,FALSE)</f>
        <v>CESAR CHAVEZ SCHOOL</v>
      </c>
      <c r="E240" s="14">
        <v>3</v>
      </c>
      <c r="F240" s="2">
        <v>321.8</v>
      </c>
      <c r="G240" s="2">
        <v>358.8</v>
      </c>
      <c r="H240" s="2">
        <v>394.3</v>
      </c>
      <c r="I240" s="2">
        <v>270.7</v>
      </c>
      <c r="J240" s="2">
        <v>489.6</v>
      </c>
      <c r="K240" s="2">
        <v>814.4</v>
      </c>
      <c r="L240" s="2">
        <v>422.3</v>
      </c>
      <c r="M240" s="2">
        <v>635.79999999999995</v>
      </c>
      <c r="N240" s="2">
        <v>365.9</v>
      </c>
      <c r="O240" s="2">
        <v>839.1</v>
      </c>
      <c r="P240" s="2">
        <v>123.7</v>
      </c>
      <c r="Q240" s="2">
        <v>6.7</v>
      </c>
      <c r="R240">
        <f>SUMIFS(Accounts!$C$7:$C$306,Accounts!$A$7:$A$306,C240,Accounts!$B$7:$B$306,E240)</f>
        <v>6</v>
      </c>
      <c r="S240">
        <f t="shared" si="38"/>
        <v>53.633333333333333</v>
      </c>
      <c r="T240">
        <f t="shared" si="39"/>
        <v>59.800000000000004</v>
      </c>
      <c r="U240">
        <f t="shared" si="40"/>
        <v>65.716666666666669</v>
      </c>
      <c r="V240">
        <f t="shared" si="41"/>
        <v>45.116666666666667</v>
      </c>
      <c r="W240">
        <f t="shared" si="42"/>
        <v>81.600000000000009</v>
      </c>
      <c r="X240">
        <f t="shared" si="43"/>
        <v>135.73333333333332</v>
      </c>
      <c r="Y240">
        <f t="shared" si="44"/>
        <v>70.38333333333334</v>
      </c>
      <c r="Z240">
        <f t="shared" si="45"/>
        <v>105.96666666666665</v>
      </c>
      <c r="AA240">
        <f t="shared" si="46"/>
        <v>60.983333333333327</v>
      </c>
      <c r="AB240">
        <f t="shared" si="47"/>
        <v>139.85</v>
      </c>
      <c r="AC240">
        <f t="shared" si="48"/>
        <v>20.616666666666667</v>
      </c>
      <c r="AD240">
        <f t="shared" si="49"/>
        <v>1.1166666666666667</v>
      </c>
    </row>
    <row r="241" spans="2:30" x14ac:dyDescent="0.25">
      <c r="B241" s="2">
        <v>12</v>
      </c>
      <c r="C241" s="3" t="s">
        <v>22</v>
      </c>
      <c r="D241" s="3" t="str">
        <f>VLOOKUP(C241,'Class Desc'!$C$5:$D$53,2,FALSE)</f>
        <v>FLAT RATE CONST</v>
      </c>
      <c r="E241" s="3" t="s">
        <v>12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>
        <f>SUMIFS(Accounts!$C$7:$C$306,Accounts!$A$7:$A$306,C241,Accounts!$B$7:$B$306,E241)</f>
        <v>0</v>
      </c>
      <c r="S241">
        <f t="shared" si="38"/>
        <v>0</v>
      </c>
      <c r="T241">
        <f t="shared" si="39"/>
        <v>0</v>
      </c>
      <c r="U241">
        <f t="shared" si="40"/>
        <v>0</v>
      </c>
      <c r="V241">
        <f t="shared" si="41"/>
        <v>0</v>
      </c>
      <c r="W241">
        <f t="shared" si="42"/>
        <v>0</v>
      </c>
      <c r="X241">
        <f t="shared" si="43"/>
        <v>0</v>
      </c>
      <c r="Y241">
        <f t="shared" si="44"/>
        <v>0</v>
      </c>
      <c r="Z241">
        <f t="shared" si="45"/>
        <v>0</v>
      </c>
      <c r="AA241">
        <f t="shared" si="46"/>
        <v>0</v>
      </c>
      <c r="AB241">
        <f t="shared" si="47"/>
        <v>0</v>
      </c>
      <c r="AC241">
        <f t="shared" si="48"/>
        <v>0</v>
      </c>
      <c r="AD241">
        <f t="shared" si="49"/>
        <v>0</v>
      </c>
    </row>
    <row r="242" spans="2:30" x14ac:dyDescent="0.25">
      <c r="B242" s="2">
        <v>12</v>
      </c>
      <c r="C242" s="3" t="s">
        <v>23</v>
      </c>
      <c r="D242" s="3" t="str">
        <f>VLOOKUP(C242,'Class Desc'!$C$5:$D$53,2,FALSE)</f>
        <v>CITY GOVT BLDGS FAC MAINT</v>
      </c>
      <c r="E242" s="14">
        <v>0.75</v>
      </c>
      <c r="F242" s="2">
        <v>220.9</v>
      </c>
      <c r="G242" s="2">
        <v>278.10000000000002</v>
      </c>
      <c r="H242" s="2">
        <v>240.5</v>
      </c>
      <c r="I242" s="2">
        <v>227.8</v>
      </c>
      <c r="J242" s="2">
        <v>235.8</v>
      </c>
      <c r="K242" s="2">
        <v>302.7</v>
      </c>
      <c r="L242" s="2">
        <v>300.2</v>
      </c>
      <c r="M242" s="2">
        <v>263.7</v>
      </c>
      <c r="N242" s="2">
        <v>275.8</v>
      </c>
      <c r="O242" s="2">
        <v>261.2</v>
      </c>
      <c r="P242" s="2">
        <v>265.39999999999998</v>
      </c>
      <c r="Q242" s="2">
        <v>213.6</v>
      </c>
      <c r="R242">
        <f>SUMIFS(Accounts!$C$7:$C$306,Accounts!$A$7:$A$306,C242,Accounts!$B$7:$B$306,E242)</f>
        <v>12</v>
      </c>
      <c r="S242">
        <f t="shared" si="38"/>
        <v>18.408333333333335</v>
      </c>
      <c r="T242">
        <f t="shared" si="39"/>
        <v>23.175000000000001</v>
      </c>
      <c r="U242">
        <f t="shared" si="40"/>
        <v>20.041666666666668</v>
      </c>
      <c r="V242">
        <f t="shared" si="41"/>
        <v>18.983333333333334</v>
      </c>
      <c r="W242">
        <f t="shared" si="42"/>
        <v>19.650000000000002</v>
      </c>
      <c r="X242">
        <f t="shared" si="43"/>
        <v>25.224999999999998</v>
      </c>
      <c r="Y242">
        <f t="shared" si="44"/>
        <v>25.016666666666666</v>
      </c>
      <c r="Z242">
        <f t="shared" si="45"/>
        <v>21.974999999999998</v>
      </c>
      <c r="AA242">
        <f t="shared" si="46"/>
        <v>22.983333333333334</v>
      </c>
      <c r="AB242">
        <f t="shared" si="47"/>
        <v>21.766666666666666</v>
      </c>
      <c r="AC242">
        <f t="shared" si="48"/>
        <v>22.116666666666664</v>
      </c>
      <c r="AD242">
        <f t="shared" si="49"/>
        <v>17.8</v>
      </c>
    </row>
    <row r="243" spans="2:30" x14ac:dyDescent="0.25">
      <c r="B243" s="2">
        <v>12</v>
      </c>
      <c r="C243" s="3" t="s">
        <v>23</v>
      </c>
      <c r="D243" s="3" t="str">
        <f>VLOOKUP(C243,'Class Desc'!$C$5:$D$53,2,FALSE)</f>
        <v>CITY GOVT BLDGS FAC MAINT</v>
      </c>
      <c r="E243" s="14">
        <v>1</v>
      </c>
      <c r="F243" s="2">
        <v>425.4</v>
      </c>
      <c r="G243" s="2">
        <v>325.89999999999998</v>
      </c>
      <c r="H243" s="2">
        <v>308</v>
      </c>
      <c r="I243" s="2">
        <v>412.4</v>
      </c>
      <c r="J243" s="2">
        <v>268.5</v>
      </c>
      <c r="K243" s="2">
        <v>473.6</v>
      </c>
      <c r="L243" s="2">
        <v>525.20000000000005</v>
      </c>
      <c r="M243" s="2">
        <v>432.5</v>
      </c>
      <c r="N243" s="2">
        <v>89.3</v>
      </c>
      <c r="O243" s="2">
        <v>75.2</v>
      </c>
      <c r="P243" s="2">
        <v>116.9</v>
      </c>
      <c r="Q243" s="2">
        <v>72</v>
      </c>
      <c r="R243">
        <f>SUMIFS(Accounts!$C$7:$C$306,Accounts!$A$7:$A$306,C243,Accounts!$B$7:$B$306,E243)</f>
        <v>13</v>
      </c>
      <c r="S243">
        <f t="shared" si="38"/>
        <v>32.723076923076924</v>
      </c>
      <c r="T243">
        <f t="shared" si="39"/>
        <v>25.069230769230767</v>
      </c>
      <c r="U243">
        <f t="shared" si="40"/>
        <v>23.692307692307693</v>
      </c>
      <c r="V243">
        <f t="shared" si="41"/>
        <v>31.723076923076921</v>
      </c>
      <c r="W243">
        <f t="shared" si="42"/>
        <v>20.653846153846153</v>
      </c>
      <c r="X243">
        <f t="shared" si="43"/>
        <v>36.430769230769229</v>
      </c>
      <c r="Y243">
        <f t="shared" si="44"/>
        <v>40.400000000000006</v>
      </c>
      <c r="Z243">
        <f t="shared" si="45"/>
        <v>33.269230769230766</v>
      </c>
      <c r="AA243">
        <f t="shared" si="46"/>
        <v>6.8692307692307688</v>
      </c>
      <c r="AB243">
        <f t="shared" si="47"/>
        <v>5.7846153846153845</v>
      </c>
      <c r="AC243">
        <f t="shared" si="48"/>
        <v>8.9923076923076923</v>
      </c>
      <c r="AD243">
        <f t="shared" si="49"/>
        <v>5.5384615384615383</v>
      </c>
    </row>
    <row r="244" spans="2:30" x14ac:dyDescent="0.25">
      <c r="B244" s="2">
        <v>12</v>
      </c>
      <c r="C244" s="3" t="s">
        <v>23</v>
      </c>
      <c r="D244" s="3" t="str">
        <f>VLOOKUP(C244,'Class Desc'!$C$5:$D$53,2,FALSE)</f>
        <v>CITY GOVT BLDGS FAC MAINT</v>
      </c>
      <c r="E244" s="14">
        <v>1.5</v>
      </c>
      <c r="F244" s="2">
        <v>165.3</v>
      </c>
      <c r="G244" s="2">
        <v>187.8</v>
      </c>
      <c r="H244" s="2">
        <v>183.89</v>
      </c>
      <c r="I244" s="2">
        <v>208.2</v>
      </c>
      <c r="J244" s="2">
        <v>179.1</v>
      </c>
      <c r="K244" s="2">
        <v>247.7</v>
      </c>
      <c r="L244" s="2">
        <v>315.60000000000002</v>
      </c>
      <c r="M244" s="2">
        <v>240.1</v>
      </c>
      <c r="N244" s="2">
        <v>219.9</v>
      </c>
      <c r="O244" s="2">
        <v>194</v>
      </c>
      <c r="P244" s="2">
        <v>203.5</v>
      </c>
      <c r="Q244" s="2">
        <v>178.2</v>
      </c>
      <c r="R244">
        <f>SUMIFS(Accounts!$C$7:$C$306,Accounts!$A$7:$A$306,C244,Accounts!$B$7:$B$306,E244)</f>
        <v>13</v>
      </c>
      <c r="S244">
        <f t="shared" si="38"/>
        <v>12.715384615384616</v>
      </c>
      <c r="T244">
        <f t="shared" si="39"/>
        <v>14.446153846153846</v>
      </c>
      <c r="U244">
        <f t="shared" si="40"/>
        <v>14.145384615384614</v>
      </c>
      <c r="V244">
        <f t="shared" si="41"/>
        <v>16.015384615384615</v>
      </c>
      <c r="W244">
        <f t="shared" si="42"/>
        <v>13.776923076923076</v>
      </c>
      <c r="X244">
        <f t="shared" si="43"/>
        <v>19.053846153846152</v>
      </c>
      <c r="Y244">
        <f t="shared" si="44"/>
        <v>24.276923076923079</v>
      </c>
      <c r="Z244">
        <f t="shared" si="45"/>
        <v>18.469230769230769</v>
      </c>
      <c r="AA244">
        <f t="shared" si="46"/>
        <v>16.915384615384617</v>
      </c>
      <c r="AB244">
        <f t="shared" si="47"/>
        <v>14.923076923076923</v>
      </c>
      <c r="AC244">
        <f t="shared" si="48"/>
        <v>15.653846153846153</v>
      </c>
      <c r="AD244">
        <f t="shared" si="49"/>
        <v>13.707692307692307</v>
      </c>
    </row>
    <row r="245" spans="2:30" x14ac:dyDescent="0.25">
      <c r="B245" s="2">
        <v>12</v>
      </c>
      <c r="C245" s="3" t="s">
        <v>23</v>
      </c>
      <c r="D245" s="3" t="str">
        <f>VLOOKUP(C245,'Class Desc'!$C$5:$D$53,2,FALSE)</f>
        <v>CITY GOVT BLDGS FAC MAINT</v>
      </c>
      <c r="E245" s="14">
        <v>2</v>
      </c>
      <c r="F245" s="2">
        <v>845</v>
      </c>
      <c r="G245" s="2">
        <v>721.3</v>
      </c>
      <c r="H245" s="2">
        <v>705.29</v>
      </c>
      <c r="I245" s="2">
        <v>563.29999999999995</v>
      </c>
      <c r="J245" s="2">
        <v>619.6</v>
      </c>
      <c r="K245" s="2">
        <v>1134.4000000000001</v>
      </c>
      <c r="L245" s="2">
        <v>1469.5</v>
      </c>
      <c r="M245" s="2">
        <v>1312.4</v>
      </c>
      <c r="N245" s="2">
        <v>1304.9000000000001</v>
      </c>
      <c r="O245" s="2">
        <v>1135.9000000000001</v>
      </c>
      <c r="P245" s="2">
        <v>1183.7</v>
      </c>
      <c r="Q245" s="2">
        <v>719.7</v>
      </c>
      <c r="R245">
        <f>SUMIFS(Accounts!$C$7:$C$306,Accounts!$A$7:$A$306,C245,Accounts!$B$7:$B$306,E245)</f>
        <v>29</v>
      </c>
      <c r="S245">
        <f t="shared" si="38"/>
        <v>29.137931034482758</v>
      </c>
      <c r="T245">
        <f t="shared" si="39"/>
        <v>24.872413793103448</v>
      </c>
      <c r="U245">
        <f t="shared" si="40"/>
        <v>24.320344827586204</v>
      </c>
      <c r="V245">
        <f t="shared" si="41"/>
        <v>19.42413793103448</v>
      </c>
      <c r="W245">
        <f t="shared" si="42"/>
        <v>21.365517241379312</v>
      </c>
      <c r="X245">
        <f t="shared" si="43"/>
        <v>39.11724137931035</v>
      </c>
      <c r="Y245">
        <f t="shared" si="44"/>
        <v>50.672413793103445</v>
      </c>
      <c r="Z245">
        <f t="shared" si="45"/>
        <v>45.255172413793105</v>
      </c>
      <c r="AA245">
        <f t="shared" si="46"/>
        <v>44.996551724137937</v>
      </c>
      <c r="AB245">
        <f t="shared" si="47"/>
        <v>39.168965517241382</v>
      </c>
      <c r="AC245">
        <f t="shared" si="48"/>
        <v>40.817241379310346</v>
      </c>
      <c r="AD245">
        <f t="shared" si="49"/>
        <v>24.817241379310346</v>
      </c>
    </row>
    <row r="246" spans="2:30" x14ac:dyDescent="0.25">
      <c r="B246" s="2">
        <v>12</v>
      </c>
      <c r="C246" s="3" t="s">
        <v>23</v>
      </c>
      <c r="D246" s="3" t="str">
        <f>VLOOKUP(C246,'Class Desc'!$C$5:$D$53,2,FALSE)</f>
        <v>CITY GOVT BLDGS FAC MAINT</v>
      </c>
      <c r="E246" s="14">
        <v>3</v>
      </c>
      <c r="F246" s="2">
        <v>195.4</v>
      </c>
      <c r="G246" s="2">
        <v>191.3</v>
      </c>
      <c r="H246" s="2">
        <v>200.1</v>
      </c>
      <c r="I246" s="2">
        <v>132.80000000000001</v>
      </c>
      <c r="J246" s="2">
        <v>201.6</v>
      </c>
      <c r="K246" s="2">
        <v>392.7</v>
      </c>
      <c r="L246" s="2">
        <v>410.6</v>
      </c>
      <c r="M246" s="2">
        <v>411.1</v>
      </c>
      <c r="N246" s="2">
        <v>397</v>
      </c>
      <c r="O246" s="2">
        <v>367.2</v>
      </c>
      <c r="P246" s="2">
        <v>222.9</v>
      </c>
      <c r="Q246" s="2">
        <v>173.7</v>
      </c>
      <c r="R246">
        <f>SUMIFS(Accounts!$C$7:$C$306,Accounts!$A$7:$A$306,C246,Accounts!$B$7:$B$306,E246)</f>
        <v>6</v>
      </c>
      <c r="S246">
        <f t="shared" si="38"/>
        <v>32.56666666666667</v>
      </c>
      <c r="T246">
        <f t="shared" si="39"/>
        <v>31.883333333333336</v>
      </c>
      <c r="U246">
        <f t="shared" si="40"/>
        <v>33.35</v>
      </c>
      <c r="V246">
        <f t="shared" si="41"/>
        <v>22.133333333333336</v>
      </c>
      <c r="W246">
        <f t="shared" si="42"/>
        <v>33.6</v>
      </c>
      <c r="X246">
        <f t="shared" si="43"/>
        <v>65.45</v>
      </c>
      <c r="Y246">
        <f t="shared" si="44"/>
        <v>68.433333333333337</v>
      </c>
      <c r="Z246">
        <f t="shared" si="45"/>
        <v>68.516666666666666</v>
      </c>
      <c r="AA246">
        <f t="shared" si="46"/>
        <v>66.166666666666671</v>
      </c>
      <c r="AB246">
        <f t="shared" si="47"/>
        <v>61.199999999999996</v>
      </c>
      <c r="AC246">
        <f t="shared" si="48"/>
        <v>37.15</v>
      </c>
      <c r="AD246">
        <f t="shared" si="49"/>
        <v>28.95</v>
      </c>
    </row>
    <row r="247" spans="2:30" x14ac:dyDescent="0.25">
      <c r="B247" s="2">
        <v>12</v>
      </c>
      <c r="C247" s="3" t="s">
        <v>23</v>
      </c>
      <c r="D247" s="3" t="str">
        <f>VLOOKUP(C247,'Class Desc'!$C$5:$D$53,2,FALSE)</f>
        <v>CITY GOVT BLDGS FAC MAINT</v>
      </c>
      <c r="E247" s="14">
        <v>4</v>
      </c>
      <c r="F247" s="2">
        <v>806</v>
      </c>
      <c r="G247" s="2">
        <v>821.2</v>
      </c>
      <c r="H247" s="2">
        <v>885.9</v>
      </c>
      <c r="I247" s="2">
        <v>893.6</v>
      </c>
      <c r="J247" s="2">
        <v>763.5</v>
      </c>
      <c r="K247" s="2">
        <v>984.7</v>
      </c>
      <c r="L247" s="2">
        <v>1139</v>
      </c>
      <c r="M247" s="2">
        <v>973.8</v>
      </c>
      <c r="N247" s="2">
        <v>970.1</v>
      </c>
      <c r="O247" s="2">
        <v>1046.0999999999999</v>
      </c>
      <c r="P247" s="2">
        <v>1059.9000000000001</v>
      </c>
      <c r="Q247" s="2">
        <v>879.6</v>
      </c>
      <c r="R247">
        <f>SUMIFS(Accounts!$C$7:$C$306,Accounts!$A$7:$A$306,C247,Accounts!$B$7:$B$306,E247)</f>
        <v>3</v>
      </c>
      <c r="S247">
        <f t="shared" si="38"/>
        <v>268.66666666666669</v>
      </c>
      <c r="T247">
        <f t="shared" si="39"/>
        <v>273.73333333333335</v>
      </c>
      <c r="U247">
        <f t="shared" si="40"/>
        <v>295.3</v>
      </c>
      <c r="V247">
        <f t="shared" si="41"/>
        <v>297.86666666666667</v>
      </c>
      <c r="W247">
        <f t="shared" si="42"/>
        <v>254.5</v>
      </c>
      <c r="X247">
        <f t="shared" si="43"/>
        <v>328.23333333333335</v>
      </c>
      <c r="Y247">
        <f t="shared" si="44"/>
        <v>379.66666666666669</v>
      </c>
      <c r="Z247">
        <f t="shared" si="45"/>
        <v>324.59999999999997</v>
      </c>
      <c r="AA247">
        <f t="shared" si="46"/>
        <v>323.36666666666667</v>
      </c>
      <c r="AB247">
        <f t="shared" si="47"/>
        <v>348.7</v>
      </c>
      <c r="AC247">
        <f t="shared" si="48"/>
        <v>353.3</v>
      </c>
      <c r="AD247">
        <f t="shared" si="49"/>
        <v>293.2</v>
      </c>
    </row>
    <row r="248" spans="2:30" x14ac:dyDescent="0.25">
      <c r="B248" s="2">
        <v>12</v>
      </c>
      <c r="C248" s="3" t="s">
        <v>23</v>
      </c>
      <c r="D248" s="3" t="str">
        <f>VLOOKUP(C248,'Class Desc'!$C$5:$D$53,2,FALSE)</f>
        <v>CITY GOVT BLDGS FAC MAINT</v>
      </c>
      <c r="E248" s="14">
        <v>6</v>
      </c>
      <c r="F248" s="2">
        <v>83</v>
      </c>
      <c r="G248" s="2">
        <v>41</v>
      </c>
      <c r="H248" s="2">
        <v>70.5</v>
      </c>
      <c r="I248" s="2">
        <v>54.5</v>
      </c>
      <c r="J248" s="2">
        <v>43</v>
      </c>
      <c r="K248" s="2">
        <v>77</v>
      </c>
      <c r="L248" s="2">
        <v>89</v>
      </c>
      <c r="M248" s="2">
        <v>94</v>
      </c>
      <c r="N248" s="2">
        <v>84</v>
      </c>
      <c r="O248" s="2">
        <v>100</v>
      </c>
      <c r="P248" s="2">
        <v>95</v>
      </c>
      <c r="Q248" s="2">
        <v>58</v>
      </c>
      <c r="R248">
        <f>SUMIFS(Accounts!$C$7:$C$306,Accounts!$A$7:$A$306,C248,Accounts!$B$7:$B$306,E248)</f>
        <v>1</v>
      </c>
      <c r="S248">
        <f t="shared" si="38"/>
        <v>83</v>
      </c>
      <c r="T248">
        <f t="shared" si="39"/>
        <v>41</v>
      </c>
      <c r="U248">
        <f t="shared" si="40"/>
        <v>70.5</v>
      </c>
      <c r="V248">
        <f t="shared" si="41"/>
        <v>54.5</v>
      </c>
      <c r="W248">
        <f t="shared" si="42"/>
        <v>43</v>
      </c>
      <c r="X248">
        <f t="shared" si="43"/>
        <v>77</v>
      </c>
      <c r="Y248">
        <f t="shared" si="44"/>
        <v>89</v>
      </c>
      <c r="Z248">
        <f t="shared" si="45"/>
        <v>94</v>
      </c>
      <c r="AA248">
        <f t="shared" si="46"/>
        <v>84</v>
      </c>
      <c r="AB248">
        <f t="shared" si="47"/>
        <v>100</v>
      </c>
      <c r="AC248">
        <f t="shared" si="48"/>
        <v>95</v>
      </c>
      <c r="AD248">
        <f t="shared" si="49"/>
        <v>58</v>
      </c>
    </row>
    <row r="249" spans="2:30" x14ac:dyDescent="0.25">
      <c r="B249" s="2">
        <v>12</v>
      </c>
      <c r="C249" s="3" t="s">
        <v>24</v>
      </c>
      <c r="D249" s="3" t="str">
        <f>VLOOKUP(C249,'Class Desc'!$C$5:$D$53,2,FALSE)</f>
        <v>CITY GOVT - IRRIGATION</v>
      </c>
      <c r="E249" s="14">
        <v>0.75</v>
      </c>
      <c r="F249" s="2">
        <v>355.5</v>
      </c>
      <c r="G249" s="2">
        <v>312.39999999999998</v>
      </c>
      <c r="H249" s="2">
        <v>323.87</v>
      </c>
      <c r="I249" s="2">
        <v>245.8</v>
      </c>
      <c r="J249" s="2">
        <v>223.2</v>
      </c>
      <c r="K249" s="2">
        <v>488.6</v>
      </c>
      <c r="L249" s="2">
        <v>451.3</v>
      </c>
      <c r="M249" s="2">
        <v>575.20000000000005</v>
      </c>
      <c r="N249" s="2">
        <v>576.6</v>
      </c>
      <c r="O249" s="2">
        <v>623</v>
      </c>
      <c r="P249" s="2">
        <v>612.1</v>
      </c>
      <c r="Q249" s="2">
        <v>387.6</v>
      </c>
      <c r="R249">
        <f>SUMIFS(Accounts!$C$7:$C$306,Accounts!$A$7:$A$306,C249,Accounts!$B$7:$B$306,E249)</f>
        <v>79</v>
      </c>
      <c r="S249">
        <f t="shared" si="38"/>
        <v>4.5</v>
      </c>
      <c r="T249">
        <f t="shared" si="39"/>
        <v>3.9544303797468352</v>
      </c>
      <c r="U249">
        <f t="shared" si="40"/>
        <v>4.0996202531645567</v>
      </c>
      <c r="V249">
        <f t="shared" si="41"/>
        <v>3.1113924050632913</v>
      </c>
      <c r="W249">
        <f t="shared" si="42"/>
        <v>2.8253164556962025</v>
      </c>
      <c r="X249">
        <f t="shared" si="43"/>
        <v>6.1848101265822786</v>
      </c>
      <c r="Y249">
        <f t="shared" si="44"/>
        <v>5.7126582278481015</v>
      </c>
      <c r="Z249">
        <f t="shared" si="45"/>
        <v>7.2810126582278487</v>
      </c>
      <c r="AA249">
        <f t="shared" si="46"/>
        <v>7.2987341772151906</v>
      </c>
      <c r="AB249">
        <f t="shared" si="47"/>
        <v>7.8860759493670889</v>
      </c>
      <c r="AC249">
        <f t="shared" si="48"/>
        <v>7.7481012658227852</v>
      </c>
      <c r="AD249">
        <f t="shared" si="49"/>
        <v>4.906329113924051</v>
      </c>
    </row>
    <row r="250" spans="2:30" x14ac:dyDescent="0.25">
      <c r="B250" s="2">
        <v>12</v>
      </c>
      <c r="C250" s="3" t="s">
        <v>24</v>
      </c>
      <c r="D250" s="3" t="str">
        <f>VLOOKUP(C250,'Class Desc'!$C$5:$D$53,2,FALSE)</f>
        <v>CITY GOVT - IRRIGATION</v>
      </c>
      <c r="E250" s="14">
        <v>1</v>
      </c>
      <c r="F250" s="2">
        <v>1481.2</v>
      </c>
      <c r="G250" s="2">
        <v>1435.3</v>
      </c>
      <c r="H250" s="2">
        <v>1279.51</v>
      </c>
      <c r="I250" s="2">
        <v>1118.2</v>
      </c>
      <c r="J250" s="2">
        <v>1090.9000000000001</v>
      </c>
      <c r="K250" s="2">
        <v>2124.9</v>
      </c>
      <c r="L250" s="2">
        <v>2383</v>
      </c>
      <c r="M250" s="2">
        <v>2229.6</v>
      </c>
      <c r="N250" s="2">
        <v>2411.4</v>
      </c>
      <c r="O250" s="2">
        <v>2267.6</v>
      </c>
      <c r="P250" s="2">
        <v>2450.1999999999998</v>
      </c>
      <c r="Q250" s="2">
        <v>716.7</v>
      </c>
      <c r="R250">
        <f>SUMIFS(Accounts!$C$7:$C$306,Accounts!$A$7:$A$306,C250,Accounts!$B$7:$B$306,E250)</f>
        <v>81</v>
      </c>
      <c r="S250">
        <f t="shared" si="38"/>
        <v>18.28641975308642</v>
      </c>
      <c r="T250">
        <f t="shared" si="39"/>
        <v>17.719753086419754</v>
      </c>
      <c r="U250">
        <f t="shared" si="40"/>
        <v>15.79641975308642</v>
      </c>
      <c r="V250">
        <f t="shared" si="41"/>
        <v>13.804938271604939</v>
      </c>
      <c r="W250">
        <f t="shared" si="42"/>
        <v>13.467901234567902</v>
      </c>
      <c r="X250">
        <f t="shared" si="43"/>
        <v>26.233333333333334</v>
      </c>
      <c r="Y250">
        <f t="shared" si="44"/>
        <v>29.419753086419753</v>
      </c>
      <c r="Z250">
        <f t="shared" si="45"/>
        <v>27.525925925925925</v>
      </c>
      <c r="AA250">
        <f t="shared" si="46"/>
        <v>29.770370370370372</v>
      </c>
      <c r="AB250">
        <f t="shared" si="47"/>
        <v>27.995061728395061</v>
      </c>
      <c r="AC250">
        <f t="shared" si="48"/>
        <v>30.249382716049382</v>
      </c>
      <c r="AD250">
        <f t="shared" si="49"/>
        <v>8.8481481481481481</v>
      </c>
    </row>
    <row r="251" spans="2:30" x14ac:dyDescent="0.25">
      <c r="B251" s="2">
        <v>12</v>
      </c>
      <c r="C251" s="3" t="s">
        <v>24</v>
      </c>
      <c r="D251" s="3" t="str">
        <f>VLOOKUP(C251,'Class Desc'!$C$5:$D$53,2,FALSE)</f>
        <v>CITY GOVT - IRRIGATION</v>
      </c>
      <c r="E251" s="14">
        <v>1.5</v>
      </c>
      <c r="F251" s="2">
        <v>2379.1999999999998</v>
      </c>
      <c r="G251" s="2">
        <v>2338.1</v>
      </c>
      <c r="H251" s="2">
        <v>2423.4</v>
      </c>
      <c r="I251" s="2">
        <v>1840.3</v>
      </c>
      <c r="J251" s="2">
        <v>1759.3</v>
      </c>
      <c r="K251" s="2">
        <v>4635.5</v>
      </c>
      <c r="L251" s="2">
        <v>5389.1</v>
      </c>
      <c r="M251" s="2">
        <v>5322.8</v>
      </c>
      <c r="N251" s="2">
        <v>5295.2</v>
      </c>
      <c r="O251" s="2">
        <v>4867.8</v>
      </c>
      <c r="P251" s="2">
        <v>4569.5</v>
      </c>
      <c r="Q251" s="2">
        <v>1228.3</v>
      </c>
      <c r="R251">
        <f>SUMIFS(Accounts!$C$7:$C$306,Accounts!$A$7:$A$306,C251,Accounts!$B$7:$B$306,E251)</f>
        <v>69</v>
      </c>
      <c r="S251">
        <f t="shared" si="38"/>
        <v>34.481159420289849</v>
      </c>
      <c r="T251">
        <f t="shared" si="39"/>
        <v>33.885507246376811</v>
      </c>
      <c r="U251">
        <f t="shared" si="40"/>
        <v>35.121739130434783</v>
      </c>
      <c r="V251">
        <f t="shared" si="41"/>
        <v>26.671014492753624</v>
      </c>
      <c r="W251">
        <f t="shared" si="42"/>
        <v>25.497101449275362</v>
      </c>
      <c r="X251">
        <f t="shared" si="43"/>
        <v>67.181159420289859</v>
      </c>
      <c r="Y251">
        <f t="shared" si="44"/>
        <v>78.102898550724646</v>
      </c>
      <c r="Z251">
        <f t="shared" si="45"/>
        <v>77.142028985507253</v>
      </c>
      <c r="AA251">
        <f t="shared" si="46"/>
        <v>76.742028985507247</v>
      </c>
      <c r="AB251">
        <f t="shared" si="47"/>
        <v>70.547826086956519</v>
      </c>
      <c r="AC251">
        <f t="shared" si="48"/>
        <v>66.224637681159422</v>
      </c>
      <c r="AD251">
        <f t="shared" si="49"/>
        <v>17.801449275362319</v>
      </c>
    </row>
    <row r="252" spans="2:30" x14ac:dyDescent="0.25">
      <c r="B252" s="2">
        <v>12</v>
      </c>
      <c r="C252" s="3" t="s">
        <v>24</v>
      </c>
      <c r="D252" s="3" t="str">
        <f>VLOOKUP(C252,'Class Desc'!$C$5:$D$53,2,FALSE)</f>
        <v>CITY GOVT - IRRIGATION</v>
      </c>
      <c r="E252" s="14">
        <v>2</v>
      </c>
      <c r="F252" s="2">
        <v>13598.4</v>
      </c>
      <c r="G252" s="2">
        <v>13380.6</v>
      </c>
      <c r="H252" s="2">
        <v>12119.1</v>
      </c>
      <c r="I252" s="2">
        <v>8784.9</v>
      </c>
      <c r="J252" s="2">
        <v>11109.9</v>
      </c>
      <c r="K252" s="2">
        <v>25086.7</v>
      </c>
      <c r="L252" s="2">
        <v>26451.1</v>
      </c>
      <c r="M252" s="2">
        <v>25337.1</v>
      </c>
      <c r="N252" s="2">
        <v>26388.799999999999</v>
      </c>
      <c r="O252" s="2">
        <v>20561.900000000001</v>
      </c>
      <c r="P252" s="2">
        <v>17850.3</v>
      </c>
      <c r="Q252" s="2">
        <v>2575.6999999999998</v>
      </c>
      <c r="R252">
        <f>SUMIFS(Accounts!$C$7:$C$306,Accounts!$A$7:$A$306,C252,Accounts!$B$7:$B$306,E252)</f>
        <v>155</v>
      </c>
      <c r="S252">
        <f t="shared" si="38"/>
        <v>87.731612903225809</v>
      </c>
      <c r="T252">
        <f t="shared" si="39"/>
        <v>86.326451612903227</v>
      </c>
      <c r="U252">
        <f t="shared" si="40"/>
        <v>78.187741935483871</v>
      </c>
      <c r="V252">
        <f t="shared" si="41"/>
        <v>56.676774193548383</v>
      </c>
      <c r="W252">
        <f t="shared" si="42"/>
        <v>71.676774193548383</v>
      </c>
      <c r="X252">
        <f t="shared" si="43"/>
        <v>161.84967741935483</v>
      </c>
      <c r="Y252">
        <f t="shared" si="44"/>
        <v>170.65225806451613</v>
      </c>
      <c r="Z252">
        <f t="shared" si="45"/>
        <v>163.46516129032258</v>
      </c>
      <c r="AA252">
        <f t="shared" si="46"/>
        <v>170.25032258064516</v>
      </c>
      <c r="AB252">
        <f t="shared" si="47"/>
        <v>132.65741935483871</v>
      </c>
      <c r="AC252">
        <f t="shared" si="48"/>
        <v>115.16322580645161</v>
      </c>
      <c r="AD252">
        <f t="shared" si="49"/>
        <v>16.617419354838709</v>
      </c>
    </row>
    <row r="253" spans="2:30" x14ac:dyDescent="0.25">
      <c r="B253" s="2">
        <v>12</v>
      </c>
      <c r="C253" s="3" t="s">
        <v>24</v>
      </c>
      <c r="D253" s="3" t="str">
        <f>VLOOKUP(C253,'Class Desc'!$C$5:$D$53,2,FALSE)</f>
        <v>CITY GOVT - IRRIGATION</v>
      </c>
      <c r="E253" s="14">
        <v>3</v>
      </c>
      <c r="F253" s="2">
        <v>7412.4</v>
      </c>
      <c r="G253" s="2">
        <v>9517.7999999999993</v>
      </c>
      <c r="H253" s="2">
        <v>7765.49</v>
      </c>
      <c r="I253" s="2">
        <v>6940.5</v>
      </c>
      <c r="J253" s="2">
        <v>4192.5</v>
      </c>
      <c r="K253" s="2">
        <v>16567.2</v>
      </c>
      <c r="L253" s="2">
        <v>24568.1</v>
      </c>
      <c r="M253" s="2">
        <v>26557.5</v>
      </c>
      <c r="N253" s="2">
        <v>23385.3</v>
      </c>
      <c r="O253" s="2">
        <v>17861.400000000001</v>
      </c>
      <c r="P253" s="2">
        <v>15351.7</v>
      </c>
      <c r="Q253" s="2">
        <v>3986.1</v>
      </c>
      <c r="R253">
        <f>SUMIFS(Accounts!$C$7:$C$306,Accounts!$A$7:$A$306,C253,Accounts!$B$7:$B$306,E253)</f>
        <v>36</v>
      </c>
      <c r="S253">
        <f t="shared" si="38"/>
        <v>205.89999999999998</v>
      </c>
      <c r="T253">
        <f t="shared" si="39"/>
        <v>264.38333333333333</v>
      </c>
      <c r="U253">
        <f t="shared" si="40"/>
        <v>215.70805555555555</v>
      </c>
      <c r="V253">
        <f t="shared" si="41"/>
        <v>192.79166666666666</v>
      </c>
      <c r="W253">
        <f t="shared" si="42"/>
        <v>116.45833333333333</v>
      </c>
      <c r="X253">
        <f t="shared" si="43"/>
        <v>460.20000000000005</v>
      </c>
      <c r="Y253">
        <f t="shared" si="44"/>
        <v>682.44722222222219</v>
      </c>
      <c r="Z253">
        <f t="shared" si="45"/>
        <v>737.70833333333337</v>
      </c>
      <c r="AA253">
        <f t="shared" si="46"/>
        <v>649.5916666666667</v>
      </c>
      <c r="AB253">
        <f t="shared" si="47"/>
        <v>496.15000000000003</v>
      </c>
      <c r="AC253">
        <f t="shared" si="48"/>
        <v>426.43611111111113</v>
      </c>
      <c r="AD253">
        <f t="shared" si="49"/>
        <v>110.72499999999999</v>
      </c>
    </row>
    <row r="254" spans="2:30" x14ac:dyDescent="0.25">
      <c r="B254" s="2">
        <v>12</v>
      </c>
      <c r="C254" s="3" t="s">
        <v>24</v>
      </c>
      <c r="D254" s="3" t="str">
        <f>VLOOKUP(C254,'Class Desc'!$C$5:$D$53,2,FALSE)</f>
        <v>CITY GOVT - IRRIGATION</v>
      </c>
      <c r="E254" s="14">
        <v>4</v>
      </c>
      <c r="F254" s="2">
        <v>2296.5</v>
      </c>
      <c r="G254" s="2">
        <v>2363.5</v>
      </c>
      <c r="H254" s="2">
        <v>3039.8</v>
      </c>
      <c r="I254" s="2">
        <v>1777.9</v>
      </c>
      <c r="J254" s="2">
        <v>3148.6</v>
      </c>
      <c r="K254" s="2">
        <v>10424.1</v>
      </c>
      <c r="L254" s="2">
        <v>7785.8</v>
      </c>
      <c r="M254" s="2">
        <v>8468.4</v>
      </c>
      <c r="N254" s="2">
        <v>9096.1</v>
      </c>
      <c r="O254" s="2">
        <v>5676.2</v>
      </c>
      <c r="P254" s="2">
        <v>3870.3</v>
      </c>
      <c r="Q254" s="2">
        <v>1005.8</v>
      </c>
      <c r="R254">
        <f>SUMIFS(Accounts!$C$7:$C$306,Accounts!$A$7:$A$306,C254,Accounts!$B$7:$B$306,E254)</f>
        <v>6</v>
      </c>
      <c r="S254">
        <f t="shared" si="38"/>
        <v>382.75</v>
      </c>
      <c r="T254">
        <f t="shared" si="39"/>
        <v>393.91666666666669</v>
      </c>
      <c r="U254">
        <f t="shared" si="40"/>
        <v>506.63333333333338</v>
      </c>
      <c r="V254">
        <f t="shared" si="41"/>
        <v>296.31666666666666</v>
      </c>
      <c r="W254">
        <f t="shared" si="42"/>
        <v>524.76666666666665</v>
      </c>
      <c r="X254">
        <f t="shared" si="43"/>
        <v>1737.3500000000001</v>
      </c>
      <c r="Y254">
        <f t="shared" si="44"/>
        <v>1297.6333333333334</v>
      </c>
      <c r="Z254">
        <f t="shared" si="45"/>
        <v>1411.3999999999999</v>
      </c>
      <c r="AA254">
        <f t="shared" si="46"/>
        <v>1516.0166666666667</v>
      </c>
      <c r="AB254">
        <f t="shared" si="47"/>
        <v>946.0333333333333</v>
      </c>
      <c r="AC254">
        <f t="shared" si="48"/>
        <v>645.05000000000007</v>
      </c>
      <c r="AD254">
        <f t="shared" si="49"/>
        <v>167.63333333333333</v>
      </c>
    </row>
    <row r="255" spans="2:30" x14ac:dyDescent="0.25">
      <c r="B255" s="2">
        <v>12</v>
      </c>
      <c r="C255" s="3" t="s">
        <v>25</v>
      </c>
      <c r="D255" s="3" t="str">
        <f>VLOOKUP(C255,'Class Desc'!$C$5:$D$53,2,FALSE)</f>
        <v>INDUSTRIAL WATER</v>
      </c>
      <c r="E255" s="3" t="s">
        <v>12</v>
      </c>
      <c r="F255" s="2">
        <v>0</v>
      </c>
      <c r="G255" s="4"/>
      <c r="H255" s="4"/>
      <c r="I255" s="4"/>
      <c r="J255" s="4"/>
      <c r="K255" s="4"/>
      <c r="L255" s="4"/>
      <c r="M255" s="2">
        <v>0</v>
      </c>
      <c r="N255" s="4"/>
      <c r="O255" s="4"/>
      <c r="P255" s="4"/>
      <c r="Q255" s="2">
        <v>0</v>
      </c>
      <c r="R255">
        <f>SUMIFS(Accounts!$C$7:$C$306,Accounts!$A$7:$A$306,C255,Accounts!$B$7:$B$306,E255)</f>
        <v>0</v>
      </c>
      <c r="S255">
        <f t="shared" si="38"/>
        <v>0</v>
      </c>
      <c r="T255">
        <f t="shared" si="39"/>
        <v>0</v>
      </c>
      <c r="U255">
        <f t="shared" si="40"/>
        <v>0</v>
      </c>
      <c r="V255">
        <f t="shared" si="41"/>
        <v>0</v>
      </c>
      <c r="W255">
        <f t="shared" si="42"/>
        <v>0</v>
      </c>
      <c r="X255">
        <f t="shared" si="43"/>
        <v>0</v>
      </c>
      <c r="Y255">
        <f t="shared" si="44"/>
        <v>0</v>
      </c>
      <c r="Z255">
        <f t="shared" si="45"/>
        <v>0</v>
      </c>
      <c r="AA255">
        <f t="shared" si="46"/>
        <v>0</v>
      </c>
      <c r="AB255">
        <f t="shared" si="47"/>
        <v>0</v>
      </c>
      <c r="AC255">
        <f t="shared" si="48"/>
        <v>0</v>
      </c>
      <c r="AD255">
        <f t="shared" si="49"/>
        <v>0</v>
      </c>
    </row>
    <row r="256" spans="2:30" x14ac:dyDescent="0.25">
      <c r="B256" s="2">
        <v>12</v>
      </c>
      <c r="C256" s="3" t="s">
        <v>25</v>
      </c>
      <c r="D256" s="3" t="str">
        <f>VLOOKUP(C256,'Class Desc'!$C$5:$D$53,2,FALSE)</f>
        <v>INDUSTRIAL WATER</v>
      </c>
      <c r="E256" s="14">
        <v>0.75</v>
      </c>
      <c r="F256" s="2">
        <v>623.20000000000005</v>
      </c>
      <c r="G256" s="2">
        <v>584.4</v>
      </c>
      <c r="H256" s="2">
        <v>551.4</v>
      </c>
      <c r="I256" s="2">
        <v>656.1</v>
      </c>
      <c r="J256" s="2">
        <v>629</v>
      </c>
      <c r="K256" s="2">
        <v>650.29999999999995</v>
      </c>
      <c r="L256" s="2">
        <v>738.3</v>
      </c>
      <c r="M256" s="2">
        <v>764.2</v>
      </c>
      <c r="N256" s="2">
        <v>571.9</v>
      </c>
      <c r="O256" s="2">
        <v>610.20000000000005</v>
      </c>
      <c r="P256" s="2">
        <v>646.5</v>
      </c>
      <c r="Q256" s="2">
        <v>582.6</v>
      </c>
      <c r="R256">
        <f>SUMIFS(Accounts!$C$7:$C$306,Accounts!$A$7:$A$306,C256,Accounts!$B$7:$B$306,E256)</f>
        <v>31</v>
      </c>
      <c r="S256">
        <f t="shared" si="38"/>
        <v>20.103225806451615</v>
      </c>
      <c r="T256">
        <f t="shared" si="39"/>
        <v>18.851612903225806</v>
      </c>
      <c r="U256">
        <f t="shared" si="40"/>
        <v>17.787096774193547</v>
      </c>
      <c r="V256">
        <f t="shared" si="41"/>
        <v>21.164516129032258</v>
      </c>
      <c r="W256">
        <f t="shared" si="42"/>
        <v>20.29032258064516</v>
      </c>
      <c r="X256">
        <f t="shared" si="43"/>
        <v>20.977419354838709</v>
      </c>
      <c r="Y256">
        <f t="shared" si="44"/>
        <v>23.816129032258065</v>
      </c>
      <c r="Z256">
        <f t="shared" si="45"/>
        <v>24.651612903225807</v>
      </c>
      <c r="AA256">
        <f t="shared" si="46"/>
        <v>18.448387096774194</v>
      </c>
      <c r="AB256">
        <f t="shared" si="47"/>
        <v>19.683870967741935</v>
      </c>
      <c r="AC256">
        <f t="shared" si="48"/>
        <v>20.85483870967742</v>
      </c>
      <c r="AD256">
        <f t="shared" si="49"/>
        <v>18.793548387096774</v>
      </c>
    </row>
    <row r="257" spans="2:30" x14ac:dyDescent="0.25">
      <c r="B257" s="2">
        <v>12</v>
      </c>
      <c r="C257" s="3" t="s">
        <v>25</v>
      </c>
      <c r="D257" s="3" t="str">
        <f>VLOOKUP(C257,'Class Desc'!$C$5:$D$53,2,FALSE)</f>
        <v>INDUSTRIAL WATER</v>
      </c>
      <c r="E257" s="14">
        <v>1</v>
      </c>
      <c r="F257" s="2">
        <v>382.3</v>
      </c>
      <c r="G257" s="2">
        <v>482.3</v>
      </c>
      <c r="H257" s="2">
        <v>490.9</v>
      </c>
      <c r="I257" s="2">
        <v>440.5</v>
      </c>
      <c r="J257" s="2">
        <v>419.6</v>
      </c>
      <c r="K257" s="2">
        <v>433.9</v>
      </c>
      <c r="L257" s="2">
        <v>611.6</v>
      </c>
      <c r="M257" s="2">
        <v>627.70000000000005</v>
      </c>
      <c r="N257" s="2">
        <v>506.1</v>
      </c>
      <c r="O257" s="2">
        <v>536</v>
      </c>
      <c r="P257" s="2">
        <v>525.20000000000005</v>
      </c>
      <c r="Q257" s="2">
        <v>384.5</v>
      </c>
      <c r="R257">
        <f>SUMIFS(Accounts!$C$7:$C$306,Accounts!$A$7:$A$306,C257,Accounts!$B$7:$B$306,E257)</f>
        <v>36</v>
      </c>
      <c r="S257">
        <f t="shared" si="38"/>
        <v>10.619444444444445</v>
      </c>
      <c r="T257">
        <f t="shared" si="39"/>
        <v>13.397222222222222</v>
      </c>
      <c r="U257">
        <f t="shared" si="40"/>
        <v>13.636111111111111</v>
      </c>
      <c r="V257">
        <f t="shared" si="41"/>
        <v>12.236111111111111</v>
      </c>
      <c r="W257">
        <f t="shared" si="42"/>
        <v>11.655555555555557</v>
      </c>
      <c r="X257">
        <f t="shared" si="43"/>
        <v>12.052777777777777</v>
      </c>
      <c r="Y257">
        <f t="shared" si="44"/>
        <v>16.988888888888891</v>
      </c>
      <c r="Z257">
        <f t="shared" si="45"/>
        <v>17.436111111111114</v>
      </c>
      <c r="AA257">
        <f t="shared" si="46"/>
        <v>14.058333333333334</v>
      </c>
      <c r="AB257">
        <f t="shared" si="47"/>
        <v>14.888888888888889</v>
      </c>
      <c r="AC257">
        <f t="shared" si="48"/>
        <v>14.58888888888889</v>
      </c>
      <c r="AD257">
        <f t="shared" si="49"/>
        <v>10.680555555555555</v>
      </c>
    </row>
    <row r="258" spans="2:30" x14ac:dyDescent="0.25">
      <c r="B258" s="2">
        <v>12</v>
      </c>
      <c r="C258" s="3" t="s">
        <v>25</v>
      </c>
      <c r="D258" s="3" t="str">
        <f>VLOOKUP(C258,'Class Desc'!$C$5:$D$53,2,FALSE)</f>
        <v>INDUSTRIAL WATER</v>
      </c>
      <c r="E258" s="14">
        <v>1.5</v>
      </c>
      <c r="F258" s="2">
        <v>2386.9</v>
      </c>
      <c r="G258" s="2">
        <v>2134.5</v>
      </c>
      <c r="H258" s="2">
        <v>1956.1</v>
      </c>
      <c r="I258" s="2">
        <v>2511.3000000000002</v>
      </c>
      <c r="J258" s="2">
        <v>2485.6999999999998</v>
      </c>
      <c r="K258" s="2">
        <v>3022.5</v>
      </c>
      <c r="L258" s="2">
        <v>2485.3000000000002</v>
      </c>
      <c r="M258" s="2">
        <v>1739.7</v>
      </c>
      <c r="N258" s="2">
        <v>1976.2</v>
      </c>
      <c r="O258" s="2">
        <v>2320.5</v>
      </c>
      <c r="P258" s="2">
        <v>1915</v>
      </c>
      <c r="Q258" s="2">
        <v>2193.8000000000002</v>
      </c>
      <c r="R258">
        <f>SUMIFS(Accounts!$C$7:$C$306,Accounts!$A$7:$A$306,C258,Accounts!$B$7:$B$306,E258)</f>
        <v>41</v>
      </c>
      <c r="S258">
        <f t="shared" si="38"/>
        <v>58.217073170731709</v>
      </c>
      <c r="T258">
        <f t="shared" si="39"/>
        <v>52.060975609756099</v>
      </c>
      <c r="U258">
        <f t="shared" si="40"/>
        <v>47.709756097560977</v>
      </c>
      <c r="V258">
        <f t="shared" si="41"/>
        <v>61.251219512195128</v>
      </c>
      <c r="W258">
        <f t="shared" si="42"/>
        <v>60.626829268292681</v>
      </c>
      <c r="X258">
        <f t="shared" si="43"/>
        <v>73.719512195121951</v>
      </c>
      <c r="Y258">
        <f t="shared" si="44"/>
        <v>60.617073170731715</v>
      </c>
      <c r="Z258">
        <f t="shared" si="45"/>
        <v>42.431707317073169</v>
      </c>
      <c r="AA258">
        <f t="shared" si="46"/>
        <v>48.2</v>
      </c>
      <c r="AB258">
        <f t="shared" si="47"/>
        <v>56.597560975609753</v>
      </c>
      <c r="AC258">
        <f t="shared" si="48"/>
        <v>46.707317073170735</v>
      </c>
      <c r="AD258">
        <f t="shared" si="49"/>
        <v>53.507317073170739</v>
      </c>
    </row>
    <row r="259" spans="2:30" x14ac:dyDescent="0.25">
      <c r="B259" s="2">
        <v>12</v>
      </c>
      <c r="C259" s="3" t="s">
        <v>25</v>
      </c>
      <c r="D259" s="3" t="str">
        <f>VLOOKUP(C259,'Class Desc'!$C$5:$D$53,2,FALSE)</f>
        <v>INDUSTRIAL WATER</v>
      </c>
      <c r="E259" s="14">
        <v>2</v>
      </c>
      <c r="F259" s="2">
        <v>2141.6999999999998</v>
      </c>
      <c r="G259" s="2">
        <v>2111.9</v>
      </c>
      <c r="H259" s="2">
        <v>2372.5</v>
      </c>
      <c r="I259" s="2">
        <v>2827.5</v>
      </c>
      <c r="J259" s="2">
        <v>4137.8999999999996</v>
      </c>
      <c r="K259" s="2">
        <v>5917.5</v>
      </c>
      <c r="L259" s="2">
        <v>2661.3</v>
      </c>
      <c r="M259" s="2">
        <v>2608.6999999999998</v>
      </c>
      <c r="N259" s="2">
        <v>2177.9</v>
      </c>
      <c r="O259" s="2">
        <v>2749.1</v>
      </c>
      <c r="P259" s="2">
        <v>3353.1</v>
      </c>
      <c r="Q259" s="2">
        <v>1532.3</v>
      </c>
      <c r="R259">
        <f>SUMIFS(Accounts!$C$7:$C$306,Accounts!$A$7:$A$306,C259,Accounts!$B$7:$B$306,E259)</f>
        <v>21</v>
      </c>
      <c r="S259">
        <f t="shared" ref="S259:S322" si="50">IFERROR(F259/$R259,0)</f>
        <v>101.98571428571428</v>
      </c>
      <c r="T259">
        <f t="shared" ref="T259:T322" si="51">IFERROR(G259/$R259,0)</f>
        <v>100.56666666666668</v>
      </c>
      <c r="U259">
        <f t="shared" ref="U259:U322" si="52">IFERROR(H259/$R259,0)</f>
        <v>112.97619047619048</v>
      </c>
      <c r="V259">
        <f t="shared" ref="V259:V322" si="53">IFERROR(I259/$R259,0)</f>
        <v>134.64285714285714</v>
      </c>
      <c r="W259">
        <f t="shared" ref="W259:W322" si="54">IFERROR(J259/$R259,0)</f>
        <v>197.04285714285712</v>
      </c>
      <c r="X259">
        <f t="shared" ref="X259:X322" si="55">IFERROR(K259/$R259,0)</f>
        <v>281.78571428571428</v>
      </c>
      <c r="Y259">
        <f t="shared" ref="Y259:Y322" si="56">IFERROR(L259/$R259,0)</f>
        <v>126.72857142857144</v>
      </c>
      <c r="Z259">
        <f t="shared" ref="Z259:Z322" si="57">IFERROR(M259/$R259,0)</f>
        <v>124.22380952380952</v>
      </c>
      <c r="AA259">
        <f t="shared" ref="AA259:AA322" si="58">IFERROR(N259/$R259,0)</f>
        <v>103.70952380952382</v>
      </c>
      <c r="AB259">
        <f t="shared" ref="AB259:AB322" si="59">IFERROR(O259/$R259,0)</f>
        <v>130.90952380952382</v>
      </c>
      <c r="AC259">
        <f t="shared" ref="AC259:AC322" si="60">IFERROR(P259/$R259,0)</f>
        <v>159.67142857142858</v>
      </c>
      <c r="AD259">
        <f t="shared" ref="AD259:AD322" si="61">IFERROR(Q259/$R259,0)</f>
        <v>72.966666666666669</v>
      </c>
    </row>
    <row r="260" spans="2:30" x14ac:dyDescent="0.25">
      <c r="B260" s="2">
        <v>12</v>
      </c>
      <c r="C260" s="3" t="s">
        <v>25</v>
      </c>
      <c r="D260" s="3" t="str">
        <f>VLOOKUP(C260,'Class Desc'!$C$5:$D$53,2,FALSE)</f>
        <v>INDUSTRIAL WATER</v>
      </c>
      <c r="E260" s="14">
        <v>3</v>
      </c>
      <c r="F260" s="2">
        <v>4012.1</v>
      </c>
      <c r="G260" s="2">
        <v>4208.3999999999996</v>
      </c>
      <c r="H260" s="2">
        <v>4216</v>
      </c>
      <c r="I260" s="2">
        <v>6270.1</v>
      </c>
      <c r="J260" s="2">
        <v>11603.8</v>
      </c>
      <c r="K260" s="2">
        <v>19856.599999999999</v>
      </c>
      <c r="L260" s="2">
        <v>12723.8</v>
      </c>
      <c r="M260" s="2">
        <v>7855.6</v>
      </c>
      <c r="N260" s="2">
        <v>4371.8</v>
      </c>
      <c r="O260" s="2">
        <v>5241.8999999999996</v>
      </c>
      <c r="P260" s="2">
        <v>4165.1000000000004</v>
      </c>
      <c r="Q260" s="2">
        <v>3281.9</v>
      </c>
      <c r="R260">
        <f>SUMIFS(Accounts!$C$7:$C$306,Accounts!$A$7:$A$306,C260,Accounts!$B$7:$B$306,E260)</f>
        <v>9</v>
      </c>
      <c r="S260">
        <f t="shared" si="50"/>
        <v>445.78888888888889</v>
      </c>
      <c r="T260">
        <f t="shared" si="51"/>
        <v>467.59999999999997</v>
      </c>
      <c r="U260">
        <f t="shared" si="52"/>
        <v>468.44444444444446</v>
      </c>
      <c r="V260">
        <f t="shared" si="53"/>
        <v>696.67777777777781</v>
      </c>
      <c r="W260">
        <f t="shared" si="54"/>
        <v>1289.3111111111111</v>
      </c>
      <c r="X260">
        <f t="shared" si="55"/>
        <v>2206.2888888888888</v>
      </c>
      <c r="Y260">
        <f t="shared" si="56"/>
        <v>1413.7555555555555</v>
      </c>
      <c r="Z260">
        <f t="shared" si="57"/>
        <v>872.84444444444443</v>
      </c>
      <c r="AA260">
        <f t="shared" si="58"/>
        <v>485.75555555555559</v>
      </c>
      <c r="AB260">
        <f t="shared" si="59"/>
        <v>582.43333333333328</v>
      </c>
      <c r="AC260">
        <f t="shared" si="60"/>
        <v>462.78888888888895</v>
      </c>
      <c r="AD260">
        <f t="shared" si="61"/>
        <v>364.65555555555557</v>
      </c>
    </row>
    <row r="261" spans="2:30" x14ac:dyDescent="0.25">
      <c r="B261" s="2">
        <v>12</v>
      </c>
      <c r="C261" s="3" t="s">
        <v>25</v>
      </c>
      <c r="D261" s="3" t="str">
        <f>VLOOKUP(C261,'Class Desc'!$C$5:$D$53,2,FALSE)</f>
        <v>INDUSTRIAL WATER</v>
      </c>
      <c r="E261" s="14">
        <v>4</v>
      </c>
      <c r="F261" s="2">
        <v>11278</v>
      </c>
      <c r="G261" s="2">
        <v>11419.4</v>
      </c>
      <c r="H261" s="2">
        <v>9081</v>
      </c>
      <c r="I261" s="2">
        <v>14151.5</v>
      </c>
      <c r="J261" s="2">
        <v>8357.7999999999993</v>
      </c>
      <c r="K261" s="2">
        <v>12511</v>
      </c>
      <c r="L261" s="2">
        <v>9654.2000000000007</v>
      </c>
      <c r="M261" s="2">
        <v>12361.9</v>
      </c>
      <c r="N261" s="2">
        <v>12373.1</v>
      </c>
      <c r="O261" s="2">
        <v>14529.4</v>
      </c>
      <c r="P261" s="2">
        <v>6597.2</v>
      </c>
      <c r="Q261" s="2">
        <v>9640.5</v>
      </c>
      <c r="R261">
        <f>SUMIFS(Accounts!$C$7:$C$306,Accounts!$A$7:$A$306,C261,Accounts!$B$7:$B$306,E261)</f>
        <v>5</v>
      </c>
      <c r="S261">
        <f t="shared" si="50"/>
        <v>2255.6</v>
      </c>
      <c r="T261">
        <f t="shared" si="51"/>
        <v>2283.88</v>
      </c>
      <c r="U261">
        <f t="shared" si="52"/>
        <v>1816.2</v>
      </c>
      <c r="V261">
        <f t="shared" si="53"/>
        <v>2830.3</v>
      </c>
      <c r="W261">
        <f t="shared" si="54"/>
        <v>1671.56</v>
      </c>
      <c r="X261">
        <f t="shared" si="55"/>
        <v>2502.1999999999998</v>
      </c>
      <c r="Y261">
        <f t="shared" si="56"/>
        <v>1930.8400000000001</v>
      </c>
      <c r="Z261">
        <f t="shared" si="57"/>
        <v>2472.38</v>
      </c>
      <c r="AA261">
        <f t="shared" si="58"/>
        <v>2474.62</v>
      </c>
      <c r="AB261">
        <f t="shared" si="59"/>
        <v>2905.88</v>
      </c>
      <c r="AC261">
        <f t="shared" si="60"/>
        <v>1319.44</v>
      </c>
      <c r="AD261">
        <f t="shared" si="61"/>
        <v>1928.1</v>
      </c>
    </row>
    <row r="262" spans="2:30" x14ac:dyDescent="0.25">
      <c r="B262" s="2">
        <v>12</v>
      </c>
      <c r="C262" s="3" t="s">
        <v>25</v>
      </c>
      <c r="D262" s="3" t="str">
        <f>VLOOKUP(C262,'Class Desc'!$C$5:$D$53,2,FALSE)</f>
        <v>INDUSTRIAL WATER</v>
      </c>
      <c r="E262" s="14">
        <v>6</v>
      </c>
      <c r="F262" s="2">
        <v>22.1</v>
      </c>
      <c r="G262" s="2">
        <v>34.9</v>
      </c>
      <c r="H262" s="2">
        <v>32.6</v>
      </c>
      <c r="I262" s="2">
        <v>25.1</v>
      </c>
      <c r="J262" s="2">
        <v>19.8</v>
      </c>
      <c r="K262" s="2">
        <v>29.3</v>
      </c>
      <c r="L262" s="2">
        <v>73.2</v>
      </c>
      <c r="M262" s="2">
        <v>136.6</v>
      </c>
      <c r="N262" s="2">
        <v>104.7</v>
      </c>
      <c r="O262" s="2">
        <v>110.1</v>
      </c>
      <c r="P262" s="2">
        <v>106.9</v>
      </c>
      <c r="Q262" s="2">
        <v>61.1</v>
      </c>
      <c r="R262">
        <f>SUMIFS(Accounts!$C$7:$C$306,Accounts!$A$7:$A$306,C262,Accounts!$B$7:$B$306,E262)</f>
        <v>1</v>
      </c>
      <c r="S262">
        <f t="shared" si="50"/>
        <v>22.1</v>
      </c>
      <c r="T262">
        <f t="shared" si="51"/>
        <v>34.9</v>
      </c>
      <c r="U262">
        <f t="shared" si="52"/>
        <v>32.6</v>
      </c>
      <c r="V262">
        <f t="shared" si="53"/>
        <v>25.1</v>
      </c>
      <c r="W262">
        <f t="shared" si="54"/>
        <v>19.8</v>
      </c>
      <c r="X262">
        <f t="shared" si="55"/>
        <v>29.3</v>
      </c>
      <c r="Y262">
        <f t="shared" si="56"/>
        <v>73.2</v>
      </c>
      <c r="Z262">
        <f t="shared" si="57"/>
        <v>136.6</v>
      </c>
      <c r="AA262">
        <f t="shared" si="58"/>
        <v>104.7</v>
      </c>
      <c r="AB262">
        <f t="shared" si="59"/>
        <v>110.1</v>
      </c>
      <c r="AC262">
        <f t="shared" si="60"/>
        <v>106.9</v>
      </c>
      <c r="AD262">
        <f t="shared" si="61"/>
        <v>61.1</v>
      </c>
    </row>
    <row r="263" spans="2:30" x14ac:dyDescent="0.25">
      <c r="B263" s="2">
        <v>12</v>
      </c>
      <c r="C263" s="3" t="s">
        <v>25</v>
      </c>
      <c r="D263" s="3" t="str">
        <f>VLOOKUP(C263,'Class Desc'!$C$5:$D$53,2,FALSE)</f>
        <v>INDUSTRIAL WATER</v>
      </c>
      <c r="E263" s="14">
        <v>8</v>
      </c>
      <c r="F263" s="2">
        <v>284</v>
      </c>
      <c r="G263" s="2">
        <v>313</v>
      </c>
      <c r="H263" s="2">
        <v>393</v>
      </c>
      <c r="I263" s="2">
        <v>807</v>
      </c>
      <c r="J263" s="2">
        <v>598</v>
      </c>
      <c r="K263" s="2">
        <v>365</v>
      </c>
      <c r="L263" s="2">
        <v>382</v>
      </c>
      <c r="M263" s="2">
        <v>810</v>
      </c>
      <c r="N263" s="2">
        <v>270</v>
      </c>
      <c r="O263" s="2">
        <v>334</v>
      </c>
      <c r="P263" s="2">
        <v>287</v>
      </c>
      <c r="Q263" s="2">
        <v>181</v>
      </c>
      <c r="R263">
        <f>SUMIFS(Accounts!$C$7:$C$306,Accounts!$A$7:$A$306,C263,Accounts!$B$7:$B$306,E263)</f>
        <v>1</v>
      </c>
      <c r="S263">
        <f t="shared" si="50"/>
        <v>284</v>
      </c>
      <c r="T263">
        <f t="shared" si="51"/>
        <v>313</v>
      </c>
      <c r="U263">
        <f t="shared" si="52"/>
        <v>393</v>
      </c>
      <c r="V263">
        <f t="shared" si="53"/>
        <v>807</v>
      </c>
      <c r="W263">
        <f t="shared" si="54"/>
        <v>598</v>
      </c>
      <c r="X263">
        <f t="shared" si="55"/>
        <v>365</v>
      </c>
      <c r="Y263">
        <f t="shared" si="56"/>
        <v>382</v>
      </c>
      <c r="Z263">
        <f t="shared" si="57"/>
        <v>810</v>
      </c>
      <c r="AA263">
        <f t="shared" si="58"/>
        <v>270</v>
      </c>
      <c r="AB263">
        <f t="shared" si="59"/>
        <v>334</v>
      </c>
      <c r="AC263">
        <f t="shared" si="60"/>
        <v>287</v>
      </c>
      <c r="AD263">
        <f t="shared" si="61"/>
        <v>181</v>
      </c>
    </row>
    <row r="264" spans="2:30" x14ac:dyDescent="0.25">
      <c r="B264" s="2">
        <v>12</v>
      </c>
      <c r="C264" s="3" t="s">
        <v>36</v>
      </c>
      <c r="D264" s="3" t="str">
        <f>VLOOKUP(C264,'Class Desc'!$C$5:$D$53,2,FALSE)</f>
        <v>INDL SCE WATER</v>
      </c>
      <c r="E264" s="14">
        <v>4</v>
      </c>
      <c r="F264" s="2">
        <v>2536.8000000000002</v>
      </c>
      <c r="G264" s="2">
        <v>2483.9</v>
      </c>
      <c r="H264" s="2">
        <v>2363.1999999999998</v>
      </c>
      <c r="I264" s="2">
        <v>2103.1</v>
      </c>
      <c r="J264" s="2">
        <v>3837</v>
      </c>
      <c r="K264" s="2">
        <v>3230.5</v>
      </c>
      <c r="L264" s="2">
        <v>3042.6</v>
      </c>
      <c r="M264" s="2">
        <v>2629.7</v>
      </c>
      <c r="N264" s="2">
        <v>3042.1</v>
      </c>
      <c r="O264" s="2">
        <v>2751.2</v>
      </c>
      <c r="P264" s="2">
        <v>3058.5</v>
      </c>
      <c r="Q264" s="2">
        <v>2432.8000000000002</v>
      </c>
      <c r="R264">
        <f>SUMIFS(Accounts!$C$7:$C$306,Accounts!$A$7:$A$306,C264,Accounts!$B$7:$B$306,E264)</f>
        <v>0</v>
      </c>
      <c r="S264">
        <f t="shared" si="50"/>
        <v>0</v>
      </c>
      <c r="T264">
        <f t="shared" si="51"/>
        <v>0</v>
      </c>
      <c r="U264">
        <f t="shared" si="52"/>
        <v>0</v>
      </c>
      <c r="V264">
        <f t="shared" si="53"/>
        <v>0</v>
      </c>
      <c r="W264">
        <f t="shared" si="54"/>
        <v>0</v>
      </c>
      <c r="X264">
        <f t="shared" si="55"/>
        <v>0</v>
      </c>
      <c r="Y264">
        <f t="shared" si="56"/>
        <v>0</v>
      </c>
      <c r="Z264">
        <f t="shared" si="57"/>
        <v>0</v>
      </c>
      <c r="AA264">
        <f t="shared" si="58"/>
        <v>0</v>
      </c>
      <c r="AB264">
        <f t="shared" si="59"/>
        <v>0</v>
      </c>
      <c r="AC264">
        <f t="shared" si="60"/>
        <v>0</v>
      </c>
      <c r="AD264">
        <f t="shared" si="61"/>
        <v>0</v>
      </c>
    </row>
    <row r="265" spans="2:30" x14ac:dyDescent="0.25">
      <c r="B265" s="2">
        <v>12</v>
      </c>
      <c r="C265" s="3" t="s">
        <v>36</v>
      </c>
      <c r="D265" s="3" t="str">
        <f>VLOOKUP(C265,'Class Desc'!$C$5:$D$53,2,FALSE)</f>
        <v>INDL SCE WATER</v>
      </c>
      <c r="E265" s="14">
        <v>8</v>
      </c>
      <c r="F265" s="2">
        <v>1188</v>
      </c>
      <c r="G265" s="2">
        <v>2176.1999999999998</v>
      </c>
      <c r="H265" s="2">
        <v>1583.8</v>
      </c>
      <c r="I265" s="2">
        <v>1030</v>
      </c>
      <c r="J265" s="2">
        <v>2161</v>
      </c>
      <c r="K265" s="2">
        <v>1887</v>
      </c>
      <c r="L265" s="2">
        <v>3517</v>
      </c>
      <c r="M265" s="2">
        <v>4633</v>
      </c>
      <c r="N265" s="2">
        <v>8074</v>
      </c>
      <c r="O265" s="2">
        <v>5535.9</v>
      </c>
      <c r="P265" s="2">
        <v>1611.1</v>
      </c>
      <c r="Q265" s="2">
        <v>2416</v>
      </c>
      <c r="R265">
        <f>SUMIFS(Accounts!$C$7:$C$306,Accounts!$A$7:$A$306,C265,Accounts!$B$7:$B$306,E265)</f>
        <v>0</v>
      </c>
      <c r="S265">
        <f t="shared" si="50"/>
        <v>0</v>
      </c>
      <c r="T265">
        <f t="shared" si="51"/>
        <v>0</v>
      </c>
      <c r="U265">
        <f t="shared" si="52"/>
        <v>0</v>
      </c>
      <c r="V265">
        <f t="shared" si="53"/>
        <v>0</v>
      </c>
      <c r="W265">
        <f t="shared" si="54"/>
        <v>0</v>
      </c>
      <c r="X265">
        <f t="shared" si="55"/>
        <v>0</v>
      </c>
      <c r="Y265">
        <f t="shared" si="56"/>
        <v>0</v>
      </c>
      <c r="Z265">
        <f t="shared" si="57"/>
        <v>0</v>
      </c>
      <c r="AA265">
        <f t="shared" si="58"/>
        <v>0</v>
      </c>
      <c r="AB265">
        <f t="shared" si="59"/>
        <v>0</v>
      </c>
      <c r="AC265">
        <f t="shared" si="60"/>
        <v>0</v>
      </c>
      <c r="AD265">
        <f t="shared" si="61"/>
        <v>0</v>
      </c>
    </row>
    <row r="266" spans="2:30" x14ac:dyDescent="0.25">
      <c r="B266" s="2">
        <v>12</v>
      </c>
      <c r="C266" s="3" t="s">
        <v>26</v>
      </c>
      <c r="D266" s="3" t="str">
        <f>VLOOKUP(C266,'Class Desc'!$C$5:$D$53,2,FALSE)</f>
        <v>INDL WATER HIGH USE RATE</v>
      </c>
      <c r="E266" s="14">
        <v>4</v>
      </c>
      <c r="F266" s="2">
        <v>24067.5</v>
      </c>
      <c r="G266" s="2">
        <v>21321.599999999999</v>
      </c>
      <c r="H266" s="2">
        <v>21739.599999999999</v>
      </c>
      <c r="I266" s="2">
        <v>25892</v>
      </c>
      <c r="J266" s="2">
        <v>15277.4</v>
      </c>
      <c r="K266" s="2">
        <v>26578.6</v>
      </c>
      <c r="L266" s="2">
        <v>27056.7</v>
      </c>
      <c r="M266" s="2">
        <v>22045</v>
      </c>
      <c r="N266" s="2">
        <v>24047</v>
      </c>
      <c r="O266" s="2">
        <v>27475.8</v>
      </c>
      <c r="P266" s="2">
        <v>23390.400000000001</v>
      </c>
      <c r="Q266" s="2">
        <v>30887.5</v>
      </c>
      <c r="R266">
        <f>SUMIFS(Accounts!$C$7:$C$306,Accounts!$A$7:$A$306,C266,Accounts!$B$7:$B$306,E266)</f>
        <v>4</v>
      </c>
      <c r="S266">
        <f t="shared" si="50"/>
        <v>6016.875</v>
      </c>
      <c r="T266">
        <f t="shared" si="51"/>
        <v>5330.4</v>
      </c>
      <c r="U266">
        <f t="shared" si="52"/>
        <v>5434.9</v>
      </c>
      <c r="V266">
        <f t="shared" si="53"/>
        <v>6473</v>
      </c>
      <c r="W266">
        <f t="shared" si="54"/>
        <v>3819.35</v>
      </c>
      <c r="X266">
        <f t="shared" si="55"/>
        <v>6644.65</v>
      </c>
      <c r="Y266">
        <f t="shared" si="56"/>
        <v>6764.1750000000002</v>
      </c>
      <c r="Z266">
        <f t="shared" si="57"/>
        <v>5511.25</v>
      </c>
      <c r="AA266">
        <f t="shared" si="58"/>
        <v>6011.75</v>
      </c>
      <c r="AB266">
        <f t="shared" si="59"/>
        <v>6868.95</v>
      </c>
      <c r="AC266">
        <f t="shared" si="60"/>
        <v>5847.6</v>
      </c>
      <c r="AD266">
        <f t="shared" si="61"/>
        <v>7721.875</v>
      </c>
    </row>
    <row r="267" spans="2:30" x14ac:dyDescent="0.25">
      <c r="B267" s="2">
        <v>12</v>
      </c>
      <c r="C267" s="3" t="s">
        <v>26</v>
      </c>
      <c r="D267" s="3" t="str">
        <f>VLOOKUP(C267,'Class Desc'!$C$5:$D$53,2,FALSE)</f>
        <v>INDL WATER HIGH USE RATE</v>
      </c>
      <c r="E267" s="14">
        <v>6</v>
      </c>
      <c r="F267" s="2">
        <v>69</v>
      </c>
      <c r="G267" s="2">
        <v>158.6</v>
      </c>
      <c r="H267" s="2">
        <v>174.5</v>
      </c>
      <c r="I267" s="2">
        <v>78.7</v>
      </c>
      <c r="J267" s="2">
        <v>114.3</v>
      </c>
      <c r="K267" s="2">
        <v>371.5</v>
      </c>
      <c r="L267" s="2">
        <v>395</v>
      </c>
      <c r="M267" s="2">
        <v>531.4</v>
      </c>
      <c r="N267" s="2">
        <v>248.6</v>
      </c>
      <c r="O267" s="2">
        <v>414.7</v>
      </c>
      <c r="P267" s="2">
        <v>249.1</v>
      </c>
      <c r="Q267" s="2">
        <v>18.2</v>
      </c>
      <c r="R267">
        <f>SUMIFS(Accounts!$C$7:$C$306,Accounts!$A$7:$A$306,C267,Accounts!$B$7:$B$306,E267)</f>
        <v>1</v>
      </c>
      <c r="S267">
        <f t="shared" si="50"/>
        <v>69</v>
      </c>
      <c r="T267">
        <f t="shared" si="51"/>
        <v>158.6</v>
      </c>
      <c r="U267">
        <f t="shared" si="52"/>
        <v>174.5</v>
      </c>
      <c r="V267">
        <f t="shared" si="53"/>
        <v>78.7</v>
      </c>
      <c r="W267">
        <f t="shared" si="54"/>
        <v>114.3</v>
      </c>
      <c r="X267">
        <f t="shared" si="55"/>
        <v>371.5</v>
      </c>
      <c r="Y267">
        <f t="shared" si="56"/>
        <v>395</v>
      </c>
      <c r="Z267">
        <f t="shared" si="57"/>
        <v>531.4</v>
      </c>
      <c r="AA267">
        <f t="shared" si="58"/>
        <v>248.6</v>
      </c>
      <c r="AB267">
        <f t="shared" si="59"/>
        <v>414.7</v>
      </c>
      <c r="AC267">
        <f t="shared" si="60"/>
        <v>249.1</v>
      </c>
      <c r="AD267">
        <f t="shared" si="61"/>
        <v>18.2</v>
      </c>
    </row>
    <row r="268" spans="2:30" x14ac:dyDescent="0.25">
      <c r="B268" s="2">
        <v>12</v>
      </c>
      <c r="C268" s="3" t="s">
        <v>27</v>
      </c>
      <c r="D268" s="3" t="str">
        <f>VLOOKUP(C268,'Class Desc'!$C$5:$D$53,2,FALSE)</f>
        <v>INDUSTRIAL IRRIGATION</v>
      </c>
      <c r="E268" s="3" t="s">
        <v>12</v>
      </c>
      <c r="F268" s="4"/>
      <c r="G268" s="4"/>
      <c r="H268" s="4"/>
      <c r="I268" s="4"/>
      <c r="J268" s="4"/>
      <c r="K268" s="4"/>
      <c r="L268" s="4"/>
      <c r="M268" s="4"/>
      <c r="N268" s="4"/>
      <c r="O268" s="2">
        <v>0</v>
      </c>
      <c r="P268" s="4"/>
      <c r="Q268" s="4"/>
      <c r="R268">
        <f>SUMIFS(Accounts!$C$7:$C$306,Accounts!$A$7:$A$306,C268,Accounts!$B$7:$B$306,E268)</f>
        <v>0</v>
      </c>
      <c r="S268">
        <f t="shared" si="50"/>
        <v>0</v>
      </c>
      <c r="T268">
        <f t="shared" si="51"/>
        <v>0</v>
      </c>
      <c r="U268">
        <f t="shared" si="52"/>
        <v>0</v>
      </c>
      <c r="V268">
        <f t="shared" si="53"/>
        <v>0</v>
      </c>
      <c r="W268">
        <f t="shared" si="54"/>
        <v>0</v>
      </c>
      <c r="X268">
        <f t="shared" si="55"/>
        <v>0</v>
      </c>
      <c r="Y268">
        <f t="shared" si="56"/>
        <v>0</v>
      </c>
      <c r="Z268">
        <f t="shared" si="57"/>
        <v>0</v>
      </c>
      <c r="AA268">
        <f t="shared" si="58"/>
        <v>0</v>
      </c>
      <c r="AB268">
        <f t="shared" si="59"/>
        <v>0</v>
      </c>
      <c r="AC268">
        <f t="shared" si="60"/>
        <v>0</v>
      </c>
      <c r="AD268">
        <f t="shared" si="61"/>
        <v>0</v>
      </c>
    </row>
    <row r="269" spans="2:30" x14ac:dyDescent="0.25">
      <c r="B269" s="2">
        <v>12</v>
      </c>
      <c r="C269" s="3" t="s">
        <v>27</v>
      </c>
      <c r="D269" s="3" t="str">
        <f>VLOOKUP(C269,'Class Desc'!$C$5:$D$53,2,FALSE)</f>
        <v>INDUSTRIAL IRRIGATION</v>
      </c>
      <c r="E269" s="14">
        <v>0.75</v>
      </c>
      <c r="F269" s="2">
        <v>8.6</v>
      </c>
      <c r="G269" s="2">
        <v>8.5</v>
      </c>
      <c r="H269" s="2">
        <v>7.2</v>
      </c>
      <c r="I269" s="2">
        <v>8.3000000000000007</v>
      </c>
      <c r="J269" s="2">
        <v>11.1</v>
      </c>
      <c r="K269" s="2">
        <v>10.8</v>
      </c>
      <c r="L269" s="2">
        <v>21.6</v>
      </c>
      <c r="M269" s="2">
        <v>15</v>
      </c>
      <c r="N269" s="2">
        <v>16.399999999999999</v>
      </c>
      <c r="O269" s="2">
        <v>10.9</v>
      </c>
      <c r="P269" s="2">
        <v>16.899999999999999</v>
      </c>
      <c r="Q269" s="2">
        <v>3.2</v>
      </c>
      <c r="R269">
        <f>SUMIFS(Accounts!$C$7:$C$306,Accounts!$A$7:$A$306,C269,Accounts!$B$7:$B$306,E269)</f>
        <v>1</v>
      </c>
      <c r="S269">
        <f t="shared" si="50"/>
        <v>8.6</v>
      </c>
      <c r="T269">
        <f t="shared" si="51"/>
        <v>8.5</v>
      </c>
      <c r="U269">
        <f t="shared" si="52"/>
        <v>7.2</v>
      </c>
      <c r="V269">
        <f t="shared" si="53"/>
        <v>8.3000000000000007</v>
      </c>
      <c r="W269">
        <f t="shared" si="54"/>
        <v>11.1</v>
      </c>
      <c r="X269">
        <f t="shared" si="55"/>
        <v>10.8</v>
      </c>
      <c r="Y269">
        <f t="shared" si="56"/>
        <v>21.6</v>
      </c>
      <c r="Z269">
        <f t="shared" si="57"/>
        <v>15</v>
      </c>
      <c r="AA269">
        <f t="shared" si="58"/>
        <v>16.399999999999999</v>
      </c>
      <c r="AB269">
        <f t="shared" si="59"/>
        <v>10.9</v>
      </c>
      <c r="AC269">
        <f t="shared" si="60"/>
        <v>16.899999999999999</v>
      </c>
      <c r="AD269">
        <f t="shared" si="61"/>
        <v>3.2</v>
      </c>
    </row>
    <row r="270" spans="2:30" x14ac:dyDescent="0.25">
      <c r="B270" s="2">
        <v>12</v>
      </c>
      <c r="C270" s="3" t="s">
        <v>27</v>
      </c>
      <c r="D270" s="3" t="str">
        <f>VLOOKUP(C270,'Class Desc'!$C$5:$D$53,2,FALSE)</f>
        <v>INDUSTRIAL IRRIGATION</v>
      </c>
      <c r="E270" s="14">
        <v>1</v>
      </c>
      <c r="F270" s="2">
        <v>162.30000000000001</v>
      </c>
      <c r="G270" s="2">
        <v>147.5</v>
      </c>
      <c r="H270" s="2">
        <v>131.19999999999999</v>
      </c>
      <c r="I270" s="2">
        <v>139.80000000000001</v>
      </c>
      <c r="J270" s="2">
        <v>112.2</v>
      </c>
      <c r="K270" s="2">
        <v>222.2</v>
      </c>
      <c r="L270" s="2">
        <v>237.7</v>
      </c>
      <c r="M270" s="2">
        <v>200.9</v>
      </c>
      <c r="N270" s="2">
        <v>195.7</v>
      </c>
      <c r="O270" s="2">
        <v>182.2</v>
      </c>
      <c r="P270" s="2">
        <v>207.4</v>
      </c>
      <c r="Q270" s="2">
        <v>73.900000000000006</v>
      </c>
      <c r="R270">
        <f>SUMIFS(Accounts!$C$7:$C$306,Accounts!$A$7:$A$306,C270,Accounts!$B$7:$B$306,E270)</f>
        <v>8</v>
      </c>
      <c r="S270">
        <f t="shared" si="50"/>
        <v>20.287500000000001</v>
      </c>
      <c r="T270">
        <f t="shared" si="51"/>
        <v>18.4375</v>
      </c>
      <c r="U270">
        <f t="shared" si="52"/>
        <v>16.399999999999999</v>
      </c>
      <c r="V270">
        <f t="shared" si="53"/>
        <v>17.475000000000001</v>
      </c>
      <c r="W270">
        <f t="shared" si="54"/>
        <v>14.025</v>
      </c>
      <c r="X270">
        <f t="shared" si="55"/>
        <v>27.774999999999999</v>
      </c>
      <c r="Y270">
        <f t="shared" si="56"/>
        <v>29.712499999999999</v>
      </c>
      <c r="Z270">
        <f t="shared" si="57"/>
        <v>25.112500000000001</v>
      </c>
      <c r="AA270">
        <f t="shared" si="58"/>
        <v>24.462499999999999</v>
      </c>
      <c r="AB270">
        <f t="shared" si="59"/>
        <v>22.774999999999999</v>
      </c>
      <c r="AC270">
        <f t="shared" si="60"/>
        <v>25.925000000000001</v>
      </c>
      <c r="AD270">
        <f t="shared" si="61"/>
        <v>9.2375000000000007</v>
      </c>
    </row>
    <row r="271" spans="2:30" x14ac:dyDescent="0.25">
      <c r="B271" s="2">
        <v>12</v>
      </c>
      <c r="C271" s="3" t="s">
        <v>27</v>
      </c>
      <c r="D271" s="3" t="str">
        <f>VLOOKUP(C271,'Class Desc'!$C$5:$D$53,2,FALSE)</f>
        <v>INDUSTRIAL IRRIGATION</v>
      </c>
      <c r="E271" s="14">
        <v>1.5</v>
      </c>
      <c r="F271" s="2">
        <v>873</v>
      </c>
      <c r="G271" s="2">
        <v>854</v>
      </c>
      <c r="H271" s="2">
        <v>857</v>
      </c>
      <c r="I271" s="2">
        <v>841.3</v>
      </c>
      <c r="J271" s="2">
        <v>789.3</v>
      </c>
      <c r="K271" s="2">
        <v>1184.4000000000001</v>
      </c>
      <c r="L271" s="2">
        <v>1447.4</v>
      </c>
      <c r="M271" s="2">
        <v>1317.2</v>
      </c>
      <c r="N271" s="2">
        <v>1426.8</v>
      </c>
      <c r="O271" s="2">
        <v>1356.3</v>
      </c>
      <c r="P271" s="2">
        <v>1407.7</v>
      </c>
      <c r="Q271" s="2">
        <v>585.5</v>
      </c>
      <c r="R271">
        <f>SUMIFS(Accounts!$C$7:$C$306,Accounts!$A$7:$A$306,C271,Accounts!$B$7:$B$306,E271)</f>
        <v>23</v>
      </c>
      <c r="S271">
        <f t="shared" si="50"/>
        <v>37.956521739130437</v>
      </c>
      <c r="T271">
        <f t="shared" si="51"/>
        <v>37.130434782608695</v>
      </c>
      <c r="U271">
        <f t="shared" si="52"/>
        <v>37.260869565217391</v>
      </c>
      <c r="V271">
        <f t="shared" si="53"/>
        <v>36.578260869565213</v>
      </c>
      <c r="W271">
        <f t="shared" si="54"/>
        <v>34.317391304347822</v>
      </c>
      <c r="X271">
        <f t="shared" si="55"/>
        <v>51.495652173913051</v>
      </c>
      <c r="Y271">
        <f t="shared" si="56"/>
        <v>62.9304347826087</v>
      </c>
      <c r="Z271">
        <f t="shared" si="57"/>
        <v>57.269565217391303</v>
      </c>
      <c r="AA271">
        <f t="shared" si="58"/>
        <v>62.03478260869565</v>
      </c>
      <c r="AB271">
        <f t="shared" si="59"/>
        <v>58.969565217391299</v>
      </c>
      <c r="AC271">
        <f t="shared" si="60"/>
        <v>61.204347826086959</v>
      </c>
      <c r="AD271">
        <f t="shared" si="61"/>
        <v>25.456521739130434</v>
      </c>
    </row>
    <row r="272" spans="2:30" x14ac:dyDescent="0.25">
      <c r="B272" s="2">
        <v>12</v>
      </c>
      <c r="C272" s="3" t="s">
        <v>27</v>
      </c>
      <c r="D272" s="3" t="str">
        <f>VLOOKUP(C272,'Class Desc'!$C$5:$D$53,2,FALSE)</f>
        <v>INDUSTRIAL IRRIGATION</v>
      </c>
      <c r="E272" s="14">
        <v>2</v>
      </c>
      <c r="F272" s="2">
        <v>1019.6</v>
      </c>
      <c r="G272" s="2">
        <v>751.1</v>
      </c>
      <c r="H272" s="2">
        <v>917.6</v>
      </c>
      <c r="I272" s="2">
        <v>740.5</v>
      </c>
      <c r="J272" s="2">
        <v>986.3</v>
      </c>
      <c r="K272" s="2">
        <v>1335</v>
      </c>
      <c r="L272" s="2">
        <v>1438.9</v>
      </c>
      <c r="M272" s="2">
        <v>1365</v>
      </c>
      <c r="N272" s="2">
        <v>1379.3</v>
      </c>
      <c r="O272" s="2">
        <v>1215.3</v>
      </c>
      <c r="P272" s="2">
        <v>1113</v>
      </c>
      <c r="Q272" s="2">
        <v>310.89999999999998</v>
      </c>
      <c r="R272">
        <f>SUMIFS(Accounts!$C$7:$C$306,Accounts!$A$7:$A$306,C272,Accounts!$B$7:$B$306,E272)</f>
        <v>11</v>
      </c>
      <c r="S272">
        <f t="shared" si="50"/>
        <v>92.690909090909088</v>
      </c>
      <c r="T272">
        <f t="shared" si="51"/>
        <v>68.281818181818181</v>
      </c>
      <c r="U272">
        <f t="shared" si="52"/>
        <v>83.418181818181822</v>
      </c>
      <c r="V272">
        <f t="shared" si="53"/>
        <v>67.318181818181813</v>
      </c>
      <c r="W272">
        <f t="shared" si="54"/>
        <v>89.663636363636357</v>
      </c>
      <c r="X272">
        <f t="shared" si="55"/>
        <v>121.36363636363636</v>
      </c>
      <c r="Y272">
        <f t="shared" si="56"/>
        <v>130.80909090909091</v>
      </c>
      <c r="Z272">
        <f t="shared" si="57"/>
        <v>124.09090909090909</v>
      </c>
      <c r="AA272">
        <f t="shared" si="58"/>
        <v>125.39090909090909</v>
      </c>
      <c r="AB272">
        <f t="shared" si="59"/>
        <v>110.48181818181818</v>
      </c>
      <c r="AC272">
        <f t="shared" si="60"/>
        <v>101.18181818181819</v>
      </c>
      <c r="AD272">
        <f t="shared" si="61"/>
        <v>28.263636363636362</v>
      </c>
    </row>
    <row r="273" spans="2:30" x14ac:dyDescent="0.25">
      <c r="B273" s="2">
        <v>12</v>
      </c>
      <c r="C273" s="3" t="s">
        <v>28</v>
      </c>
      <c r="D273" s="3" t="str">
        <f>VLOOKUP(C273,'Class Desc'!$C$5:$D$53,2,FALSE)</f>
        <v>SINGLE FAMILY LARGE LOT</v>
      </c>
      <c r="E273" s="14">
        <v>0.75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2">
        <v>673.5</v>
      </c>
      <c r="Q273" s="2">
        <v>2924.9</v>
      </c>
      <c r="R273">
        <f>SUMIFS(Accounts!$C$7:$C$306,Accounts!$A$7:$A$306,C273,Accounts!$B$7:$B$306,E273)</f>
        <v>281</v>
      </c>
      <c r="S273">
        <f t="shared" si="50"/>
        <v>0</v>
      </c>
      <c r="T273">
        <f t="shared" si="51"/>
        <v>0</v>
      </c>
      <c r="U273">
        <f t="shared" si="52"/>
        <v>0</v>
      </c>
      <c r="V273">
        <f t="shared" si="53"/>
        <v>0</v>
      </c>
      <c r="W273">
        <f t="shared" si="54"/>
        <v>0</v>
      </c>
      <c r="X273">
        <f t="shared" si="55"/>
        <v>0</v>
      </c>
      <c r="Y273">
        <f t="shared" si="56"/>
        <v>0</v>
      </c>
      <c r="Z273">
        <f t="shared" si="57"/>
        <v>0</v>
      </c>
      <c r="AA273">
        <f t="shared" si="58"/>
        <v>0</v>
      </c>
      <c r="AB273">
        <f t="shared" si="59"/>
        <v>0</v>
      </c>
      <c r="AC273">
        <f t="shared" si="60"/>
        <v>2.3967971530249113</v>
      </c>
      <c r="AD273">
        <f t="shared" si="61"/>
        <v>10.408896797153025</v>
      </c>
    </row>
    <row r="274" spans="2:30" x14ac:dyDescent="0.25">
      <c r="B274" s="2">
        <v>12</v>
      </c>
      <c r="C274" s="3" t="s">
        <v>28</v>
      </c>
      <c r="D274" s="3" t="str">
        <f>VLOOKUP(C274,'Class Desc'!$C$5:$D$53,2,FALSE)</f>
        <v>SINGLE FAMILY LARGE LOT</v>
      </c>
      <c r="E274" s="14">
        <v>1</v>
      </c>
      <c r="F274" s="4"/>
      <c r="G274" s="4"/>
      <c r="H274" s="4"/>
      <c r="I274" s="4"/>
      <c r="J274" s="4"/>
      <c r="K274" s="4"/>
      <c r="L274" s="4"/>
      <c r="M274" s="4"/>
      <c r="N274" s="4"/>
      <c r="O274" s="2">
        <v>363.7</v>
      </c>
      <c r="P274" s="2">
        <v>1194.5999999999999</v>
      </c>
      <c r="Q274" s="2">
        <v>1704.7</v>
      </c>
      <c r="R274">
        <f>SUMIFS(Accounts!$C$7:$C$306,Accounts!$A$7:$A$306,C274,Accounts!$B$7:$B$306,E274)</f>
        <v>177</v>
      </c>
      <c r="S274">
        <f t="shared" si="50"/>
        <v>0</v>
      </c>
      <c r="T274">
        <f t="shared" si="51"/>
        <v>0</v>
      </c>
      <c r="U274">
        <f t="shared" si="52"/>
        <v>0</v>
      </c>
      <c r="V274">
        <f t="shared" si="53"/>
        <v>0</v>
      </c>
      <c r="W274">
        <f t="shared" si="54"/>
        <v>0</v>
      </c>
      <c r="X274">
        <f t="shared" si="55"/>
        <v>0</v>
      </c>
      <c r="Y274">
        <f t="shared" si="56"/>
        <v>0</v>
      </c>
      <c r="Z274">
        <f t="shared" si="57"/>
        <v>0</v>
      </c>
      <c r="AA274">
        <f t="shared" si="58"/>
        <v>0</v>
      </c>
      <c r="AB274">
        <f t="shared" si="59"/>
        <v>2.0548022598870057</v>
      </c>
      <c r="AC274">
        <f t="shared" si="60"/>
        <v>6.7491525423728804</v>
      </c>
      <c r="AD274">
        <f t="shared" si="61"/>
        <v>9.631073446327683</v>
      </c>
    </row>
    <row r="275" spans="2:30" x14ac:dyDescent="0.25">
      <c r="B275" s="2">
        <v>12</v>
      </c>
      <c r="C275" s="3" t="s">
        <v>28</v>
      </c>
      <c r="D275" s="3" t="str">
        <f>VLOOKUP(C275,'Class Desc'!$C$5:$D$53,2,FALSE)</f>
        <v>SINGLE FAMILY LARGE LOT</v>
      </c>
      <c r="E275" s="14">
        <v>1.5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2">
        <v>28.7</v>
      </c>
      <c r="Q275" s="2">
        <v>30.4</v>
      </c>
      <c r="R275">
        <f>SUMIFS(Accounts!$C$7:$C$306,Accounts!$A$7:$A$306,C275,Accounts!$B$7:$B$306,E275)</f>
        <v>4</v>
      </c>
      <c r="S275">
        <f t="shared" si="50"/>
        <v>0</v>
      </c>
      <c r="T275">
        <f t="shared" si="51"/>
        <v>0</v>
      </c>
      <c r="U275">
        <f t="shared" si="52"/>
        <v>0</v>
      </c>
      <c r="V275">
        <f t="shared" si="53"/>
        <v>0</v>
      </c>
      <c r="W275">
        <f t="shared" si="54"/>
        <v>0</v>
      </c>
      <c r="X275">
        <f t="shared" si="55"/>
        <v>0</v>
      </c>
      <c r="Y275">
        <f t="shared" si="56"/>
        <v>0</v>
      </c>
      <c r="Z275">
        <f t="shared" si="57"/>
        <v>0</v>
      </c>
      <c r="AA275">
        <f t="shared" si="58"/>
        <v>0</v>
      </c>
      <c r="AB275">
        <f t="shared" si="59"/>
        <v>0</v>
      </c>
      <c r="AC275">
        <f t="shared" si="60"/>
        <v>7.1749999999999998</v>
      </c>
      <c r="AD275">
        <f t="shared" si="61"/>
        <v>7.6</v>
      </c>
    </row>
    <row r="276" spans="2:30" x14ac:dyDescent="0.25">
      <c r="B276" s="2">
        <v>12</v>
      </c>
      <c r="C276" s="3" t="s">
        <v>29</v>
      </c>
      <c r="D276" s="3" t="str">
        <f>VLOOKUP(C276,'Class Desc'!$C$5:$D$53,2,FALSE)</f>
        <v>MULTIPLE UNIT WATER</v>
      </c>
      <c r="E276" s="3" t="s">
        <v>12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4"/>
      <c r="R276">
        <f>SUMIFS(Accounts!$C$7:$C$306,Accounts!$A$7:$A$306,C276,Accounts!$B$7:$B$306,E276)</f>
        <v>0</v>
      </c>
      <c r="S276">
        <f t="shared" si="50"/>
        <v>0</v>
      </c>
      <c r="T276">
        <f t="shared" si="51"/>
        <v>0</v>
      </c>
      <c r="U276">
        <f t="shared" si="52"/>
        <v>0</v>
      </c>
      <c r="V276">
        <f t="shared" si="53"/>
        <v>0</v>
      </c>
      <c r="W276">
        <f t="shared" si="54"/>
        <v>0</v>
      </c>
      <c r="X276">
        <f t="shared" si="55"/>
        <v>0</v>
      </c>
      <c r="Y276">
        <f t="shared" si="56"/>
        <v>0</v>
      </c>
      <c r="Z276">
        <f t="shared" si="57"/>
        <v>0</v>
      </c>
      <c r="AA276">
        <f t="shared" si="58"/>
        <v>0</v>
      </c>
      <c r="AB276">
        <f t="shared" si="59"/>
        <v>0</v>
      </c>
      <c r="AC276">
        <f t="shared" si="60"/>
        <v>0</v>
      </c>
      <c r="AD276">
        <f t="shared" si="61"/>
        <v>0</v>
      </c>
    </row>
    <row r="277" spans="2:30" x14ac:dyDescent="0.25">
      <c r="B277" s="2">
        <v>12</v>
      </c>
      <c r="C277" s="3" t="s">
        <v>29</v>
      </c>
      <c r="D277" s="3" t="str">
        <f>VLOOKUP(C277,'Class Desc'!$C$5:$D$53,2,FALSE)</f>
        <v>MULTIPLE UNIT WATER</v>
      </c>
      <c r="E277" s="14">
        <v>0.75</v>
      </c>
      <c r="F277" s="2">
        <v>13255.1</v>
      </c>
      <c r="G277" s="2">
        <v>13060.8</v>
      </c>
      <c r="H277" s="2">
        <v>12289.59</v>
      </c>
      <c r="I277" s="2">
        <v>12248.3</v>
      </c>
      <c r="J277" s="2">
        <v>12092.2</v>
      </c>
      <c r="K277" s="2">
        <v>15546.4</v>
      </c>
      <c r="L277" s="2">
        <v>15532.3</v>
      </c>
      <c r="M277" s="2">
        <v>14800</v>
      </c>
      <c r="N277" s="2">
        <v>14704.2</v>
      </c>
      <c r="O277" s="2">
        <v>13781.2</v>
      </c>
      <c r="P277" s="2">
        <v>13936.1</v>
      </c>
      <c r="Q277" s="2">
        <v>12027.5</v>
      </c>
      <c r="R277">
        <f>SUMIFS(Accounts!$C$7:$C$306,Accounts!$A$7:$A$306,C277,Accounts!$B$7:$B$306,E277)</f>
        <v>564</v>
      </c>
      <c r="S277">
        <f t="shared" si="50"/>
        <v>23.501950354609928</v>
      </c>
      <c r="T277">
        <f t="shared" si="51"/>
        <v>23.157446808510638</v>
      </c>
      <c r="U277">
        <f t="shared" si="52"/>
        <v>21.790053191489363</v>
      </c>
      <c r="V277">
        <f t="shared" si="53"/>
        <v>21.716843971631203</v>
      </c>
      <c r="W277">
        <f t="shared" si="54"/>
        <v>21.440070921985818</v>
      </c>
      <c r="X277">
        <f t="shared" si="55"/>
        <v>27.564539007092197</v>
      </c>
      <c r="Y277">
        <f t="shared" si="56"/>
        <v>27.539539007092198</v>
      </c>
      <c r="Z277">
        <f t="shared" si="57"/>
        <v>26.24113475177305</v>
      </c>
      <c r="AA277">
        <f t="shared" si="58"/>
        <v>26.071276595744681</v>
      </c>
      <c r="AB277">
        <f t="shared" si="59"/>
        <v>24.434751773049648</v>
      </c>
      <c r="AC277">
        <f t="shared" si="60"/>
        <v>24.709397163120567</v>
      </c>
      <c r="AD277">
        <f t="shared" si="61"/>
        <v>21.325354609929079</v>
      </c>
    </row>
    <row r="278" spans="2:30" x14ac:dyDescent="0.25">
      <c r="B278" s="2">
        <v>12</v>
      </c>
      <c r="C278" s="3" t="s">
        <v>29</v>
      </c>
      <c r="D278" s="3" t="str">
        <f>VLOOKUP(C278,'Class Desc'!$C$5:$D$53,2,FALSE)</f>
        <v>MULTIPLE UNIT WATER</v>
      </c>
      <c r="E278" s="14">
        <v>1</v>
      </c>
      <c r="F278" s="2">
        <v>29743.5</v>
      </c>
      <c r="G278" s="2">
        <v>30180.5</v>
      </c>
      <c r="H278" s="2">
        <v>28904.85</v>
      </c>
      <c r="I278" s="2">
        <v>29582.7</v>
      </c>
      <c r="J278" s="2">
        <v>28413.200000000001</v>
      </c>
      <c r="K278" s="2">
        <v>34626.800000000003</v>
      </c>
      <c r="L278" s="2">
        <v>34200.5</v>
      </c>
      <c r="M278" s="2">
        <v>31838</v>
      </c>
      <c r="N278" s="2">
        <v>31717.200000000001</v>
      </c>
      <c r="O278" s="2">
        <v>30804.9</v>
      </c>
      <c r="P278" s="2">
        <v>33483.800000000003</v>
      </c>
      <c r="Q278" s="2">
        <v>29177.599999999999</v>
      </c>
      <c r="R278">
        <f>SUMIFS(Accounts!$C$7:$C$306,Accounts!$A$7:$A$306,C278,Accounts!$B$7:$B$306,E278)</f>
        <v>720</v>
      </c>
      <c r="S278">
        <f t="shared" si="50"/>
        <v>41.310416666666669</v>
      </c>
      <c r="T278">
        <f t="shared" si="51"/>
        <v>41.917361111111113</v>
      </c>
      <c r="U278">
        <f t="shared" si="52"/>
        <v>40.145624999999995</v>
      </c>
      <c r="V278">
        <f t="shared" si="53"/>
        <v>41.087083333333332</v>
      </c>
      <c r="W278">
        <f t="shared" si="54"/>
        <v>39.462777777777781</v>
      </c>
      <c r="X278">
        <f t="shared" si="55"/>
        <v>48.092777777777783</v>
      </c>
      <c r="Y278">
        <f t="shared" si="56"/>
        <v>47.500694444444441</v>
      </c>
      <c r="Z278">
        <f t="shared" si="57"/>
        <v>44.219444444444441</v>
      </c>
      <c r="AA278">
        <f t="shared" si="58"/>
        <v>44.051666666666669</v>
      </c>
      <c r="AB278">
        <f t="shared" si="59"/>
        <v>42.784583333333337</v>
      </c>
      <c r="AC278">
        <f t="shared" si="60"/>
        <v>46.505277777777785</v>
      </c>
      <c r="AD278">
        <f t="shared" si="61"/>
        <v>40.524444444444441</v>
      </c>
    </row>
    <row r="279" spans="2:30" x14ac:dyDescent="0.25">
      <c r="B279" s="2">
        <v>12</v>
      </c>
      <c r="C279" s="3" t="s">
        <v>29</v>
      </c>
      <c r="D279" s="3" t="str">
        <f>VLOOKUP(C279,'Class Desc'!$C$5:$D$53,2,FALSE)</f>
        <v>MULTIPLE UNIT WATER</v>
      </c>
      <c r="E279" s="14">
        <v>1.5</v>
      </c>
      <c r="F279" s="2">
        <v>28546.7</v>
      </c>
      <c r="G279" s="2">
        <v>28227.9</v>
      </c>
      <c r="H279" s="2">
        <v>27173</v>
      </c>
      <c r="I279" s="2">
        <v>28252.7</v>
      </c>
      <c r="J279" s="2">
        <v>27488</v>
      </c>
      <c r="K279" s="2">
        <v>33854.699999999997</v>
      </c>
      <c r="L279" s="2">
        <v>33661.599999999999</v>
      </c>
      <c r="M279" s="2">
        <v>30574.7</v>
      </c>
      <c r="N279" s="2">
        <v>30241.4</v>
      </c>
      <c r="O279" s="2">
        <v>29434.799999999999</v>
      </c>
      <c r="P279" s="2">
        <v>31100.2</v>
      </c>
      <c r="Q279" s="2">
        <v>28026.2</v>
      </c>
      <c r="R279">
        <f>SUMIFS(Accounts!$C$7:$C$306,Accounts!$A$7:$A$306,C279,Accounts!$B$7:$B$306,E279)</f>
        <v>368</v>
      </c>
      <c r="S279">
        <f t="shared" si="50"/>
        <v>77.572554347826085</v>
      </c>
      <c r="T279">
        <f t="shared" si="51"/>
        <v>76.706249999999997</v>
      </c>
      <c r="U279">
        <f t="shared" si="52"/>
        <v>73.839673913043484</v>
      </c>
      <c r="V279">
        <f t="shared" si="53"/>
        <v>76.773641304347834</v>
      </c>
      <c r="W279">
        <f t="shared" si="54"/>
        <v>74.695652173913047</v>
      </c>
      <c r="X279">
        <f t="shared" si="55"/>
        <v>91.996467391304336</v>
      </c>
      <c r="Y279">
        <f t="shared" si="56"/>
        <v>91.471739130434784</v>
      </c>
      <c r="Z279">
        <f t="shared" si="57"/>
        <v>83.083423913043475</v>
      </c>
      <c r="AA279">
        <f t="shared" si="58"/>
        <v>82.177717391304355</v>
      </c>
      <c r="AB279">
        <f t="shared" si="59"/>
        <v>79.985869565217385</v>
      </c>
      <c r="AC279">
        <f t="shared" si="60"/>
        <v>84.511413043478257</v>
      </c>
      <c r="AD279">
        <f t="shared" si="61"/>
        <v>76.158152173913052</v>
      </c>
    </row>
    <row r="280" spans="2:30" x14ac:dyDescent="0.25">
      <c r="B280" s="2">
        <v>12</v>
      </c>
      <c r="C280" s="3" t="s">
        <v>29</v>
      </c>
      <c r="D280" s="3" t="str">
        <f>VLOOKUP(C280,'Class Desc'!$C$5:$D$53,2,FALSE)</f>
        <v>MULTIPLE UNIT WATER</v>
      </c>
      <c r="E280" s="14">
        <v>2</v>
      </c>
      <c r="F280" s="2">
        <v>30722.5</v>
      </c>
      <c r="G280" s="2">
        <v>29658.1</v>
      </c>
      <c r="H280" s="2">
        <v>28170.97</v>
      </c>
      <c r="I280" s="2">
        <v>28926.9</v>
      </c>
      <c r="J280" s="2">
        <v>28453.1</v>
      </c>
      <c r="K280" s="2">
        <v>35638.1</v>
      </c>
      <c r="L280" s="2">
        <v>35111.599999999999</v>
      </c>
      <c r="M280" s="2">
        <v>31321.599999999999</v>
      </c>
      <c r="N280" s="2">
        <v>32525.5</v>
      </c>
      <c r="O280" s="2">
        <v>29792.5</v>
      </c>
      <c r="P280" s="2">
        <v>31396.1</v>
      </c>
      <c r="Q280" s="2">
        <v>27653.4</v>
      </c>
      <c r="R280">
        <f>SUMIFS(Accounts!$C$7:$C$306,Accounts!$A$7:$A$306,C280,Accounts!$B$7:$B$306,E280)</f>
        <v>221</v>
      </c>
      <c r="S280">
        <f t="shared" si="50"/>
        <v>139.0158371040724</v>
      </c>
      <c r="T280">
        <f t="shared" si="51"/>
        <v>134.1995475113122</v>
      </c>
      <c r="U280">
        <f t="shared" si="52"/>
        <v>127.47045248868778</v>
      </c>
      <c r="V280">
        <f t="shared" si="53"/>
        <v>130.89095022624434</v>
      </c>
      <c r="W280">
        <f t="shared" si="54"/>
        <v>128.74705882352941</v>
      </c>
      <c r="X280">
        <f t="shared" si="55"/>
        <v>161.25837104072397</v>
      </c>
      <c r="Y280">
        <f t="shared" si="56"/>
        <v>158.87601809954751</v>
      </c>
      <c r="Z280">
        <f t="shared" si="57"/>
        <v>141.72669683257917</v>
      </c>
      <c r="AA280">
        <f t="shared" si="58"/>
        <v>147.17420814479638</v>
      </c>
      <c r="AB280">
        <f t="shared" si="59"/>
        <v>134.80769230769232</v>
      </c>
      <c r="AC280">
        <f t="shared" si="60"/>
        <v>142.06380090497737</v>
      </c>
      <c r="AD280">
        <f t="shared" si="61"/>
        <v>125.12850678733032</v>
      </c>
    </row>
    <row r="281" spans="2:30" x14ac:dyDescent="0.25">
      <c r="B281" s="2">
        <v>12</v>
      </c>
      <c r="C281" s="3" t="s">
        <v>29</v>
      </c>
      <c r="D281" s="3" t="str">
        <f>VLOOKUP(C281,'Class Desc'!$C$5:$D$53,2,FALSE)</f>
        <v>MULTIPLE UNIT WATER</v>
      </c>
      <c r="E281" s="14">
        <v>3</v>
      </c>
      <c r="F281" s="2">
        <v>3360.9</v>
      </c>
      <c r="G281" s="2">
        <v>3003.5</v>
      </c>
      <c r="H281" s="2">
        <v>3056.2</v>
      </c>
      <c r="I281" s="2">
        <v>3054.3</v>
      </c>
      <c r="J281" s="2">
        <v>3208.4</v>
      </c>
      <c r="K281" s="2">
        <v>3943.3</v>
      </c>
      <c r="L281" s="2">
        <v>5016.8999999999996</v>
      </c>
      <c r="M281" s="2">
        <v>3645.7</v>
      </c>
      <c r="N281" s="2">
        <v>3341.7</v>
      </c>
      <c r="O281" s="2">
        <v>3291.4</v>
      </c>
      <c r="P281" s="2">
        <v>3381.9</v>
      </c>
      <c r="Q281" s="2">
        <v>3260.3</v>
      </c>
      <c r="R281">
        <f>SUMIFS(Accounts!$C$7:$C$306,Accounts!$A$7:$A$306,C281,Accounts!$B$7:$B$306,E281)</f>
        <v>9</v>
      </c>
      <c r="S281">
        <f t="shared" si="50"/>
        <v>373.43333333333334</v>
      </c>
      <c r="T281">
        <f t="shared" si="51"/>
        <v>333.72222222222223</v>
      </c>
      <c r="U281">
        <f t="shared" si="52"/>
        <v>339.57777777777778</v>
      </c>
      <c r="V281">
        <f t="shared" si="53"/>
        <v>339.36666666666667</v>
      </c>
      <c r="W281">
        <f t="shared" si="54"/>
        <v>356.48888888888888</v>
      </c>
      <c r="X281">
        <f t="shared" si="55"/>
        <v>438.14444444444445</v>
      </c>
      <c r="Y281">
        <f t="shared" si="56"/>
        <v>557.43333333333328</v>
      </c>
      <c r="Z281">
        <f t="shared" si="57"/>
        <v>405.07777777777778</v>
      </c>
      <c r="AA281">
        <f t="shared" si="58"/>
        <v>371.29999999999995</v>
      </c>
      <c r="AB281">
        <f t="shared" si="59"/>
        <v>365.71111111111111</v>
      </c>
      <c r="AC281">
        <f t="shared" si="60"/>
        <v>375.76666666666665</v>
      </c>
      <c r="AD281">
        <f t="shared" si="61"/>
        <v>362.25555555555559</v>
      </c>
    </row>
    <row r="282" spans="2:30" x14ac:dyDescent="0.25">
      <c r="B282" s="2">
        <v>12</v>
      </c>
      <c r="C282" s="3" t="s">
        <v>29</v>
      </c>
      <c r="D282" s="3" t="str">
        <f>VLOOKUP(C282,'Class Desc'!$C$5:$D$53,2,FALSE)</f>
        <v>MULTIPLE UNIT WATER</v>
      </c>
      <c r="E282" s="14">
        <v>4</v>
      </c>
      <c r="F282" s="2">
        <v>12099.8</v>
      </c>
      <c r="G282" s="2">
        <v>10831.9</v>
      </c>
      <c r="H282" s="2">
        <v>11014.5</v>
      </c>
      <c r="I282" s="2">
        <v>11577.4</v>
      </c>
      <c r="J282" s="2">
        <v>11687.3</v>
      </c>
      <c r="K282" s="2">
        <v>14333.1</v>
      </c>
      <c r="L282" s="2">
        <v>16030.7</v>
      </c>
      <c r="M282" s="2">
        <v>13521.7</v>
      </c>
      <c r="N282" s="2">
        <v>14374.1</v>
      </c>
      <c r="O282" s="2">
        <v>13588.1</v>
      </c>
      <c r="P282" s="2">
        <v>13366.2</v>
      </c>
      <c r="Q282" s="2">
        <v>11125.4</v>
      </c>
      <c r="R282">
        <f>SUMIFS(Accounts!$C$7:$C$306,Accounts!$A$7:$A$306,C282,Accounts!$B$7:$B$306,E282)</f>
        <v>15</v>
      </c>
      <c r="S282">
        <f t="shared" si="50"/>
        <v>806.65333333333331</v>
      </c>
      <c r="T282">
        <f t="shared" si="51"/>
        <v>722.12666666666667</v>
      </c>
      <c r="U282">
        <f t="shared" si="52"/>
        <v>734.3</v>
      </c>
      <c r="V282">
        <f t="shared" si="53"/>
        <v>771.8266666666666</v>
      </c>
      <c r="W282">
        <f t="shared" si="54"/>
        <v>779.15333333333331</v>
      </c>
      <c r="X282">
        <f t="shared" si="55"/>
        <v>955.54000000000008</v>
      </c>
      <c r="Y282">
        <f t="shared" si="56"/>
        <v>1068.7133333333334</v>
      </c>
      <c r="Z282">
        <f t="shared" si="57"/>
        <v>901.44666666666672</v>
      </c>
      <c r="AA282">
        <f t="shared" si="58"/>
        <v>958.27333333333331</v>
      </c>
      <c r="AB282">
        <f t="shared" si="59"/>
        <v>905.87333333333333</v>
      </c>
      <c r="AC282">
        <f t="shared" si="60"/>
        <v>891.08</v>
      </c>
      <c r="AD282">
        <f t="shared" si="61"/>
        <v>741.69333333333327</v>
      </c>
    </row>
    <row r="283" spans="2:30" x14ac:dyDescent="0.25">
      <c r="B283" s="2">
        <v>12</v>
      </c>
      <c r="C283" s="3" t="s">
        <v>29</v>
      </c>
      <c r="D283" s="3" t="str">
        <f>VLOOKUP(C283,'Class Desc'!$C$5:$D$53,2,FALSE)</f>
        <v>MULTIPLE UNIT WATER</v>
      </c>
      <c r="E283" s="14">
        <v>6</v>
      </c>
      <c r="F283" s="2">
        <v>8188.9</v>
      </c>
      <c r="G283" s="2">
        <v>9153.7000000000007</v>
      </c>
      <c r="H283" s="2">
        <v>8308.9</v>
      </c>
      <c r="I283" s="2">
        <v>8273.5</v>
      </c>
      <c r="J283" s="2">
        <v>8689.2999999999993</v>
      </c>
      <c r="K283" s="2">
        <v>10749.6</v>
      </c>
      <c r="L283" s="2">
        <v>11400.4</v>
      </c>
      <c r="M283" s="2">
        <v>10901.2</v>
      </c>
      <c r="N283" s="2">
        <v>10461.299999999999</v>
      </c>
      <c r="O283" s="2">
        <v>10010.799999999999</v>
      </c>
      <c r="P283" s="2">
        <v>10225.1</v>
      </c>
      <c r="Q283" s="2">
        <v>8306.1</v>
      </c>
      <c r="R283">
        <f>SUMIFS(Accounts!$C$7:$C$306,Accounts!$A$7:$A$306,C283,Accounts!$B$7:$B$306,E283)</f>
        <v>7</v>
      </c>
      <c r="S283">
        <f t="shared" si="50"/>
        <v>1169.8428571428572</v>
      </c>
      <c r="T283">
        <f t="shared" si="51"/>
        <v>1307.6714285714286</v>
      </c>
      <c r="U283">
        <f t="shared" si="52"/>
        <v>1186.9857142857143</v>
      </c>
      <c r="V283">
        <f t="shared" si="53"/>
        <v>1181.9285714285713</v>
      </c>
      <c r="W283">
        <f t="shared" si="54"/>
        <v>1241.3285714285714</v>
      </c>
      <c r="X283">
        <f t="shared" si="55"/>
        <v>1535.6571428571428</v>
      </c>
      <c r="Y283">
        <f t="shared" si="56"/>
        <v>1628.6285714285714</v>
      </c>
      <c r="Z283">
        <f t="shared" si="57"/>
        <v>1557.3142857142859</v>
      </c>
      <c r="AA283">
        <f t="shared" si="58"/>
        <v>1494.4714285714285</v>
      </c>
      <c r="AB283">
        <f t="shared" si="59"/>
        <v>1430.1142857142856</v>
      </c>
      <c r="AC283">
        <f t="shared" si="60"/>
        <v>1460.7285714285715</v>
      </c>
      <c r="AD283">
        <f t="shared" si="61"/>
        <v>1186.5857142857144</v>
      </c>
    </row>
    <row r="284" spans="2:30" x14ac:dyDescent="0.25">
      <c r="B284" s="2">
        <v>12</v>
      </c>
      <c r="C284" s="3" t="s">
        <v>29</v>
      </c>
      <c r="D284" s="3" t="str">
        <f>VLOOKUP(C284,'Class Desc'!$C$5:$D$53,2,FALSE)</f>
        <v>MULTIPLE UNIT WATER</v>
      </c>
      <c r="E284" s="14">
        <v>8</v>
      </c>
      <c r="F284" s="2">
        <v>3275.1</v>
      </c>
      <c r="G284" s="2">
        <v>1811.7</v>
      </c>
      <c r="H284" s="2">
        <v>2677.5</v>
      </c>
      <c r="I284" s="2">
        <v>2243.4</v>
      </c>
      <c r="J284" s="2">
        <v>2296.6</v>
      </c>
      <c r="K284" s="2">
        <v>3459</v>
      </c>
      <c r="L284" s="2">
        <v>3900</v>
      </c>
      <c r="M284" s="2">
        <v>3423.2</v>
      </c>
      <c r="N284" s="2">
        <v>3747.4</v>
      </c>
      <c r="O284" s="2">
        <v>3202.9</v>
      </c>
      <c r="P284" s="2">
        <v>3101.8</v>
      </c>
      <c r="Q284" s="2">
        <v>2033.8</v>
      </c>
      <c r="R284">
        <f>SUMIFS(Accounts!$C$7:$C$306,Accounts!$A$7:$A$306,C284,Accounts!$B$7:$B$306,E284)</f>
        <v>2</v>
      </c>
      <c r="S284">
        <f t="shared" si="50"/>
        <v>1637.55</v>
      </c>
      <c r="T284">
        <f t="shared" si="51"/>
        <v>905.85</v>
      </c>
      <c r="U284">
        <f t="shared" si="52"/>
        <v>1338.75</v>
      </c>
      <c r="V284">
        <f t="shared" si="53"/>
        <v>1121.7</v>
      </c>
      <c r="W284">
        <f t="shared" si="54"/>
        <v>1148.3</v>
      </c>
      <c r="X284">
        <f t="shared" si="55"/>
        <v>1729.5</v>
      </c>
      <c r="Y284">
        <f t="shared" si="56"/>
        <v>1950</v>
      </c>
      <c r="Z284">
        <f t="shared" si="57"/>
        <v>1711.6</v>
      </c>
      <c r="AA284">
        <f t="shared" si="58"/>
        <v>1873.7</v>
      </c>
      <c r="AB284">
        <f t="shared" si="59"/>
        <v>1601.45</v>
      </c>
      <c r="AC284">
        <f t="shared" si="60"/>
        <v>1550.9</v>
      </c>
      <c r="AD284">
        <f t="shared" si="61"/>
        <v>1016.9</v>
      </c>
    </row>
    <row r="285" spans="2:30" x14ac:dyDescent="0.25">
      <c r="B285" s="2">
        <v>12</v>
      </c>
      <c r="C285" s="3" t="s">
        <v>30</v>
      </c>
      <c r="D285" s="3" t="str">
        <f>VLOOKUP(C285,'Class Desc'!$C$5:$D$53,2,FALSE)</f>
        <v>HSG AUTH MULT UNIT WATER</v>
      </c>
      <c r="E285" s="14">
        <v>0.75</v>
      </c>
      <c r="F285" s="2">
        <v>2766.2</v>
      </c>
      <c r="G285" s="2">
        <v>2369.4</v>
      </c>
      <c r="H285" s="2">
        <v>2113.6999999999998</v>
      </c>
      <c r="I285" s="2">
        <v>1950.7</v>
      </c>
      <c r="J285" s="2">
        <v>2310.9</v>
      </c>
      <c r="K285" s="2">
        <v>3655.7</v>
      </c>
      <c r="L285" s="2">
        <v>3640.5</v>
      </c>
      <c r="M285" s="2">
        <v>3202.1</v>
      </c>
      <c r="N285" s="2">
        <v>3689.8</v>
      </c>
      <c r="O285" s="2">
        <v>2841.6</v>
      </c>
      <c r="P285" s="2">
        <v>2679.8</v>
      </c>
      <c r="Q285" s="2">
        <v>1720.4</v>
      </c>
      <c r="R285">
        <f>SUMIFS(Accounts!$C$7:$C$306,Accounts!$A$7:$A$306,C285,Accounts!$B$7:$B$306,E285)</f>
        <v>88</v>
      </c>
      <c r="S285">
        <f t="shared" si="50"/>
        <v>31.434090909090909</v>
      </c>
      <c r="T285">
        <f t="shared" si="51"/>
        <v>26.925000000000001</v>
      </c>
      <c r="U285">
        <f t="shared" si="52"/>
        <v>24.019318181818178</v>
      </c>
      <c r="V285">
        <f t="shared" si="53"/>
        <v>22.167045454545455</v>
      </c>
      <c r="W285">
        <f t="shared" si="54"/>
        <v>26.260227272727274</v>
      </c>
      <c r="X285">
        <f t="shared" si="55"/>
        <v>41.542045454545452</v>
      </c>
      <c r="Y285">
        <f t="shared" si="56"/>
        <v>41.36931818181818</v>
      </c>
      <c r="Z285">
        <f t="shared" si="57"/>
        <v>36.387499999999996</v>
      </c>
      <c r="AA285">
        <f t="shared" si="58"/>
        <v>41.929545454545455</v>
      </c>
      <c r="AB285">
        <f t="shared" si="59"/>
        <v>32.290909090909089</v>
      </c>
      <c r="AC285">
        <f t="shared" si="60"/>
        <v>30.452272727272728</v>
      </c>
      <c r="AD285">
        <f t="shared" si="61"/>
        <v>19.55</v>
      </c>
    </row>
    <row r="286" spans="2:30" x14ac:dyDescent="0.25">
      <c r="B286" s="2">
        <v>12</v>
      </c>
      <c r="C286" s="3" t="s">
        <v>30</v>
      </c>
      <c r="D286" s="3" t="str">
        <f>VLOOKUP(C286,'Class Desc'!$C$5:$D$53,2,FALSE)</f>
        <v>HSG AUTH MULT UNIT WATER</v>
      </c>
      <c r="E286" s="14">
        <v>1</v>
      </c>
      <c r="F286" s="2">
        <v>1231.2</v>
      </c>
      <c r="G286" s="2">
        <v>1218.4000000000001</v>
      </c>
      <c r="H286" s="2">
        <v>1104.5</v>
      </c>
      <c r="I286" s="2">
        <v>1104.4000000000001</v>
      </c>
      <c r="J286" s="2">
        <v>1184.5999999999999</v>
      </c>
      <c r="K286" s="2">
        <v>1609.2</v>
      </c>
      <c r="L286" s="2">
        <v>1972.8</v>
      </c>
      <c r="M286" s="2">
        <v>1852.7</v>
      </c>
      <c r="N286" s="2">
        <v>2048.4</v>
      </c>
      <c r="O286" s="2">
        <v>1927.7</v>
      </c>
      <c r="P286" s="2">
        <v>1870.5</v>
      </c>
      <c r="Q286" s="2">
        <v>1112.4000000000001</v>
      </c>
      <c r="R286">
        <f>SUMIFS(Accounts!$C$7:$C$306,Accounts!$A$7:$A$306,C286,Accounts!$B$7:$B$306,E286)</f>
        <v>27</v>
      </c>
      <c r="S286">
        <f t="shared" si="50"/>
        <v>45.6</v>
      </c>
      <c r="T286">
        <f t="shared" si="51"/>
        <v>45.125925925925927</v>
      </c>
      <c r="U286">
        <f t="shared" si="52"/>
        <v>40.907407407407405</v>
      </c>
      <c r="V286">
        <f t="shared" si="53"/>
        <v>40.903703703703705</v>
      </c>
      <c r="W286">
        <f t="shared" si="54"/>
        <v>43.874074074074073</v>
      </c>
      <c r="X286">
        <f t="shared" si="55"/>
        <v>59.6</v>
      </c>
      <c r="Y286">
        <f t="shared" si="56"/>
        <v>73.066666666666663</v>
      </c>
      <c r="Z286">
        <f t="shared" si="57"/>
        <v>68.618518518518513</v>
      </c>
      <c r="AA286">
        <f t="shared" si="58"/>
        <v>75.866666666666674</v>
      </c>
      <c r="AB286">
        <f t="shared" si="59"/>
        <v>71.396296296296299</v>
      </c>
      <c r="AC286">
        <f t="shared" si="60"/>
        <v>69.277777777777771</v>
      </c>
      <c r="AD286">
        <f t="shared" si="61"/>
        <v>41.2</v>
      </c>
    </row>
    <row r="287" spans="2:30" x14ac:dyDescent="0.25">
      <c r="B287" s="2">
        <v>12</v>
      </c>
      <c r="C287" s="3" t="s">
        <v>30</v>
      </c>
      <c r="D287" s="3" t="str">
        <f>VLOOKUP(C287,'Class Desc'!$C$5:$D$53,2,FALSE)</f>
        <v>HSG AUTH MULT UNIT WATER</v>
      </c>
      <c r="E287" s="14">
        <v>1.5</v>
      </c>
      <c r="F287" s="2">
        <v>2112.8000000000002</v>
      </c>
      <c r="G287" s="2">
        <v>2066.4</v>
      </c>
      <c r="H287" s="2">
        <v>1890.6</v>
      </c>
      <c r="I287" s="2">
        <v>1967.2</v>
      </c>
      <c r="J287" s="2">
        <v>1940.5</v>
      </c>
      <c r="K287" s="2">
        <v>2739.1</v>
      </c>
      <c r="L287" s="2">
        <v>2946.7</v>
      </c>
      <c r="M287" s="2">
        <v>2539.6999999999998</v>
      </c>
      <c r="N287" s="2">
        <v>2703.2</v>
      </c>
      <c r="O287" s="2">
        <v>2417.5</v>
      </c>
      <c r="P287" s="2">
        <v>2353.9</v>
      </c>
      <c r="Q287" s="2">
        <v>1831.7</v>
      </c>
      <c r="R287">
        <f>SUMIFS(Accounts!$C$7:$C$306,Accounts!$A$7:$A$306,C287,Accounts!$B$7:$B$306,E287)</f>
        <v>26</v>
      </c>
      <c r="S287">
        <f t="shared" si="50"/>
        <v>81.261538461538464</v>
      </c>
      <c r="T287">
        <f t="shared" si="51"/>
        <v>79.476923076923086</v>
      </c>
      <c r="U287">
        <f t="shared" si="52"/>
        <v>72.715384615384608</v>
      </c>
      <c r="V287">
        <f t="shared" si="53"/>
        <v>75.66153846153847</v>
      </c>
      <c r="W287">
        <f t="shared" si="54"/>
        <v>74.634615384615387</v>
      </c>
      <c r="X287">
        <f t="shared" si="55"/>
        <v>105.35</v>
      </c>
      <c r="Y287">
        <f t="shared" si="56"/>
        <v>113.33461538461538</v>
      </c>
      <c r="Z287">
        <f t="shared" si="57"/>
        <v>97.680769230769229</v>
      </c>
      <c r="AA287">
        <f t="shared" si="58"/>
        <v>103.96923076923076</v>
      </c>
      <c r="AB287">
        <f t="shared" si="59"/>
        <v>92.980769230769226</v>
      </c>
      <c r="AC287">
        <f t="shared" si="60"/>
        <v>90.534615384615392</v>
      </c>
      <c r="AD287">
        <f t="shared" si="61"/>
        <v>70.45</v>
      </c>
    </row>
    <row r="288" spans="2:30" x14ac:dyDescent="0.25">
      <c r="B288" s="2">
        <v>12</v>
      </c>
      <c r="C288" s="3" t="s">
        <v>30</v>
      </c>
      <c r="D288" s="3" t="str">
        <f>VLOOKUP(C288,'Class Desc'!$C$5:$D$53,2,FALSE)</f>
        <v>HSG AUTH MULT UNIT WATER</v>
      </c>
      <c r="E288" s="14">
        <v>2</v>
      </c>
      <c r="F288" s="2">
        <v>625.70000000000005</v>
      </c>
      <c r="G288" s="2">
        <v>649.5</v>
      </c>
      <c r="H288" s="2">
        <v>679.8</v>
      </c>
      <c r="I288" s="2">
        <v>642.4</v>
      </c>
      <c r="J288" s="2">
        <v>637.9</v>
      </c>
      <c r="K288" s="2">
        <v>741.1</v>
      </c>
      <c r="L288" s="2">
        <v>853.1</v>
      </c>
      <c r="M288" s="2">
        <v>768.6</v>
      </c>
      <c r="N288" s="2">
        <v>697.5</v>
      </c>
      <c r="O288" s="2">
        <v>548.79999999999995</v>
      </c>
      <c r="P288" s="2">
        <v>524.20000000000005</v>
      </c>
      <c r="Q288" s="2">
        <v>448.7</v>
      </c>
      <c r="R288">
        <f>SUMIFS(Accounts!$C$7:$C$306,Accounts!$A$7:$A$306,C288,Accounts!$B$7:$B$306,E288)</f>
        <v>4</v>
      </c>
      <c r="S288">
        <f t="shared" si="50"/>
        <v>156.42500000000001</v>
      </c>
      <c r="T288">
        <f t="shared" si="51"/>
        <v>162.375</v>
      </c>
      <c r="U288">
        <f t="shared" si="52"/>
        <v>169.95</v>
      </c>
      <c r="V288">
        <f t="shared" si="53"/>
        <v>160.6</v>
      </c>
      <c r="W288">
        <f t="shared" si="54"/>
        <v>159.47499999999999</v>
      </c>
      <c r="X288">
        <f t="shared" si="55"/>
        <v>185.27500000000001</v>
      </c>
      <c r="Y288">
        <f t="shared" si="56"/>
        <v>213.27500000000001</v>
      </c>
      <c r="Z288">
        <f t="shared" si="57"/>
        <v>192.15</v>
      </c>
      <c r="AA288">
        <f t="shared" si="58"/>
        <v>174.375</v>
      </c>
      <c r="AB288">
        <f t="shared" si="59"/>
        <v>137.19999999999999</v>
      </c>
      <c r="AC288">
        <f t="shared" si="60"/>
        <v>131.05000000000001</v>
      </c>
      <c r="AD288">
        <f t="shared" si="61"/>
        <v>112.175</v>
      </c>
    </row>
    <row r="289" spans="2:30" x14ac:dyDescent="0.25">
      <c r="B289" s="2">
        <v>12</v>
      </c>
      <c r="C289" s="3" t="s">
        <v>30</v>
      </c>
      <c r="D289" s="3" t="str">
        <f>VLOOKUP(C289,'Class Desc'!$C$5:$D$53,2,FALSE)</f>
        <v>HSG AUTH MULT UNIT WATER</v>
      </c>
      <c r="E289" s="14">
        <v>3</v>
      </c>
      <c r="F289" s="2">
        <v>437.1</v>
      </c>
      <c r="G289" s="2">
        <v>387.9</v>
      </c>
      <c r="H289" s="2">
        <v>443.5</v>
      </c>
      <c r="I289" s="2">
        <v>440.7</v>
      </c>
      <c r="J289" s="2">
        <v>422.5</v>
      </c>
      <c r="K289" s="2">
        <v>530.4</v>
      </c>
      <c r="L289" s="2">
        <v>521.29999999999995</v>
      </c>
      <c r="M289" s="2">
        <v>467.6</v>
      </c>
      <c r="N289" s="2">
        <v>510.2</v>
      </c>
      <c r="O289" s="2">
        <v>471.4</v>
      </c>
      <c r="P289" s="2">
        <v>451.5</v>
      </c>
      <c r="Q289" s="2">
        <v>415.6</v>
      </c>
      <c r="R289">
        <f>SUMIFS(Accounts!$C$7:$C$306,Accounts!$A$7:$A$306,C289,Accounts!$B$7:$B$306,E289)</f>
        <v>1</v>
      </c>
      <c r="S289">
        <f t="shared" si="50"/>
        <v>437.1</v>
      </c>
      <c r="T289">
        <f t="shared" si="51"/>
        <v>387.9</v>
      </c>
      <c r="U289">
        <f t="shared" si="52"/>
        <v>443.5</v>
      </c>
      <c r="V289">
        <f t="shared" si="53"/>
        <v>440.7</v>
      </c>
      <c r="W289">
        <f t="shared" si="54"/>
        <v>422.5</v>
      </c>
      <c r="X289">
        <f t="shared" si="55"/>
        <v>530.4</v>
      </c>
      <c r="Y289">
        <f t="shared" si="56"/>
        <v>521.29999999999995</v>
      </c>
      <c r="Z289">
        <f t="shared" si="57"/>
        <v>467.6</v>
      </c>
      <c r="AA289">
        <f t="shared" si="58"/>
        <v>510.2</v>
      </c>
      <c r="AB289">
        <f t="shared" si="59"/>
        <v>471.4</v>
      </c>
      <c r="AC289">
        <f t="shared" si="60"/>
        <v>451.5</v>
      </c>
      <c r="AD289">
        <f t="shared" si="61"/>
        <v>415.6</v>
      </c>
    </row>
    <row r="290" spans="2:30" x14ac:dyDescent="0.25">
      <c r="B290" s="2">
        <v>12</v>
      </c>
      <c r="C290" s="3" t="s">
        <v>30</v>
      </c>
      <c r="D290" s="3" t="str">
        <f>VLOOKUP(C290,'Class Desc'!$C$5:$D$53,2,FALSE)</f>
        <v>HSG AUTH MULT UNIT WATER</v>
      </c>
      <c r="E290" s="14">
        <v>4</v>
      </c>
      <c r="F290" s="2">
        <v>170.7</v>
      </c>
      <c r="G290" s="2">
        <v>159.5</v>
      </c>
      <c r="H290" s="2">
        <v>171.3</v>
      </c>
      <c r="I290" s="2">
        <v>107.8</v>
      </c>
      <c r="J290" s="2">
        <v>141.30000000000001</v>
      </c>
      <c r="K290" s="2">
        <v>162.30000000000001</v>
      </c>
      <c r="L290" s="2">
        <v>159.1</v>
      </c>
      <c r="M290" s="2">
        <v>171.7</v>
      </c>
      <c r="N290" s="2">
        <v>174.5</v>
      </c>
      <c r="O290" s="2">
        <v>179.4</v>
      </c>
      <c r="P290" s="2">
        <v>227.8</v>
      </c>
      <c r="Q290" s="2">
        <v>874.4</v>
      </c>
      <c r="R290">
        <f>SUMIFS(Accounts!$C$7:$C$306,Accounts!$A$7:$A$306,C290,Accounts!$B$7:$B$306,E290)</f>
        <v>1</v>
      </c>
      <c r="S290">
        <f t="shared" si="50"/>
        <v>170.7</v>
      </c>
      <c r="T290">
        <f t="shared" si="51"/>
        <v>159.5</v>
      </c>
      <c r="U290">
        <f t="shared" si="52"/>
        <v>171.3</v>
      </c>
      <c r="V290">
        <f t="shared" si="53"/>
        <v>107.8</v>
      </c>
      <c r="W290">
        <f t="shared" si="54"/>
        <v>141.30000000000001</v>
      </c>
      <c r="X290">
        <f t="shared" si="55"/>
        <v>162.30000000000001</v>
      </c>
      <c r="Y290">
        <f t="shared" si="56"/>
        <v>159.1</v>
      </c>
      <c r="Z290">
        <f t="shared" si="57"/>
        <v>171.7</v>
      </c>
      <c r="AA290">
        <f t="shared" si="58"/>
        <v>174.5</v>
      </c>
      <c r="AB290">
        <f t="shared" si="59"/>
        <v>179.4</v>
      </c>
      <c r="AC290">
        <f t="shared" si="60"/>
        <v>227.8</v>
      </c>
      <c r="AD290">
        <f t="shared" si="61"/>
        <v>874.4</v>
      </c>
    </row>
    <row r="291" spans="2:30" x14ac:dyDescent="0.25">
      <c r="B291" s="2">
        <v>12</v>
      </c>
      <c r="C291" s="3" t="s">
        <v>32</v>
      </c>
      <c r="D291" s="3" t="str">
        <f>VLOOKUP(C291,'Class Desc'!$C$5:$D$53,2,FALSE)</f>
        <v>SINGLE FAMILY WATER</v>
      </c>
      <c r="E291" s="3" t="s">
        <v>12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29.4</v>
      </c>
      <c r="P291" s="2">
        <v>0</v>
      </c>
      <c r="Q291" s="2">
        <v>0</v>
      </c>
      <c r="R291">
        <f>SUMIFS(Accounts!$C$7:$C$306,Accounts!$A$7:$A$306,C291,Accounts!$B$7:$B$306,E291)</f>
        <v>0</v>
      </c>
      <c r="S291">
        <f t="shared" si="50"/>
        <v>0</v>
      </c>
      <c r="T291">
        <f t="shared" si="51"/>
        <v>0</v>
      </c>
      <c r="U291">
        <f t="shared" si="52"/>
        <v>0</v>
      </c>
      <c r="V291">
        <f t="shared" si="53"/>
        <v>0</v>
      </c>
      <c r="W291">
        <f t="shared" si="54"/>
        <v>0</v>
      </c>
      <c r="X291">
        <f t="shared" si="55"/>
        <v>0</v>
      </c>
      <c r="Y291">
        <f t="shared" si="56"/>
        <v>0</v>
      </c>
      <c r="Z291">
        <f t="shared" si="57"/>
        <v>0</v>
      </c>
      <c r="AA291">
        <f t="shared" si="58"/>
        <v>0</v>
      </c>
      <c r="AB291">
        <f t="shared" si="59"/>
        <v>0</v>
      </c>
      <c r="AC291">
        <f t="shared" si="60"/>
        <v>0</v>
      </c>
      <c r="AD291">
        <f t="shared" si="61"/>
        <v>0</v>
      </c>
    </row>
    <row r="292" spans="2:30" x14ac:dyDescent="0.25">
      <c r="B292" s="2">
        <v>12</v>
      </c>
      <c r="C292" s="3" t="s">
        <v>32</v>
      </c>
      <c r="D292" s="3" t="str">
        <f>VLOOKUP(C292,'Class Desc'!$C$5:$D$53,2,FALSE)</f>
        <v>SINGLE FAMILY WATER</v>
      </c>
      <c r="E292" s="14">
        <v>0.75</v>
      </c>
      <c r="F292" s="2">
        <v>248403.67</v>
      </c>
      <c r="G292" s="2">
        <v>245688.16</v>
      </c>
      <c r="H292" s="2">
        <v>239404.23</v>
      </c>
      <c r="I292" s="2">
        <v>237702.5</v>
      </c>
      <c r="J292" s="2">
        <v>231942.39</v>
      </c>
      <c r="K292" s="2">
        <v>321837.01</v>
      </c>
      <c r="L292" s="2">
        <v>328135.40000000002</v>
      </c>
      <c r="M292" s="2">
        <v>306289.21999999997</v>
      </c>
      <c r="N292" s="2">
        <v>304742.59999999998</v>
      </c>
      <c r="O292" s="2">
        <v>279421.59999999998</v>
      </c>
      <c r="P292" s="2">
        <v>281873.8</v>
      </c>
      <c r="Q292" s="2">
        <v>228490.1</v>
      </c>
      <c r="R292">
        <f>SUMIFS(Accounts!$C$7:$C$306,Accounts!$A$7:$A$306,C292,Accounts!$B$7:$B$306,E292)</f>
        <v>24897</v>
      </c>
      <c r="S292">
        <f t="shared" si="50"/>
        <v>9.9772530827007273</v>
      </c>
      <c r="T292">
        <f t="shared" si="51"/>
        <v>9.8681833152588663</v>
      </c>
      <c r="U292">
        <f t="shared" si="52"/>
        <v>9.6157862393059403</v>
      </c>
      <c r="V292">
        <f t="shared" si="53"/>
        <v>9.5474354339880314</v>
      </c>
      <c r="W292">
        <f t="shared" si="54"/>
        <v>9.3160778407037004</v>
      </c>
      <c r="X292">
        <f t="shared" si="55"/>
        <v>12.926738562879063</v>
      </c>
      <c r="Y292">
        <f t="shared" si="56"/>
        <v>13.1797164316986</v>
      </c>
      <c r="Z292">
        <f t="shared" si="57"/>
        <v>12.30225408683777</v>
      </c>
      <c r="AA292">
        <f t="shared" si="58"/>
        <v>12.240133349399525</v>
      </c>
      <c r="AB292">
        <f t="shared" si="59"/>
        <v>11.223103185122705</v>
      </c>
      <c r="AC292">
        <f t="shared" si="60"/>
        <v>11.321596979555769</v>
      </c>
      <c r="AD292">
        <f t="shared" si="61"/>
        <v>9.1774149495923201</v>
      </c>
    </row>
    <row r="293" spans="2:30" x14ac:dyDescent="0.25">
      <c r="B293" s="2">
        <v>12</v>
      </c>
      <c r="C293" s="3" t="s">
        <v>32</v>
      </c>
      <c r="D293" s="3" t="str">
        <f>VLOOKUP(C293,'Class Desc'!$C$5:$D$53,2,FALSE)</f>
        <v>SINGLE FAMILY WATER</v>
      </c>
      <c r="E293" s="14">
        <v>1</v>
      </c>
      <c r="F293" s="2">
        <v>84847.05</v>
      </c>
      <c r="G293" s="2">
        <v>85795.78</v>
      </c>
      <c r="H293" s="2">
        <v>81055.839999999997</v>
      </c>
      <c r="I293" s="2">
        <v>75431.399999999994</v>
      </c>
      <c r="J293" s="2">
        <v>82412.5</v>
      </c>
      <c r="K293" s="2">
        <v>121397.2</v>
      </c>
      <c r="L293" s="2">
        <v>120411.7</v>
      </c>
      <c r="M293" s="2">
        <v>110272.6</v>
      </c>
      <c r="N293" s="2">
        <v>112179.9</v>
      </c>
      <c r="O293" s="2">
        <v>102729.8</v>
      </c>
      <c r="P293" s="2">
        <v>95945.9</v>
      </c>
      <c r="Q293" s="2">
        <v>71538.600000000006</v>
      </c>
      <c r="R293">
        <f>SUMIFS(Accounts!$C$7:$C$306,Accounts!$A$7:$A$306,C293,Accounts!$B$7:$B$306,E293)</f>
        <v>7940</v>
      </c>
      <c r="S293">
        <f t="shared" si="50"/>
        <v>10.686026448362721</v>
      </c>
      <c r="T293">
        <f t="shared" si="51"/>
        <v>10.805513853904282</v>
      </c>
      <c r="U293">
        <f t="shared" si="52"/>
        <v>10.208544080604534</v>
      </c>
      <c r="V293">
        <f t="shared" si="53"/>
        <v>9.5001763224181346</v>
      </c>
      <c r="W293">
        <f t="shared" si="54"/>
        <v>10.3794080604534</v>
      </c>
      <c r="X293">
        <f t="shared" si="55"/>
        <v>15.289319899244331</v>
      </c>
      <c r="Y293">
        <f t="shared" si="56"/>
        <v>15.165201511335011</v>
      </c>
      <c r="Z293">
        <f t="shared" si="57"/>
        <v>13.88823677581864</v>
      </c>
      <c r="AA293">
        <f t="shared" si="58"/>
        <v>14.128450881612089</v>
      </c>
      <c r="AB293">
        <f t="shared" si="59"/>
        <v>12.938261964735517</v>
      </c>
      <c r="AC293">
        <f t="shared" si="60"/>
        <v>12.083866498740553</v>
      </c>
      <c r="AD293">
        <f t="shared" si="61"/>
        <v>9.0098992443324946</v>
      </c>
    </row>
    <row r="294" spans="2:30" x14ac:dyDescent="0.25">
      <c r="B294" s="2">
        <v>12</v>
      </c>
      <c r="C294" s="3" t="s">
        <v>32</v>
      </c>
      <c r="D294" s="3" t="str">
        <f>VLOOKUP(C294,'Class Desc'!$C$5:$D$53,2,FALSE)</f>
        <v>SINGLE FAMILY WATER</v>
      </c>
      <c r="E294" s="14">
        <v>1.5</v>
      </c>
      <c r="F294" s="2">
        <v>651.29999999999995</v>
      </c>
      <c r="G294" s="2">
        <v>253.7</v>
      </c>
      <c r="H294" s="2">
        <v>566.89</v>
      </c>
      <c r="I294" s="2">
        <v>519.20000000000005</v>
      </c>
      <c r="J294" s="2">
        <v>475.2</v>
      </c>
      <c r="K294" s="2">
        <v>727.1</v>
      </c>
      <c r="L294" s="2">
        <v>755.7</v>
      </c>
      <c r="M294" s="2">
        <v>736.9</v>
      </c>
      <c r="N294" s="2">
        <v>683.9</v>
      </c>
      <c r="O294" s="2">
        <v>600.29999999999995</v>
      </c>
      <c r="P294" s="2">
        <v>656.8</v>
      </c>
      <c r="Q294" s="2">
        <v>486.7</v>
      </c>
      <c r="R294">
        <f>SUMIFS(Accounts!$C$7:$C$306,Accounts!$A$7:$A$306,C294,Accounts!$B$7:$B$306,E294)</f>
        <v>55</v>
      </c>
      <c r="S294">
        <f t="shared" si="50"/>
        <v>11.841818181818182</v>
      </c>
      <c r="T294">
        <f t="shared" si="51"/>
        <v>4.6127272727272723</v>
      </c>
      <c r="U294">
        <f t="shared" si="52"/>
        <v>10.307090909090908</v>
      </c>
      <c r="V294">
        <f t="shared" si="53"/>
        <v>9.4400000000000013</v>
      </c>
      <c r="W294">
        <f t="shared" si="54"/>
        <v>8.64</v>
      </c>
      <c r="X294">
        <f t="shared" si="55"/>
        <v>13.22</v>
      </c>
      <c r="Y294">
        <f t="shared" si="56"/>
        <v>13.74</v>
      </c>
      <c r="Z294">
        <f t="shared" si="57"/>
        <v>13.398181818181818</v>
      </c>
      <c r="AA294">
        <f t="shared" si="58"/>
        <v>12.434545454545454</v>
      </c>
      <c r="AB294">
        <f t="shared" si="59"/>
        <v>10.914545454545454</v>
      </c>
      <c r="AC294">
        <f t="shared" si="60"/>
        <v>11.941818181818181</v>
      </c>
      <c r="AD294">
        <f t="shared" si="61"/>
        <v>8.8490909090909096</v>
      </c>
    </row>
    <row r="295" spans="2:30" x14ac:dyDescent="0.25">
      <c r="B295" s="2">
        <v>12</v>
      </c>
      <c r="C295" s="3" t="s">
        <v>32</v>
      </c>
      <c r="D295" s="3" t="str">
        <f>VLOOKUP(C295,'Class Desc'!$C$5:$D$53,2,FALSE)</f>
        <v>SINGLE FAMILY WATER</v>
      </c>
      <c r="E295" s="14">
        <v>2</v>
      </c>
      <c r="F295" s="2">
        <v>251.3</v>
      </c>
      <c r="G295" s="2">
        <v>275.39999999999998</v>
      </c>
      <c r="H295" s="2">
        <v>233.2</v>
      </c>
      <c r="I295" s="2">
        <v>249.1</v>
      </c>
      <c r="J295" s="2">
        <v>250.1</v>
      </c>
      <c r="K295" s="2">
        <v>293.5</v>
      </c>
      <c r="L295" s="2">
        <v>303.7</v>
      </c>
      <c r="M295" s="2">
        <v>236.4</v>
      </c>
      <c r="N295" s="2">
        <v>268.10000000000002</v>
      </c>
      <c r="O295" s="2">
        <v>284</v>
      </c>
      <c r="P295" s="2">
        <v>260.10000000000002</v>
      </c>
      <c r="Q295" s="2">
        <v>229.6</v>
      </c>
      <c r="R295">
        <f>SUMIFS(Accounts!$C$7:$C$306,Accounts!$A$7:$A$306,C295,Accounts!$B$7:$B$306,E295)</f>
        <v>1</v>
      </c>
      <c r="S295">
        <f t="shared" si="50"/>
        <v>251.3</v>
      </c>
      <c r="T295">
        <f t="shared" si="51"/>
        <v>275.39999999999998</v>
      </c>
      <c r="U295">
        <f t="shared" si="52"/>
        <v>233.2</v>
      </c>
      <c r="V295">
        <f t="shared" si="53"/>
        <v>249.1</v>
      </c>
      <c r="W295">
        <f t="shared" si="54"/>
        <v>250.1</v>
      </c>
      <c r="X295">
        <f t="shared" si="55"/>
        <v>293.5</v>
      </c>
      <c r="Y295">
        <f t="shared" si="56"/>
        <v>303.7</v>
      </c>
      <c r="Z295">
        <f t="shared" si="57"/>
        <v>236.4</v>
      </c>
      <c r="AA295">
        <f t="shared" si="58"/>
        <v>268.10000000000002</v>
      </c>
      <c r="AB295">
        <f t="shared" si="59"/>
        <v>284</v>
      </c>
      <c r="AC295">
        <f t="shared" si="60"/>
        <v>260.10000000000002</v>
      </c>
      <c r="AD295">
        <f t="shared" si="61"/>
        <v>229.6</v>
      </c>
    </row>
    <row r="296" spans="2:30" x14ac:dyDescent="0.25">
      <c r="B296" s="2">
        <v>12</v>
      </c>
      <c r="C296" s="3" t="s">
        <v>32</v>
      </c>
      <c r="D296" s="3" t="str">
        <f>VLOOKUP(C296,'Class Desc'!$C$5:$D$53,2,FALSE)</f>
        <v>SINGLE FAMILY WATER</v>
      </c>
      <c r="E296" s="14">
        <v>3</v>
      </c>
      <c r="F296" s="2">
        <v>5.2</v>
      </c>
      <c r="G296" s="2">
        <v>13.5</v>
      </c>
      <c r="H296" s="2">
        <v>12.6</v>
      </c>
      <c r="I296" s="2">
        <v>11.7</v>
      </c>
      <c r="J296" s="2">
        <v>11.6</v>
      </c>
      <c r="K296" s="2">
        <v>18.100000000000001</v>
      </c>
      <c r="L296" s="2">
        <v>12</v>
      </c>
      <c r="M296" s="2">
        <v>4.5999999999999996</v>
      </c>
      <c r="N296" s="2">
        <v>9.8000000000000007</v>
      </c>
      <c r="O296" s="2">
        <v>13.2</v>
      </c>
      <c r="P296" s="2">
        <v>14.9</v>
      </c>
      <c r="Q296" s="2">
        <v>10.6</v>
      </c>
      <c r="R296">
        <f>SUMIFS(Accounts!$C$7:$C$306,Accounts!$A$7:$A$306,C296,Accounts!$B$7:$B$306,E296)</f>
        <v>0</v>
      </c>
      <c r="S296">
        <f t="shared" si="50"/>
        <v>0</v>
      </c>
      <c r="T296">
        <f t="shared" si="51"/>
        <v>0</v>
      </c>
      <c r="U296">
        <f t="shared" si="52"/>
        <v>0</v>
      </c>
      <c r="V296">
        <f t="shared" si="53"/>
        <v>0</v>
      </c>
      <c r="W296">
        <f t="shared" si="54"/>
        <v>0</v>
      </c>
      <c r="X296">
        <f t="shared" si="55"/>
        <v>0</v>
      </c>
      <c r="Y296">
        <f t="shared" si="56"/>
        <v>0</v>
      </c>
      <c r="Z296">
        <f t="shared" si="57"/>
        <v>0</v>
      </c>
      <c r="AA296">
        <f t="shared" si="58"/>
        <v>0</v>
      </c>
      <c r="AB296">
        <f t="shared" si="59"/>
        <v>0</v>
      </c>
      <c r="AC296">
        <f t="shared" si="60"/>
        <v>0</v>
      </c>
      <c r="AD296">
        <f t="shared" si="61"/>
        <v>0</v>
      </c>
    </row>
    <row r="297" spans="2:30" x14ac:dyDescent="0.25">
      <c r="B297" s="2">
        <v>12</v>
      </c>
      <c r="C297" s="3" t="s">
        <v>33</v>
      </c>
      <c r="D297" s="3" t="str">
        <f>VLOOKUP(C297,'Class Desc'!$C$5:$D$53,2,FALSE)</f>
        <v>HSG AUTH SNGLE UNIT WATER</v>
      </c>
      <c r="E297" s="14">
        <v>0.75</v>
      </c>
      <c r="F297" s="2">
        <v>1409.5</v>
      </c>
      <c r="G297" s="2">
        <v>1286.7</v>
      </c>
      <c r="H297" s="2">
        <v>1096.5</v>
      </c>
      <c r="I297" s="2">
        <v>1011</v>
      </c>
      <c r="J297" s="2">
        <v>1236.9000000000001</v>
      </c>
      <c r="K297" s="2">
        <v>1925.8</v>
      </c>
      <c r="L297" s="2">
        <v>1900</v>
      </c>
      <c r="M297" s="2">
        <v>1657.8</v>
      </c>
      <c r="N297" s="2">
        <v>1917.3</v>
      </c>
      <c r="O297" s="2">
        <v>1504</v>
      </c>
      <c r="P297" s="2">
        <v>1531.4</v>
      </c>
      <c r="Q297" s="2">
        <v>973.8</v>
      </c>
      <c r="R297">
        <f>SUMIFS(Accounts!$C$7:$C$306,Accounts!$A$7:$A$306,C297,Accounts!$B$7:$B$306,E297)</f>
        <v>68</v>
      </c>
      <c r="S297">
        <f t="shared" si="50"/>
        <v>20.727941176470587</v>
      </c>
      <c r="T297">
        <f t="shared" si="51"/>
        <v>18.922058823529412</v>
      </c>
      <c r="U297">
        <f t="shared" si="52"/>
        <v>16.125</v>
      </c>
      <c r="V297">
        <f t="shared" si="53"/>
        <v>14.867647058823529</v>
      </c>
      <c r="W297">
        <f t="shared" si="54"/>
        <v>18.189705882352943</v>
      </c>
      <c r="X297">
        <f t="shared" si="55"/>
        <v>28.320588235294117</v>
      </c>
      <c r="Y297">
        <f t="shared" si="56"/>
        <v>27.941176470588236</v>
      </c>
      <c r="Z297">
        <f t="shared" si="57"/>
        <v>24.379411764705882</v>
      </c>
      <c r="AA297">
        <f t="shared" si="58"/>
        <v>28.195588235294117</v>
      </c>
      <c r="AB297">
        <f t="shared" si="59"/>
        <v>22.117647058823529</v>
      </c>
      <c r="AC297">
        <f t="shared" si="60"/>
        <v>22.52058823529412</v>
      </c>
      <c r="AD297">
        <f t="shared" si="61"/>
        <v>14.320588235294117</v>
      </c>
    </row>
    <row r="298" spans="2:30" x14ac:dyDescent="0.25">
      <c r="B298" s="2">
        <v>12</v>
      </c>
      <c r="C298" s="3" t="s">
        <v>33</v>
      </c>
      <c r="D298" s="3" t="str">
        <f>VLOOKUP(C298,'Class Desc'!$C$5:$D$53,2,FALSE)</f>
        <v>HSG AUTH SNGLE UNIT WATER</v>
      </c>
      <c r="E298" s="14">
        <v>1</v>
      </c>
      <c r="F298" s="2">
        <v>59</v>
      </c>
      <c r="G298" s="2">
        <v>62.7</v>
      </c>
      <c r="H298" s="2">
        <v>77</v>
      </c>
      <c r="I298" s="2">
        <v>62.4</v>
      </c>
      <c r="J298" s="2">
        <v>58.5</v>
      </c>
      <c r="K298" s="2">
        <v>82.3</v>
      </c>
      <c r="L298" s="2">
        <v>99.7</v>
      </c>
      <c r="M298" s="2">
        <v>83.9</v>
      </c>
      <c r="N298" s="2">
        <v>89.3</v>
      </c>
      <c r="O298" s="2">
        <v>76.7</v>
      </c>
      <c r="P298" s="2">
        <v>89</v>
      </c>
      <c r="Q298" s="2">
        <v>59.2</v>
      </c>
      <c r="R298">
        <f>SUMIFS(Accounts!$C$7:$C$306,Accounts!$A$7:$A$306,C298,Accounts!$B$7:$B$306,E298)</f>
        <v>2</v>
      </c>
      <c r="S298">
        <f t="shared" si="50"/>
        <v>29.5</v>
      </c>
      <c r="T298">
        <f t="shared" si="51"/>
        <v>31.35</v>
      </c>
      <c r="U298">
        <f t="shared" si="52"/>
        <v>38.5</v>
      </c>
      <c r="V298">
        <f t="shared" si="53"/>
        <v>31.2</v>
      </c>
      <c r="W298">
        <f t="shared" si="54"/>
        <v>29.25</v>
      </c>
      <c r="X298">
        <f t="shared" si="55"/>
        <v>41.15</v>
      </c>
      <c r="Y298">
        <f t="shared" si="56"/>
        <v>49.85</v>
      </c>
      <c r="Z298">
        <f t="shared" si="57"/>
        <v>41.95</v>
      </c>
      <c r="AA298">
        <f t="shared" si="58"/>
        <v>44.65</v>
      </c>
      <c r="AB298">
        <f t="shared" si="59"/>
        <v>38.35</v>
      </c>
      <c r="AC298">
        <f t="shared" si="60"/>
        <v>44.5</v>
      </c>
      <c r="AD298">
        <f t="shared" si="61"/>
        <v>29.6</v>
      </c>
    </row>
    <row r="299" spans="2:30" x14ac:dyDescent="0.25">
      <c r="B299" s="2">
        <v>12</v>
      </c>
      <c r="C299" s="3" t="s">
        <v>34</v>
      </c>
      <c r="D299" s="3" t="str">
        <f>VLOOKUP(C299,'Class Desc'!$C$5:$D$53,2,FALSE)</f>
        <v>SCHOOLS COMMERCIAL</v>
      </c>
      <c r="E299" s="14">
        <v>0.75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2">
        <v>15.4</v>
      </c>
      <c r="R299">
        <f>SUMIFS(Accounts!$C$7:$C$306,Accounts!$A$7:$A$306,C299,Accounts!$B$7:$B$306,E299)</f>
        <v>2</v>
      </c>
      <c r="S299">
        <f t="shared" si="50"/>
        <v>0</v>
      </c>
      <c r="T299">
        <f t="shared" si="51"/>
        <v>0</v>
      </c>
      <c r="U299">
        <f t="shared" si="52"/>
        <v>0</v>
      </c>
      <c r="V299">
        <f t="shared" si="53"/>
        <v>0</v>
      </c>
      <c r="W299">
        <f t="shared" si="54"/>
        <v>0</v>
      </c>
      <c r="X299">
        <f t="shared" si="55"/>
        <v>0</v>
      </c>
      <c r="Y299">
        <f t="shared" si="56"/>
        <v>0</v>
      </c>
      <c r="Z299">
        <f t="shared" si="57"/>
        <v>0</v>
      </c>
      <c r="AA299">
        <f t="shared" si="58"/>
        <v>0</v>
      </c>
      <c r="AB299">
        <f t="shared" si="59"/>
        <v>0</v>
      </c>
      <c r="AC299">
        <f t="shared" si="60"/>
        <v>0</v>
      </c>
      <c r="AD299">
        <f t="shared" si="61"/>
        <v>7.7</v>
      </c>
    </row>
    <row r="300" spans="2:30" x14ac:dyDescent="0.25">
      <c r="B300" s="2">
        <v>12</v>
      </c>
      <c r="C300" s="3" t="s">
        <v>34</v>
      </c>
      <c r="D300" s="3" t="str">
        <f>VLOOKUP(C300,'Class Desc'!$C$5:$D$53,2,FALSE)</f>
        <v>SCHOOLS COMMERCIAL</v>
      </c>
      <c r="E300" s="14">
        <v>1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2">
        <v>19</v>
      </c>
      <c r="R300">
        <f>SUMIFS(Accounts!$C$7:$C$306,Accounts!$A$7:$A$306,C300,Accounts!$B$7:$B$306,E300)</f>
        <v>3</v>
      </c>
      <c r="S300">
        <f t="shared" si="50"/>
        <v>0</v>
      </c>
      <c r="T300">
        <f t="shared" si="51"/>
        <v>0</v>
      </c>
      <c r="U300">
        <f t="shared" si="52"/>
        <v>0</v>
      </c>
      <c r="V300">
        <f t="shared" si="53"/>
        <v>0</v>
      </c>
      <c r="W300">
        <f t="shared" si="54"/>
        <v>0</v>
      </c>
      <c r="X300">
        <f t="shared" si="55"/>
        <v>0</v>
      </c>
      <c r="Y300">
        <f t="shared" si="56"/>
        <v>0</v>
      </c>
      <c r="Z300">
        <f t="shared" si="57"/>
        <v>0</v>
      </c>
      <c r="AA300">
        <f t="shared" si="58"/>
        <v>0</v>
      </c>
      <c r="AB300">
        <f t="shared" si="59"/>
        <v>0</v>
      </c>
      <c r="AC300">
        <f t="shared" si="60"/>
        <v>0</v>
      </c>
      <c r="AD300">
        <f t="shared" si="61"/>
        <v>6.333333333333333</v>
      </c>
    </row>
    <row r="301" spans="2:30" x14ac:dyDescent="0.25">
      <c r="B301" s="2">
        <v>12</v>
      </c>
      <c r="C301" s="3" t="s">
        <v>34</v>
      </c>
      <c r="D301" s="3" t="str">
        <f>VLOOKUP(C301,'Class Desc'!$C$5:$D$53,2,FALSE)</f>
        <v>SCHOOLS COMMERCIAL</v>
      </c>
      <c r="E301" s="14">
        <v>1.5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2">
        <v>59.3</v>
      </c>
      <c r="R301">
        <f>SUMIFS(Accounts!$C$7:$C$306,Accounts!$A$7:$A$306,C301,Accounts!$B$7:$B$306,E301)</f>
        <v>6</v>
      </c>
      <c r="S301">
        <f t="shared" si="50"/>
        <v>0</v>
      </c>
      <c r="T301">
        <f t="shared" si="51"/>
        <v>0</v>
      </c>
      <c r="U301">
        <f t="shared" si="52"/>
        <v>0</v>
      </c>
      <c r="V301">
        <f t="shared" si="53"/>
        <v>0</v>
      </c>
      <c r="W301">
        <f t="shared" si="54"/>
        <v>0</v>
      </c>
      <c r="X301">
        <f t="shared" si="55"/>
        <v>0</v>
      </c>
      <c r="Y301">
        <f t="shared" si="56"/>
        <v>0</v>
      </c>
      <c r="Z301">
        <f t="shared" si="57"/>
        <v>0</v>
      </c>
      <c r="AA301">
        <f t="shared" si="58"/>
        <v>0</v>
      </c>
      <c r="AB301">
        <f t="shared" si="59"/>
        <v>0</v>
      </c>
      <c r="AC301">
        <f t="shared" si="60"/>
        <v>0</v>
      </c>
      <c r="AD301">
        <f t="shared" si="61"/>
        <v>9.8833333333333329</v>
      </c>
    </row>
    <row r="302" spans="2:30" x14ac:dyDescent="0.25">
      <c r="B302" s="2">
        <v>12</v>
      </c>
      <c r="C302" s="3" t="s">
        <v>34</v>
      </c>
      <c r="D302" s="3" t="str">
        <f>VLOOKUP(C302,'Class Desc'!$C$5:$D$53,2,FALSE)</f>
        <v>SCHOOLS COMMERCIAL</v>
      </c>
      <c r="E302" s="14">
        <v>2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2">
        <v>237.5</v>
      </c>
      <c r="R302">
        <f>SUMIFS(Accounts!$C$7:$C$306,Accounts!$A$7:$A$306,C302,Accounts!$B$7:$B$306,E302)</f>
        <v>27</v>
      </c>
      <c r="S302">
        <f t="shared" si="50"/>
        <v>0</v>
      </c>
      <c r="T302">
        <f t="shared" si="51"/>
        <v>0</v>
      </c>
      <c r="U302">
        <f t="shared" si="52"/>
        <v>0</v>
      </c>
      <c r="V302">
        <f t="shared" si="53"/>
        <v>0</v>
      </c>
      <c r="W302">
        <f t="shared" si="54"/>
        <v>0</v>
      </c>
      <c r="X302">
        <f t="shared" si="55"/>
        <v>0</v>
      </c>
      <c r="Y302">
        <f t="shared" si="56"/>
        <v>0</v>
      </c>
      <c r="Z302">
        <f t="shared" si="57"/>
        <v>0</v>
      </c>
      <c r="AA302">
        <f t="shared" si="58"/>
        <v>0</v>
      </c>
      <c r="AB302">
        <f t="shared" si="59"/>
        <v>0</v>
      </c>
      <c r="AC302">
        <f t="shared" si="60"/>
        <v>0</v>
      </c>
      <c r="AD302">
        <f t="shared" si="61"/>
        <v>8.7962962962962958</v>
      </c>
    </row>
    <row r="303" spans="2:30" x14ac:dyDescent="0.25">
      <c r="B303" s="2">
        <v>12</v>
      </c>
      <c r="C303" s="3" t="s">
        <v>34</v>
      </c>
      <c r="D303" s="3" t="str">
        <f>VLOOKUP(C303,'Class Desc'!$C$5:$D$53,2,FALSE)</f>
        <v>SCHOOLS COMMERCIAL</v>
      </c>
      <c r="E303" s="14">
        <v>3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2">
        <v>495.9</v>
      </c>
      <c r="R303">
        <f>SUMIFS(Accounts!$C$7:$C$306,Accounts!$A$7:$A$306,C303,Accounts!$B$7:$B$306,E303)</f>
        <v>20</v>
      </c>
      <c r="S303">
        <f t="shared" si="50"/>
        <v>0</v>
      </c>
      <c r="T303">
        <f t="shared" si="51"/>
        <v>0</v>
      </c>
      <c r="U303">
        <f t="shared" si="52"/>
        <v>0</v>
      </c>
      <c r="V303">
        <f t="shared" si="53"/>
        <v>0</v>
      </c>
      <c r="W303">
        <f t="shared" si="54"/>
        <v>0</v>
      </c>
      <c r="X303">
        <f t="shared" si="55"/>
        <v>0</v>
      </c>
      <c r="Y303">
        <f t="shared" si="56"/>
        <v>0</v>
      </c>
      <c r="Z303">
        <f t="shared" si="57"/>
        <v>0</v>
      </c>
      <c r="AA303">
        <f t="shared" si="58"/>
        <v>0</v>
      </c>
      <c r="AB303">
        <f t="shared" si="59"/>
        <v>0</v>
      </c>
      <c r="AC303">
        <f t="shared" si="60"/>
        <v>0</v>
      </c>
      <c r="AD303">
        <f t="shared" si="61"/>
        <v>24.794999999999998</v>
      </c>
    </row>
    <row r="304" spans="2:30" x14ac:dyDescent="0.25">
      <c r="B304" s="2">
        <v>12</v>
      </c>
      <c r="C304" s="3" t="s">
        <v>34</v>
      </c>
      <c r="D304" s="3" t="str">
        <f>VLOOKUP(C304,'Class Desc'!$C$5:$D$53,2,FALSE)</f>
        <v>SCHOOLS COMMERCIAL</v>
      </c>
      <c r="E304" s="14">
        <v>4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2">
        <v>1603.7</v>
      </c>
      <c r="R304">
        <f>SUMIFS(Accounts!$C$7:$C$306,Accounts!$A$7:$A$306,C304,Accounts!$B$7:$B$306,E304)</f>
        <v>18</v>
      </c>
      <c r="S304">
        <f t="shared" si="50"/>
        <v>0</v>
      </c>
      <c r="T304">
        <f t="shared" si="51"/>
        <v>0</v>
      </c>
      <c r="U304">
        <f t="shared" si="52"/>
        <v>0</v>
      </c>
      <c r="V304">
        <f t="shared" si="53"/>
        <v>0</v>
      </c>
      <c r="W304">
        <f t="shared" si="54"/>
        <v>0</v>
      </c>
      <c r="X304">
        <f t="shared" si="55"/>
        <v>0</v>
      </c>
      <c r="Y304">
        <f t="shared" si="56"/>
        <v>0</v>
      </c>
      <c r="Z304">
        <f t="shared" si="57"/>
        <v>0</v>
      </c>
      <c r="AA304">
        <f t="shared" si="58"/>
        <v>0</v>
      </c>
      <c r="AB304">
        <f t="shared" si="59"/>
        <v>0</v>
      </c>
      <c r="AC304">
        <f t="shared" si="60"/>
        <v>0</v>
      </c>
      <c r="AD304">
        <f t="shared" si="61"/>
        <v>89.094444444444449</v>
      </c>
    </row>
    <row r="305" spans="2:30" x14ac:dyDescent="0.25">
      <c r="B305" s="2">
        <v>12</v>
      </c>
      <c r="C305" s="3" t="s">
        <v>34</v>
      </c>
      <c r="D305" s="3" t="str">
        <f>VLOOKUP(C305,'Class Desc'!$C$5:$D$53,2,FALSE)</f>
        <v>SCHOOLS COMMERCIAL</v>
      </c>
      <c r="E305" s="14">
        <v>6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2">
        <v>267.7</v>
      </c>
      <c r="R305">
        <f>SUMIFS(Accounts!$C$7:$C$306,Accounts!$A$7:$A$306,C305,Accounts!$B$7:$B$306,E305)</f>
        <v>2</v>
      </c>
      <c r="S305">
        <f t="shared" si="50"/>
        <v>0</v>
      </c>
      <c r="T305">
        <f t="shared" si="51"/>
        <v>0</v>
      </c>
      <c r="U305">
        <f t="shared" si="52"/>
        <v>0</v>
      </c>
      <c r="V305">
        <f t="shared" si="53"/>
        <v>0</v>
      </c>
      <c r="W305">
        <f t="shared" si="54"/>
        <v>0</v>
      </c>
      <c r="X305">
        <f t="shared" si="55"/>
        <v>0</v>
      </c>
      <c r="Y305">
        <f t="shared" si="56"/>
        <v>0</v>
      </c>
      <c r="Z305">
        <f t="shared" si="57"/>
        <v>0</v>
      </c>
      <c r="AA305">
        <f t="shared" si="58"/>
        <v>0</v>
      </c>
      <c r="AB305">
        <f t="shared" si="59"/>
        <v>0</v>
      </c>
      <c r="AC305">
        <f t="shared" si="60"/>
        <v>0</v>
      </c>
      <c r="AD305">
        <f t="shared" si="61"/>
        <v>133.85</v>
      </c>
    </row>
    <row r="306" spans="2:30" x14ac:dyDescent="0.25">
      <c r="B306" s="2">
        <v>13</v>
      </c>
      <c r="C306" s="3" t="s">
        <v>11</v>
      </c>
      <c r="D306" s="3" t="str">
        <f>VLOOKUP(C306,'Class Desc'!$C$5:$D$53,2,FALSE)</f>
        <v>AGRICULTURAL WATER</v>
      </c>
      <c r="E306" s="3" t="s">
        <v>12</v>
      </c>
      <c r="F306" s="4"/>
      <c r="G306" s="4"/>
      <c r="H306" s="4"/>
      <c r="I306" s="4"/>
      <c r="J306" s="4"/>
      <c r="K306" s="4"/>
      <c r="L306" s="4"/>
      <c r="M306" s="4"/>
      <c r="N306" s="4"/>
      <c r="O306" s="2">
        <v>0</v>
      </c>
      <c r="P306" s="4"/>
      <c r="Q306" s="4"/>
      <c r="R306">
        <f>SUMIFS(Accounts!$C$7:$C$306,Accounts!$A$7:$A$306,C306,Accounts!$B$7:$B$306,E306)</f>
        <v>0</v>
      </c>
      <c r="S306">
        <f t="shared" si="50"/>
        <v>0</v>
      </c>
      <c r="T306">
        <f t="shared" si="51"/>
        <v>0</v>
      </c>
      <c r="U306">
        <f t="shared" si="52"/>
        <v>0</v>
      </c>
      <c r="V306">
        <f t="shared" si="53"/>
        <v>0</v>
      </c>
      <c r="W306">
        <f t="shared" si="54"/>
        <v>0</v>
      </c>
      <c r="X306">
        <f t="shared" si="55"/>
        <v>0</v>
      </c>
      <c r="Y306">
        <f t="shared" si="56"/>
        <v>0</v>
      </c>
      <c r="Z306">
        <f t="shared" si="57"/>
        <v>0</v>
      </c>
      <c r="AA306">
        <f t="shared" si="58"/>
        <v>0</v>
      </c>
      <c r="AB306">
        <f t="shared" si="59"/>
        <v>0</v>
      </c>
      <c r="AC306">
        <f t="shared" si="60"/>
        <v>0</v>
      </c>
      <c r="AD306">
        <f t="shared" si="61"/>
        <v>0</v>
      </c>
    </row>
    <row r="307" spans="2:30" x14ac:dyDescent="0.25">
      <c r="B307" s="2">
        <v>13</v>
      </c>
      <c r="C307" s="3" t="s">
        <v>11</v>
      </c>
      <c r="D307" s="3" t="str">
        <f>VLOOKUP(C307,'Class Desc'!$C$5:$D$53,2,FALSE)</f>
        <v>AGRICULTURAL WATER</v>
      </c>
      <c r="E307" s="14">
        <v>0.75</v>
      </c>
      <c r="F307" s="2">
        <v>349.7</v>
      </c>
      <c r="G307" s="2">
        <v>413.1</v>
      </c>
      <c r="H307" s="2">
        <v>406.8</v>
      </c>
      <c r="I307" s="2">
        <v>327.8</v>
      </c>
      <c r="J307" s="2">
        <v>413.3</v>
      </c>
      <c r="K307" s="2">
        <v>446.8</v>
      </c>
      <c r="L307" s="2">
        <v>349</v>
      </c>
      <c r="M307" s="2">
        <v>276.89999999999998</v>
      </c>
      <c r="N307" s="2">
        <v>494.7</v>
      </c>
      <c r="O307" s="2">
        <v>603.6</v>
      </c>
      <c r="P307" s="2">
        <v>689.9</v>
      </c>
      <c r="Q307" s="2">
        <v>461</v>
      </c>
      <c r="R307">
        <f>SUMIFS(Accounts!$C$7:$C$306,Accounts!$A$7:$A$306,C307,Accounts!$B$7:$B$306,E307)</f>
        <v>9</v>
      </c>
      <c r="S307">
        <f t="shared" si="50"/>
        <v>38.855555555555554</v>
      </c>
      <c r="T307">
        <f t="shared" si="51"/>
        <v>45.900000000000006</v>
      </c>
      <c r="U307">
        <f t="shared" si="52"/>
        <v>45.2</v>
      </c>
      <c r="V307">
        <f t="shared" si="53"/>
        <v>36.422222222222224</v>
      </c>
      <c r="W307">
        <f t="shared" si="54"/>
        <v>45.922222222222224</v>
      </c>
      <c r="X307">
        <f t="shared" si="55"/>
        <v>49.644444444444446</v>
      </c>
      <c r="Y307">
        <f t="shared" si="56"/>
        <v>38.777777777777779</v>
      </c>
      <c r="Z307">
        <f t="shared" si="57"/>
        <v>30.766666666666666</v>
      </c>
      <c r="AA307">
        <f t="shared" si="58"/>
        <v>54.966666666666669</v>
      </c>
      <c r="AB307">
        <f t="shared" si="59"/>
        <v>67.066666666666663</v>
      </c>
      <c r="AC307">
        <f t="shared" si="60"/>
        <v>76.655555555555551</v>
      </c>
      <c r="AD307">
        <f t="shared" si="61"/>
        <v>51.222222222222221</v>
      </c>
    </row>
    <row r="308" spans="2:30" x14ac:dyDescent="0.25">
      <c r="B308" s="2">
        <v>13</v>
      </c>
      <c r="C308" s="3" t="s">
        <v>11</v>
      </c>
      <c r="D308" s="3" t="str">
        <f>VLOOKUP(C308,'Class Desc'!$C$5:$D$53,2,FALSE)</f>
        <v>AGRICULTURAL WATER</v>
      </c>
      <c r="E308" s="14">
        <v>1</v>
      </c>
      <c r="F308" s="2">
        <v>122.1</v>
      </c>
      <c r="G308" s="2">
        <v>173.8</v>
      </c>
      <c r="H308" s="2">
        <v>164.7</v>
      </c>
      <c r="I308" s="2">
        <v>229.6</v>
      </c>
      <c r="J308" s="2">
        <v>219</v>
      </c>
      <c r="K308" s="2">
        <v>281</v>
      </c>
      <c r="L308" s="2">
        <v>196.3</v>
      </c>
      <c r="M308" s="2">
        <v>219</v>
      </c>
      <c r="N308" s="2">
        <v>196.8</v>
      </c>
      <c r="O308" s="2">
        <v>184.5</v>
      </c>
      <c r="P308" s="2">
        <v>176.4</v>
      </c>
      <c r="Q308" s="2">
        <v>114</v>
      </c>
      <c r="R308">
        <f>SUMIFS(Accounts!$C$7:$C$306,Accounts!$A$7:$A$306,C308,Accounts!$B$7:$B$306,E308)</f>
        <v>4</v>
      </c>
      <c r="S308">
        <f t="shared" si="50"/>
        <v>30.524999999999999</v>
      </c>
      <c r="T308">
        <f t="shared" si="51"/>
        <v>43.45</v>
      </c>
      <c r="U308">
        <f t="shared" si="52"/>
        <v>41.174999999999997</v>
      </c>
      <c r="V308">
        <f t="shared" si="53"/>
        <v>57.4</v>
      </c>
      <c r="W308">
        <f t="shared" si="54"/>
        <v>54.75</v>
      </c>
      <c r="X308">
        <f t="shared" si="55"/>
        <v>70.25</v>
      </c>
      <c r="Y308">
        <f t="shared" si="56"/>
        <v>49.075000000000003</v>
      </c>
      <c r="Z308">
        <f t="shared" si="57"/>
        <v>54.75</v>
      </c>
      <c r="AA308">
        <f t="shared" si="58"/>
        <v>49.2</v>
      </c>
      <c r="AB308">
        <f t="shared" si="59"/>
        <v>46.125</v>
      </c>
      <c r="AC308">
        <f t="shared" si="60"/>
        <v>44.1</v>
      </c>
      <c r="AD308">
        <f t="shared" si="61"/>
        <v>28.5</v>
      </c>
    </row>
    <row r="309" spans="2:30" x14ac:dyDescent="0.25">
      <c r="B309" s="2">
        <v>13</v>
      </c>
      <c r="C309" s="3" t="s">
        <v>11</v>
      </c>
      <c r="D309" s="3" t="str">
        <f>VLOOKUP(C309,'Class Desc'!$C$5:$D$53,2,FALSE)</f>
        <v>AGRICULTURAL WATER</v>
      </c>
      <c r="E309" s="14">
        <v>1.5</v>
      </c>
      <c r="F309" s="2">
        <v>149.6</v>
      </c>
      <c r="G309" s="2">
        <v>231.7</v>
      </c>
      <c r="H309" s="2">
        <v>231.5</v>
      </c>
      <c r="I309" s="2">
        <v>209.4</v>
      </c>
      <c r="J309" s="2">
        <v>281.39999999999998</v>
      </c>
      <c r="K309" s="2">
        <v>323.89999999999998</v>
      </c>
      <c r="L309" s="2">
        <v>263.2</v>
      </c>
      <c r="M309" s="2">
        <v>252.4</v>
      </c>
      <c r="N309" s="2">
        <v>237</v>
      </c>
      <c r="O309" s="2">
        <v>199.2</v>
      </c>
      <c r="P309" s="2">
        <v>238.6</v>
      </c>
      <c r="Q309" s="2">
        <v>151.19999999999999</v>
      </c>
      <c r="R309">
        <f>SUMIFS(Accounts!$C$7:$C$306,Accounts!$A$7:$A$306,C309,Accounts!$B$7:$B$306,E309)</f>
        <v>8</v>
      </c>
      <c r="S309">
        <f t="shared" si="50"/>
        <v>18.7</v>
      </c>
      <c r="T309">
        <f t="shared" si="51"/>
        <v>28.962499999999999</v>
      </c>
      <c r="U309">
        <f t="shared" si="52"/>
        <v>28.9375</v>
      </c>
      <c r="V309">
        <f t="shared" si="53"/>
        <v>26.175000000000001</v>
      </c>
      <c r="W309">
        <f t="shared" si="54"/>
        <v>35.174999999999997</v>
      </c>
      <c r="X309">
        <f t="shared" si="55"/>
        <v>40.487499999999997</v>
      </c>
      <c r="Y309">
        <f t="shared" si="56"/>
        <v>32.9</v>
      </c>
      <c r="Z309">
        <f t="shared" si="57"/>
        <v>31.55</v>
      </c>
      <c r="AA309">
        <f t="shared" si="58"/>
        <v>29.625</v>
      </c>
      <c r="AB309">
        <f t="shared" si="59"/>
        <v>24.9</v>
      </c>
      <c r="AC309">
        <f t="shared" si="60"/>
        <v>29.824999999999999</v>
      </c>
      <c r="AD309">
        <f t="shared" si="61"/>
        <v>18.899999999999999</v>
      </c>
    </row>
    <row r="310" spans="2:30" x14ac:dyDescent="0.25">
      <c r="B310" s="2">
        <v>13</v>
      </c>
      <c r="C310" s="3" t="s">
        <v>11</v>
      </c>
      <c r="D310" s="3" t="str">
        <f>VLOOKUP(C310,'Class Desc'!$C$5:$D$53,2,FALSE)</f>
        <v>AGRICULTURAL WATER</v>
      </c>
      <c r="E310" s="14">
        <v>10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>
        <f>SUMIFS(Accounts!$C$7:$C$306,Accounts!$A$7:$A$306,C310,Accounts!$B$7:$B$306,E310)</f>
        <v>0</v>
      </c>
      <c r="S310">
        <f t="shared" si="50"/>
        <v>0</v>
      </c>
      <c r="T310">
        <f t="shared" si="51"/>
        <v>0</v>
      </c>
      <c r="U310">
        <f t="shared" si="52"/>
        <v>0</v>
      </c>
      <c r="V310">
        <f t="shared" si="53"/>
        <v>0</v>
      </c>
      <c r="W310">
        <f t="shared" si="54"/>
        <v>0</v>
      </c>
      <c r="X310">
        <f t="shared" si="55"/>
        <v>0</v>
      </c>
      <c r="Y310">
        <f t="shared" si="56"/>
        <v>0</v>
      </c>
      <c r="Z310">
        <f t="shared" si="57"/>
        <v>0</v>
      </c>
      <c r="AA310">
        <f t="shared" si="58"/>
        <v>0</v>
      </c>
      <c r="AB310">
        <f t="shared" si="59"/>
        <v>0</v>
      </c>
      <c r="AC310">
        <f t="shared" si="60"/>
        <v>0</v>
      </c>
      <c r="AD310">
        <f t="shared" si="61"/>
        <v>0</v>
      </c>
    </row>
    <row r="311" spans="2:30" x14ac:dyDescent="0.25">
      <c r="B311" s="2">
        <v>13</v>
      </c>
      <c r="C311" s="3" t="s">
        <v>11</v>
      </c>
      <c r="D311" s="3" t="str">
        <f>VLOOKUP(C311,'Class Desc'!$C$5:$D$53,2,FALSE)</f>
        <v>AGRICULTURAL WATER</v>
      </c>
      <c r="E311" s="14">
        <v>2</v>
      </c>
      <c r="F311" s="2">
        <v>141.4</v>
      </c>
      <c r="G311" s="2">
        <v>285.7</v>
      </c>
      <c r="H311" s="2">
        <v>191.5</v>
      </c>
      <c r="I311" s="2">
        <v>143</v>
      </c>
      <c r="J311" s="2">
        <v>222.3</v>
      </c>
      <c r="K311" s="2">
        <v>302.3</v>
      </c>
      <c r="L311" s="2">
        <v>210.2</v>
      </c>
      <c r="M311" s="2">
        <v>224.2</v>
      </c>
      <c r="N311" s="2">
        <v>358</v>
      </c>
      <c r="O311" s="2">
        <v>262.39999999999998</v>
      </c>
      <c r="P311" s="2">
        <v>208</v>
      </c>
      <c r="Q311" s="2">
        <v>118</v>
      </c>
      <c r="R311">
        <f>SUMIFS(Accounts!$C$7:$C$306,Accounts!$A$7:$A$306,C311,Accounts!$B$7:$B$306,E311)</f>
        <v>1</v>
      </c>
      <c r="S311">
        <f t="shared" si="50"/>
        <v>141.4</v>
      </c>
      <c r="T311">
        <f t="shared" si="51"/>
        <v>285.7</v>
      </c>
      <c r="U311">
        <f t="shared" si="52"/>
        <v>191.5</v>
      </c>
      <c r="V311">
        <f t="shared" si="53"/>
        <v>143</v>
      </c>
      <c r="W311">
        <f t="shared" si="54"/>
        <v>222.3</v>
      </c>
      <c r="X311">
        <f t="shared" si="55"/>
        <v>302.3</v>
      </c>
      <c r="Y311">
        <f t="shared" si="56"/>
        <v>210.2</v>
      </c>
      <c r="Z311">
        <f t="shared" si="57"/>
        <v>224.2</v>
      </c>
      <c r="AA311">
        <f t="shared" si="58"/>
        <v>358</v>
      </c>
      <c r="AB311">
        <f t="shared" si="59"/>
        <v>262.39999999999998</v>
      </c>
      <c r="AC311">
        <f t="shared" si="60"/>
        <v>208</v>
      </c>
      <c r="AD311">
        <f t="shared" si="61"/>
        <v>118</v>
      </c>
    </row>
    <row r="312" spans="2:30" x14ac:dyDescent="0.25">
      <c r="B312" s="2">
        <v>13</v>
      </c>
      <c r="C312" s="3" t="s">
        <v>11</v>
      </c>
      <c r="D312" s="3" t="str">
        <f>VLOOKUP(C312,'Class Desc'!$C$5:$D$53,2,FALSE)</f>
        <v>AGRICULTURAL WATER</v>
      </c>
      <c r="E312" s="14">
        <v>3</v>
      </c>
      <c r="F312" s="2">
        <v>293</v>
      </c>
      <c r="G312" s="2">
        <v>1451</v>
      </c>
      <c r="H312" s="2">
        <v>1984.3</v>
      </c>
      <c r="I312" s="2">
        <v>1422.8</v>
      </c>
      <c r="J312" s="2">
        <v>2202.4</v>
      </c>
      <c r="K312" s="2">
        <v>2377</v>
      </c>
      <c r="L312" s="2">
        <v>2500.5</v>
      </c>
      <c r="M312" s="2">
        <v>2393</v>
      </c>
      <c r="N312" s="2">
        <v>2612</v>
      </c>
      <c r="O312" s="2">
        <v>2176.4</v>
      </c>
      <c r="P312" s="2">
        <v>2024.9</v>
      </c>
      <c r="Q312" s="2">
        <v>924.7</v>
      </c>
      <c r="R312">
        <f>SUMIFS(Accounts!$C$7:$C$306,Accounts!$A$7:$A$306,C312,Accounts!$B$7:$B$306,E312)</f>
        <v>4</v>
      </c>
      <c r="S312">
        <f t="shared" si="50"/>
        <v>73.25</v>
      </c>
      <c r="T312">
        <f t="shared" si="51"/>
        <v>362.75</v>
      </c>
      <c r="U312">
        <f t="shared" si="52"/>
        <v>496.07499999999999</v>
      </c>
      <c r="V312">
        <f t="shared" si="53"/>
        <v>355.7</v>
      </c>
      <c r="W312">
        <f t="shared" si="54"/>
        <v>550.6</v>
      </c>
      <c r="X312">
        <f t="shared" si="55"/>
        <v>594.25</v>
      </c>
      <c r="Y312">
        <f t="shared" si="56"/>
        <v>625.125</v>
      </c>
      <c r="Z312">
        <f t="shared" si="57"/>
        <v>598.25</v>
      </c>
      <c r="AA312">
        <f t="shared" si="58"/>
        <v>653</v>
      </c>
      <c r="AB312">
        <f t="shared" si="59"/>
        <v>544.1</v>
      </c>
      <c r="AC312">
        <f t="shared" si="60"/>
        <v>506.22500000000002</v>
      </c>
      <c r="AD312">
        <f t="shared" si="61"/>
        <v>231.17500000000001</v>
      </c>
    </row>
    <row r="313" spans="2:30" x14ac:dyDescent="0.25">
      <c r="B313" s="2">
        <v>13</v>
      </c>
      <c r="C313" s="3" t="s">
        <v>11</v>
      </c>
      <c r="D313" s="3" t="str">
        <f>VLOOKUP(C313,'Class Desc'!$C$5:$D$53,2,FALSE)</f>
        <v>AGRICULTURAL WATER</v>
      </c>
      <c r="E313" s="14">
        <v>4</v>
      </c>
      <c r="F313" s="2">
        <v>97.1</v>
      </c>
      <c r="G313" s="2">
        <v>241.8</v>
      </c>
      <c r="H313" s="2">
        <v>354.6</v>
      </c>
      <c r="I313" s="2">
        <v>504.4</v>
      </c>
      <c r="J313" s="2">
        <v>539.29999999999995</v>
      </c>
      <c r="K313" s="2">
        <v>349.8</v>
      </c>
      <c r="L313" s="2">
        <v>192.1</v>
      </c>
      <c r="M313" s="2">
        <v>294.60000000000002</v>
      </c>
      <c r="N313" s="2">
        <v>3846.3</v>
      </c>
      <c r="O313" s="2">
        <v>654</v>
      </c>
      <c r="P313" s="2">
        <v>6864.8</v>
      </c>
      <c r="Q313" s="2">
        <v>1122.8</v>
      </c>
      <c r="R313">
        <f>SUMIFS(Accounts!$C$7:$C$306,Accounts!$A$7:$A$306,C313,Accounts!$B$7:$B$306,E313)</f>
        <v>1</v>
      </c>
      <c r="S313">
        <f t="shared" si="50"/>
        <v>97.1</v>
      </c>
      <c r="T313">
        <f t="shared" si="51"/>
        <v>241.8</v>
      </c>
      <c r="U313">
        <f t="shared" si="52"/>
        <v>354.6</v>
      </c>
      <c r="V313">
        <f t="shared" si="53"/>
        <v>504.4</v>
      </c>
      <c r="W313">
        <f t="shared" si="54"/>
        <v>539.29999999999995</v>
      </c>
      <c r="X313">
        <f t="shared" si="55"/>
        <v>349.8</v>
      </c>
      <c r="Y313">
        <f t="shared" si="56"/>
        <v>192.1</v>
      </c>
      <c r="Z313">
        <f t="shared" si="57"/>
        <v>294.60000000000002</v>
      </c>
      <c r="AA313">
        <f t="shared" si="58"/>
        <v>3846.3</v>
      </c>
      <c r="AB313">
        <f t="shared" si="59"/>
        <v>654</v>
      </c>
      <c r="AC313">
        <f t="shared" si="60"/>
        <v>6864.8</v>
      </c>
      <c r="AD313">
        <f t="shared" si="61"/>
        <v>1122.8</v>
      </c>
    </row>
    <row r="314" spans="2:30" x14ac:dyDescent="0.25">
      <c r="B314" s="2">
        <v>13</v>
      </c>
      <c r="C314" s="3" t="s">
        <v>11</v>
      </c>
      <c r="D314" s="3" t="str">
        <f>VLOOKUP(C314,'Class Desc'!$C$5:$D$53,2,FALSE)</f>
        <v>AGRICULTURAL WATER</v>
      </c>
      <c r="E314" s="14">
        <v>6</v>
      </c>
      <c r="F314" s="2">
        <v>9644.5</v>
      </c>
      <c r="G314" s="2">
        <v>22629.4</v>
      </c>
      <c r="H314" s="2">
        <v>23854.9</v>
      </c>
      <c r="I314" s="2">
        <v>19170.2</v>
      </c>
      <c r="J314" s="2">
        <v>19292.900000000001</v>
      </c>
      <c r="K314" s="2">
        <v>13444.5</v>
      </c>
      <c r="L314" s="2">
        <v>12779.1</v>
      </c>
      <c r="M314" s="2">
        <v>20758.3</v>
      </c>
      <c r="N314" s="2">
        <v>38160.400000000001</v>
      </c>
      <c r="O314" s="2">
        <v>24585.4</v>
      </c>
      <c r="P314" s="2">
        <v>60188.6</v>
      </c>
      <c r="Q314" s="2">
        <v>15650.8</v>
      </c>
      <c r="R314">
        <f>SUMIFS(Accounts!$C$7:$C$306,Accounts!$A$7:$A$306,C314,Accounts!$B$7:$B$306,E314)</f>
        <v>13</v>
      </c>
      <c r="S314">
        <f t="shared" si="50"/>
        <v>741.88461538461536</v>
      </c>
      <c r="T314">
        <f t="shared" si="51"/>
        <v>1740.7230769230771</v>
      </c>
      <c r="U314">
        <f t="shared" si="52"/>
        <v>1834.9923076923078</v>
      </c>
      <c r="V314">
        <f t="shared" si="53"/>
        <v>1474.6307692307694</v>
      </c>
      <c r="W314">
        <f t="shared" si="54"/>
        <v>1484.0692307692309</v>
      </c>
      <c r="X314">
        <f t="shared" si="55"/>
        <v>1034.1923076923076</v>
      </c>
      <c r="Y314">
        <f t="shared" si="56"/>
        <v>983.00769230769231</v>
      </c>
      <c r="Z314">
        <f t="shared" si="57"/>
        <v>1596.7923076923075</v>
      </c>
      <c r="AA314">
        <f t="shared" si="58"/>
        <v>2935.4153846153849</v>
      </c>
      <c r="AB314">
        <f t="shared" si="59"/>
        <v>1891.1846153846154</v>
      </c>
      <c r="AC314">
        <f t="shared" si="60"/>
        <v>4629.8923076923074</v>
      </c>
      <c r="AD314">
        <f t="shared" si="61"/>
        <v>1203.9076923076923</v>
      </c>
    </row>
    <row r="315" spans="2:30" x14ac:dyDescent="0.25">
      <c r="B315" s="2">
        <v>13</v>
      </c>
      <c r="C315" s="3" t="s">
        <v>11</v>
      </c>
      <c r="D315" s="3" t="str">
        <f>VLOOKUP(C315,'Class Desc'!$C$5:$D$53,2,FALSE)</f>
        <v>AGRICULTURAL WATER</v>
      </c>
      <c r="E315" s="14">
        <v>8</v>
      </c>
      <c r="F315" s="2">
        <v>8691.6</v>
      </c>
      <c r="G315" s="2">
        <v>6777.5</v>
      </c>
      <c r="H315" s="2">
        <v>8350.6</v>
      </c>
      <c r="I315" s="2">
        <v>12491.9</v>
      </c>
      <c r="J315" s="2">
        <v>14534.4</v>
      </c>
      <c r="K315" s="2">
        <v>16378.5</v>
      </c>
      <c r="L315" s="2">
        <v>8595.7000000000007</v>
      </c>
      <c r="M315" s="2">
        <v>7245.1</v>
      </c>
      <c r="N315" s="2">
        <v>17190.5</v>
      </c>
      <c r="O315" s="2">
        <v>12450.9</v>
      </c>
      <c r="P315" s="2">
        <v>12785.7</v>
      </c>
      <c r="Q315" s="2">
        <v>3520.6</v>
      </c>
      <c r="R315">
        <f>SUMIFS(Accounts!$C$7:$C$306,Accounts!$A$7:$A$306,C315,Accounts!$B$7:$B$306,E315)</f>
        <v>5</v>
      </c>
      <c r="S315">
        <f t="shared" si="50"/>
        <v>1738.3200000000002</v>
      </c>
      <c r="T315">
        <f t="shared" si="51"/>
        <v>1355.5</v>
      </c>
      <c r="U315">
        <f t="shared" si="52"/>
        <v>1670.1200000000001</v>
      </c>
      <c r="V315">
        <f t="shared" si="53"/>
        <v>2498.38</v>
      </c>
      <c r="W315">
        <f t="shared" si="54"/>
        <v>2906.88</v>
      </c>
      <c r="X315">
        <f t="shared" si="55"/>
        <v>3275.7</v>
      </c>
      <c r="Y315">
        <f t="shared" si="56"/>
        <v>1719.14</v>
      </c>
      <c r="Z315">
        <f t="shared" si="57"/>
        <v>1449.02</v>
      </c>
      <c r="AA315">
        <f t="shared" si="58"/>
        <v>3438.1</v>
      </c>
      <c r="AB315">
        <f t="shared" si="59"/>
        <v>2490.1799999999998</v>
      </c>
      <c r="AC315">
        <f t="shared" si="60"/>
        <v>2557.1400000000003</v>
      </c>
      <c r="AD315">
        <f t="shared" si="61"/>
        <v>704.12</v>
      </c>
    </row>
    <row r="316" spans="2:30" x14ac:dyDescent="0.25">
      <c r="B316" s="2">
        <v>13</v>
      </c>
      <c r="C316" s="3" t="s">
        <v>16</v>
      </c>
      <c r="D316" s="3" t="str">
        <f>VLOOKUP(C316,'Class Desc'!$C$5:$D$53,2,FALSE)</f>
        <v>COMMERCIAL WATER</v>
      </c>
      <c r="E316" s="3" t="s">
        <v>12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>
        <f>SUMIFS(Accounts!$C$7:$C$306,Accounts!$A$7:$A$306,C316,Accounts!$B$7:$B$306,E316)</f>
        <v>0</v>
      </c>
      <c r="S316">
        <f t="shared" si="50"/>
        <v>0</v>
      </c>
      <c r="T316">
        <f t="shared" si="51"/>
        <v>0</v>
      </c>
      <c r="U316">
        <f t="shared" si="52"/>
        <v>0</v>
      </c>
      <c r="V316">
        <f t="shared" si="53"/>
        <v>0</v>
      </c>
      <c r="W316">
        <f t="shared" si="54"/>
        <v>0</v>
      </c>
      <c r="X316">
        <f t="shared" si="55"/>
        <v>0</v>
      </c>
      <c r="Y316">
        <f t="shared" si="56"/>
        <v>0</v>
      </c>
      <c r="Z316">
        <f t="shared" si="57"/>
        <v>0</v>
      </c>
      <c r="AA316">
        <f t="shared" si="58"/>
        <v>0</v>
      </c>
      <c r="AB316">
        <f t="shared" si="59"/>
        <v>0</v>
      </c>
      <c r="AC316">
        <f t="shared" si="60"/>
        <v>0</v>
      </c>
      <c r="AD316">
        <f t="shared" si="61"/>
        <v>0</v>
      </c>
    </row>
    <row r="317" spans="2:30" x14ac:dyDescent="0.25">
      <c r="B317" s="2">
        <v>13</v>
      </c>
      <c r="C317" s="3" t="s">
        <v>16</v>
      </c>
      <c r="D317" s="3" t="str">
        <f>VLOOKUP(C317,'Class Desc'!$C$5:$D$53,2,FALSE)</f>
        <v>COMMERCIAL WATER</v>
      </c>
      <c r="E317" s="14">
        <v>0.75</v>
      </c>
      <c r="F317" s="2">
        <v>6383.56</v>
      </c>
      <c r="G317" s="2">
        <v>6859.82</v>
      </c>
      <c r="H317" s="2">
        <v>6660.4</v>
      </c>
      <c r="I317" s="2">
        <v>7203.1</v>
      </c>
      <c r="J317" s="2">
        <v>7025.5</v>
      </c>
      <c r="K317" s="2">
        <v>7398.4</v>
      </c>
      <c r="L317" s="2">
        <v>7376</v>
      </c>
      <c r="M317" s="2">
        <v>7603.6</v>
      </c>
      <c r="N317" s="2">
        <v>7408.2</v>
      </c>
      <c r="O317" s="2">
        <v>7648.56</v>
      </c>
      <c r="P317" s="2">
        <v>7238.1</v>
      </c>
      <c r="Q317" s="2">
        <v>6346.8</v>
      </c>
      <c r="R317">
        <f>SUMIFS(Accounts!$C$7:$C$306,Accounts!$A$7:$A$306,C317,Accounts!$B$7:$B$306,E317)</f>
        <v>847</v>
      </c>
      <c r="S317">
        <f t="shared" si="50"/>
        <v>7.5366706021251479</v>
      </c>
      <c r="T317">
        <f t="shared" si="51"/>
        <v>8.098961038961038</v>
      </c>
      <c r="U317">
        <f t="shared" si="52"/>
        <v>7.8635182998819362</v>
      </c>
      <c r="V317">
        <f t="shared" si="53"/>
        <v>8.5042502951593857</v>
      </c>
      <c r="W317">
        <f t="shared" si="54"/>
        <v>8.2945690672963401</v>
      </c>
      <c r="X317">
        <f t="shared" si="55"/>
        <v>8.7348288075560792</v>
      </c>
      <c r="Y317">
        <f t="shared" si="56"/>
        <v>8.7083825265643444</v>
      </c>
      <c r="Z317">
        <f t="shared" si="57"/>
        <v>8.9770956316410864</v>
      </c>
      <c r="AA317">
        <f t="shared" si="58"/>
        <v>8.7463990554899649</v>
      </c>
      <c r="AB317">
        <f t="shared" si="59"/>
        <v>9.0301770956316414</v>
      </c>
      <c r="AC317">
        <f t="shared" si="60"/>
        <v>8.545572609208973</v>
      </c>
      <c r="AD317">
        <f t="shared" si="61"/>
        <v>7.4932703659976392</v>
      </c>
    </row>
    <row r="318" spans="2:30" x14ac:dyDescent="0.25">
      <c r="B318" s="2">
        <v>13</v>
      </c>
      <c r="C318" s="3" t="s">
        <v>16</v>
      </c>
      <c r="D318" s="3" t="str">
        <f>VLOOKUP(C318,'Class Desc'!$C$5:$D$53,2,FALSE)</f>
        <v>COMMERCIAL WATER</v>
      </c>
      <c r="E318" s="14">
        <v>1</v>
      </c>
      <c r="F318" s="2">
        <v>7156.8</v>
      </c>
      <c r="G318" s="2">
        <v>8287.5</v>
      </c>
      <c r="H318" s="2">
        <v>7918.5</v>
      </c>
      <c r="I318" s="2">
        <v>8289.4</v>
      </c>
      <c r="J318" s="2">
        <v>8838.2000000000007</v>
      </c>
      <c r="K318" s="2">
        <v>9564.2000000000007</v>
      </c>
      <c r="L318" s="2">
        <v>9960</v>
      </c>
      <c r="M318" s="2">
        <v>9473.2000000000007</v>
      </c>
      <c r="N318" s="2">
        <v>9566.6</v>
      </c>
      <c r="O318" s="2">
        <v>9538</v>
      </c>
      <c r="P318" s="2">
        <v>9173.2000000000007</v>
      </c>
      <c r="Q318" s="2">
        <v>7443</v>
      </c>
      <c r="R318">
        <f>SUMIFS(Accounts!$C$7:$C$306,Accounts!$A$7:$A$306,C318,Accounts!$B$7:$B$306,E318)</f>
        <v>453</v>
      </c>
      <c r="S318">
        <f t="shared" si="50"/>
        <v>15.798675496688743</v>
      </c>
      <c r="T318">
        <f t="shared" si="51"/>
        <v>18.294701986754966</v>
      </c>
      <c r="U318">
        <f t="shared" si="52"/>
        <v>17.480132450331126</v>
      </c>
      <c r="V318">
        <f t="shared" si="53"/>
        <v>18.298896247240616</v>
      </c>
      <c r="W318">
        <f t="shared" si="54"/>
        <v>19.510375275938191</v>
      </c>
      <c r="X318">
        <f t="shared" si="55"/>
        <v>21.113024282560708</v>
      </c>
      <c r="Y318">
        <f t="shared" si="56"/>
        <v>21.986754966887418</v>
      </c>
      <c r="Z318">
        <f t="shared" si="57"/>
        <v>20.912141280353204</v>
      </c>
      <c r="AA318">
        <f t="shared" si="58"/>
        <v>21.11832229580574</v>
      </c>
      <c r="AB318">
        <f t="shared" si="59"/>
        <v>21.055187637969095</v>
      </c>
      <c r="AC318">
        <f t="shared" si="60"/>
        <v>20.249889624724062</v>
      </c>
      <c r="AD318">
        <f t="shared" si="61"/>
        <v>16.430463576158939</v>
      </c>
    </row>
    <row r="319" spans="2:30" x14ac:dyDescent="0.25">
      <c r="B319" s="2">
        <v>13</v>
      </c>
      <c r="C319" s="3" t="s">
        <v>16</v>
      </c>
      <c r="D319" s="3" t="str">
        <f>VLOOKUP(C319,'Class Desc'!$C$5:$D$53,2,FALSE)</f>
        <v>COMMERCIAL WATER</v>
      </c>
      <c r="E319" s="14">
        <v>1.5</v>
      </c>
      <c r="F319" s="2">
        <v>14335.2</v>
      </c>
      <c r="G319" s="2">
        <v>16336.1</v>
      </c>
      <c r="H319" s="2">
        <v>17813.900000000001</v>
      </c>
      <c r="I319" s="2">
        <v>30552.2</v>
      </c>
      <c r="J319" s="2">
        <v>28956.7</v>
      </c>
      <c r="K319" s="2">
        <v>27826.7</v>
      </c>
      <c r="L319" s="2">
        <v>30264.7</v>
      </c>
      <c r="M319" s="2">
        <v>24676.7</v>
      </c>
      <c r="N319" s="2">
        <v>27271.599999999999</v>
      </c>
      <c r="O319" s="2">
        <v>22158.2</v>
      </c>
      <c r="P319" s="2">
        <v>22683.5</v>
      </c>
      <c r="Q319" s="2">
        <v>43401.8</v>
      </c>
      <c r="R319">
        <f>SUMIFS(Accounts!$C$7:$C$306,Accounts!$A$7:$A$306,C319,Accounts!$B$7:$B$306,E319)</f>
        <v>409</v>
      </c>
      <c r="S319">
        <f t="shared" si="50"/>
        <v>35.049388753056235</v>
      </c>
      <c r="T319">
        <f t="shared" si="51"/>
        <v>39.941564792176038</v>
      </c>
      <c r="U319">
        <f t="shared" si="52"/>
        <v>43.554767726161373</v>
      </c>
      <c r="V319">
        <f t="shared" si="53"/>
        <v>74.699755501222498</v>
      </c>
      <c r="W319">
        <f t="shared" si="54"/>
        <v>70.798777506112472</v>
      </c>
      <c r="X319">
        <f t="shared" si="55"/>
        <v>68.035941320293404</v>
      </c>
      <c r="Y319">
        <f t="shared" si="56"/>
        <v>73.996821515892421</v>
      </c>
      <c r="Z319">
        <f t="shared" si="57"/>
        <v>60.334229828850859</v>
      </c>
      <c r="AA319">
        <f t="shared" si="58"/>
        <v>66.67872860635697</v>
      </c>
      <c r="AB319">
        <f t="shared" si="59"/>
        <v>54.176528117359418</v>
      </c>
      <c r="AC319">
        <f t="shared" si="60"/>
        <v>55.460880195599024</v>
      </c>
      <c r="AD319">
        <f t="shared" si="61"/>
        <v>106.11687041564792</v>
      </c>
    </row>
    <row r="320" spans="2:30" x14ac:dyDescent="0.25">
      <c r="B320" s="2">
        <v>13</v>
      </c>
      <c r="C320" s="3" t="s">
        <v>16</v>
      </c>
      <c r="D320" s="3" t="str">
        <f>VLOOKUP(C320,'Class Desc'!$C$5:$D$53,2,FALSE)</f>
        <v>COMMERCIAL WATER</v>
      </c>
      <c r="E320" s="14">
        <v>10</v>
      </c>
      <c r="F320" s="2">
        <v>32</v>
      </c>
      <c r="G320" s="2">
        <v>47</v>
      </c>
      <c r="H320" s="2">
        <v>58</v>
      </c>
      <c r="I320" s="2">
        <v>36</v>
      </c>
      <c r="J320" s="2">
        <v>29</v>
      </c>
      <c r="K320" s="2">
        <v>29</v>
      </c>
      <c r="L320" s="2">
        <v>18</v>
      </c>
      <c r="M320" s="2">
        <v>41</v>
      </c>
      <c r="N320" s="2">
        <v>29</v>
      </c>
      <c r="O320" s="2">
        <v>30</v>
      </c>
      <c r="P320" s="2">
        <v>35</v>
      </c>
      <c r="Q320" s="2">
        <v>34</v>
      </c>
      <c r="R320">
        <f>SUMIFS(Accounts!$C$7:$C$306,Accounts!$A$7:$A$306,C320,Accounts!$B$7:$B$306,E320)</f>
        <v>1</v>
      </c>
      <c r="S320">
        <f t="shared" si="50"/>
        <v>32</v>
      </c>
      <c r="T320">
        <f t="shared" si="51"/>
        <v>47</v>
      </c>
      <c r="U320">
        <f t="shared" si="52"/>
        <v>58</v>
      </c>
      <c r="V320">
        <f t="shared" si="53"/>
        <v>36</v>
      </c>
      <c r="W320">
        <f t="shared" si="54"/>
        <v>29</v>
      </c>
      <c r="X320">
        <f t="shared" si="55"/>
        <v>29</v>
      </c>
      <c r="Y320">
        <f t="shared" si="56"/>
        <v>18</v>
      </c>
      <c r="Z320">
        <f t="shared" si="57"/>
        <v>41</v>
      </c>
      <c r="AA320">
        <f t="shared" si="58"/>
        <v>29</v>
      </c>
      <c r="AB320">
        <f t="shared" si="59"/>
        <v>30</v>
      </c>
      <c r="AC320">
        <f t="shared" si="60"/>
        <v>35</v>
      </c>
      <c r="AD320">
        <f t="shared" si="61"/>
        <v>34</v>
      </c>
    </row>
    <row r="321" spans="2:30" x14ac:dyDescent="0.25">
      <c r="B321" s="2">
        <v>13</v>
      </c>
      <c r="C321" s="3" t="s">
        <v>16</v>
      </c>
      <c r="D321" s="3" t="str">
        <f>VLOOKUP(C321,'Class Desc'!$C$5:$D$53,2,FALSE)</f>
        <v>COMMERCIAL WATER</v>
      </c>
      <c r="E321" s="14">
        <v>2</v>
      </c>
      <c r="F321" s="2">
        <v>34503.9</v>
      </c>
      <c r="G321" s="2">
        <v>34726.300000000003</v>
      </c>
      <c r="H321" s="2">
        <v>36969</v>
      </c>
      <c r="I321" s="2">
        <v>46418.9</v>
      </c>
      <c r="J321" s="2">
        <v>45791.1</v>
      </c>
      <c r="K321" s="2">
        <v>46445.9</v>
      </c>
      <c r="L321" s="2">
        <v>50039.1</v>
      </c>
      <c r="M321" s="2">
        <v>49101.2</v>
      </c>
      <c r="N321" s="2">
        <v>47116.6</v>
      </c>
      <c r="O321" s="2">
        <v>43251.9</v>
      </c>
      <c r="P321" s="2">
        <v>39616.6</v>
      </c>
      <c r="Q321" s="2">
        <v>34820.19</v>
      </c>
      <c r="R321">
        <f>SUMIFS(Accounts!$C$7:$C$306,Accounts!$A$7:$A$306,C321,Accounts!$B$7:$B$306,E321)</f>
        <v>392</v>
      </c>
      <c r="S321">
        <f t="shared" si="50"/>
        <v>88.020153061224491</v>
      </c>
      <c r="T321">
        <f t="shared" si="51"/>
        <v>88.587500000000006</v>
      </c>
      <c r="U321">
        <f t="shared" si="52"/>
        <v>94.308673469387756</v>
      </c>
      <c r="V321">
        <f t="shared" si="53"/>
        <v>118.41556122448981</v>
      </c>
      <c r="W321">
        <f t="shared" si="54"/>
        <v>116.81403061224489</v>
      </c>
      <c r="X321">
        <f t="shared" si="55"/>
        <v>118.48443877551021</v>
      </c>
      <c r="Y321">
        <f t="shared" si="56"/>
        <v>127.65076530612245</v>
      </c>
      <c r="Z321">
        <f t="shared" si="57"/>
        <v>125.25816326530611</v>
      </c>
      <c r="AA321">
        <f t="shared" si="58"/>
        <v>120.1954081632653</v>
      </c>
      <c r="AB321">
        <f t="shared" si="59"/>
        <v>110.33647959183673</v>
      </c>
      <c r="AC321">
        <f t="shared" si="60"/>
        <v>101.06275510204081</v>
      </c>
      <c r="AD321">
        <f t="shared" si="61"/>
        <v>88.827015306122462</v>
      </c>
    </row>
    <row r="322" spans="2:30" x14ac:dyDescent="0.25">
      <c r="B322" s="2">
        <v>13</v>
      </c>
      <c r="C322" s="3" t="s">
        <v>16</v>
      </c>
      <c r="D322" s="3" t="str">
        <f>VLOOKUP(C322,'Class Desc'!$C$5:$D$53,2,FALSE)</f>
        <v>COMMERCIAL WATER</v>
      </c>
      <c r="E322" s="14">
        <v>3</v>
      </c>
      <c r="F322" s="2">
        <v>24157.42</v>
      </c>
      <c r="G322" s="2">
        <v>19897.900000000001</v>
      </c>
      <c r="H322" s="2">
        <v>20065.3</v>
      </c>
      <c r="I322" s="2">
        <v>29327.3</v>
      </c>
      <c r="J322" s="2">
        <v>31672.6</v>
      </c>
      <c r="K322" s="2">
        <v>27655.4</v>
      </c>
      <c r="L322" s="2">
        <v>36841.199999999997</v>
      </c>
      <c r="M322" s="2">
        <v>28841.200000000001</v>
      </c>
      <c r="N322" s="2">
        <v>30434.2</v>
      </c>
      <c r="O322" s="2">
        <v>51013.599999999999</v>
      </c>
      <c r="P322" s="2">
        <v>24542.799999999999</v>
      </c>
      <c r="Q322" s="2">
        <v>23845.1</v>
      </c>
      <c r="R322">
        <f>SUMIFS(Accounts!$C$7:$C$306,Accounts!$A$7:$A$306,C322,Accounts!$B$7:$B$306,E322)</f>
        <v>104</v>
      </c>
      <c r="S322">
        <f t="shared" si="50"/>
        <v>232.2828846153846</v>
      </c>
      <c r="T322">
        <f t="shared" si="51"/>
        <v>191.32596153846154</v>
      </c>
      <c r="U322">
        <f t="shared" si="52"/>
        <v>192.93557692307692</v>
      </c>
      <c r="V322">
        <f t="shared" si="53"/>
        <v>281.99326923076922</v>
      </c>
      <c r="W322">
        <f t="shared" si="54"/>
        <v>304.54423076923075</v>
      </c>
      <c r="X322">
        <f t="shared" si="55"/>
        <v>265.9173076923077</v>
      </c>
      <c r="Y322">
        <f t="shared" si="56"/>
        <v>354.24230769230769</v>
      </c>
      <c r="Z322">
        <f t="shared" si="57"/>
        <v>277.31923076923078</v>
      </c>
      <c r="AA322">
        <f t="shared" si="58"/>
        <v>292.63653846153846</v>
      </c>
      <c r="AB322">
        <f t="shared" si="59"/>
        <v>490.51538461538462</v>
      </c>
      <c r="AC322">
        <f t="shared" si="60"/>
        <v>235.98846153846154</v>
      </c>
      <c r="AD322">
        <f t="shared" si="61"/>
        <v>229.27980769230768</v>
      </c>
    </row>
    <row r="323" spans="2:30" x14ac:dyDescent="0.25">
      <c r="B323" s="2">
        <v>13</v>
      </c>
      <c r="C323" s="3" t="s">
        <v>16</v>
      </c>
      <c r="D323" s="3" t="str">
        <f>VLOOKUP(C323,'Class Desc'!$C$5:$D$53,2,FALSE)</f>
        <v>COMMERCIAL WATER</v>
      </c>
      <c r="E323" s="14">
        <v>4</v>
      </c>
      <c r="F323" s="2">
        <v>8715.9</v>
      </c>
      <c r="G323" s="2">
        <v>11479.7</v>
      </c>
      <c r="H323" s="2">
        <v>10911.9</v>
      </c>
      <c r="I323" s="2">
        <v>10815.4</v>
      </c>
      <c r="J323" s="2">
        <v>12026.3</v>
      </c>
      <c r="K323" s="2">
        <v>13988.8</v>
      </c>
      <c r="L323" s="2">
        <v>12696.5</v>
      </c>
      <c r="M323" s="2">
        <v>13551.5</v>
      </c>
      <c r="N323" s="2">
        <v>13108.6</v>
      </c>
      <c r="O323" s="2">
        <v>13702.7</v>
      </c>
      <c r="P323" s="2">
        <v>13717.2</v>
      </c>
      <c r="Q323" s="2">
        <v>11619.6</v>
      </c>
      <c r="R323">
        <f>SUMIFS(Accounts!$C$7:$C$306,Accounts!$A$7:$A$306,C323,Accounts!$B$7:$B$306,E323)</f>
        <v>13</v>
      </c>
      <c r="S323">
        <f t="shared" ref="S323:S386" si="62">IFERROR(F323/$R323,0)</f>
        <v>670.45384615384614</v>
      </c>
      <c r="T323">
        <f t="shared" ref="T323:T386" si="63">IFERROR(G323/$R323,0)</f>
        <v>883.05384615384617</v>
      </c>
      <c r="U323">
        <f t="shared" ref="U323:U386" si="64">IFERROR(H323/$R323,0)</f>
        <v>839.37692307692305</v>
      </c>
      <c r="V323">
        <f t="shared" ref="V323:V386" si="65">IFERROR(I323/$R323,0)</f>
        <v>831.95384615384614</v>
      </c>
      <c r="W323">
        <f t="shared" ref="W323:W386" si="66">IFERROR(J323/$R323,0)</f>
        <v>925.09999999999991</v>
      </c>
      <c r="X323">
        <f t="shared" ref="X323:X386" si="67">IFERROR(K323/$R323,0)</f>
        <v>1076.0615384615385</v>
      </c>
      <c r="Y323">
        <f t="shared" ref="Y323:Y386" si="68">IFERROR(L323/$R323,0)</f>
        <v>976.65384615384619</v>
      </c>
      <c r="Z323">
        <f t="shared" ref="Z323:Z386" si="69">IFERROR(M323/$R323,0)</f>
        <v>1042.4230769230769</v>
      </c>
      <c r="AA323">
        <f t="shared" ref="AA323:AA386" si="70">IFERROR(N323/$R323,0)</f>
        <v>1008.3538461538462</v>
      </c>
      <c r="AB323">
        <f t="shared" ref="AB323:AB386" si="71">IFERROR(O323/$R323,0)</f>
        <v>1054.0538461538463</v>
      </c>
      <c r="AC323">
        <f t="shared" ref="AC323:AC386" si="72">IFERROR(P323/$R323,0)</f>
        <v>1055.1692307692308</v>
      </c>
      <c r="AD323">
        <f t="shared" ref="AD323:AD386" si="73">IFERROR(Q323/$R323,0)</f>
        <v>893.81538461538469</v>
      </c>
    </row>
    <row r="324" spans="2:30" x14ac:dyDescent="0.25">
      <c r="B324" s="2">
        <v>13</v>
      </c>
      <c r="C324" s="3" t="s">
        <v>16</v>
      </c>
      <c r="D324" s="3" t="str">
        <f>VLOOKUP(C324,'Class Desc'!$C$5:$D$53,2,FALSE)</f>
        <v>COMMERCIAL WATER</v>
      </c>
      <c r="E324" s="14">
        <v>6</v>
      </c>
      <c r="F324" s="2">
        <v>69.7</v>
      </c>
      <c r="G324" s="2">
        <v>84.1</v>
      </c>
      <c r="H324" s="2">
        <v>71.5</v>
      </c>
      <c r="I324" s="2">
        <v>102.4</v>
      </c>
      <c r="J324" s="2">
        <v>131</v>
      </c>
      <c r="K324" s="2">
        <v>68.099999999999994</v>
      </c>
      <c r="L324" s="2">
        <v>109</v>
      </c>
      <c r="M324" s="2">
        <v>76.099999999999994</v>
      </c>
      <c r="N324" s="2">
        <v>60</v>
      </c>
      <c r="O324" s="2">
        <v>129</v>
      </c>
      <c r="P324" s="2">
        <v>153.19999999999999</v>
      </c>
      <c r="Q324" s="2">
        <v>58.9</v>
      </c>
      <c r="R324">
        <f>SUMIFS(Accounts!$C$7:$C$306,Accounts!$A$7:$A$306,C324,Accounts!$B$7:$B$306,E324)</f>
        <v>2</v>
      </c>
      <c r="S324">
        <f t="shared" si="62"/>
        <v>34.85</v>
      </c>
      <c r="T324">
        <f t="shared" si="63"/>
        <v>42.05</v>
      </c>
      <c r="U324">
        <f t="shared" si="64"/>
        <v>35.75</v>
      </c>
      <c r="V324">
        <f t="shared" si="65"/>
        <v>51.2</v>
      </c>
      <c r="W324">
        <f t="shared" si="66"/>
        <v>65.5</v>
      </c>
      <c r="X324">
        <f t="shared" si="67"/>
        <v>34.049999999999997</v>
      </c>
      <c r="Y324">
        <f t="shared" si="68"/>
        <v>54.5</v>
      </c>
      <c r="Z324">
        <f t="shared" si="69"/>
        <v>38.049999999999997</v>
      </c>
      <c r="AA324">
        <f t="shared" si="70"/>
        <v>30</v>
      </c>
      <c r="AB324">
        <f t="shared" si="71"/>
        <v>64.5</v>
      </c>
      <c r="AC324">
        <f t="shared" si="72"/>
        <v>76.599999999999994</v>
      </c>
      <c r="AD324">
        <f t="shared" si="73"/>
        <v>29.45</v>
      </c>
    </row>
    <row r="325" spans="2:30" x14ac:dyDescent="0.25">
      <c r="B325" s="2">
        <v>13</v>
      </c>
      <c r="C325" s="3" t="s">
        <v>16</v>
      </c>
      <c r="D325" s="3" t="str">
        <f>VLOOKUP(C325,'Class Desc'!$C$5:$D$53,2,FALSE)</f>
        <v>COMMERCIAL WATER</v>
      </c>
      <c r="E325" s="14">
        <v>8</v>
      </c>
      <c r="F325" s="2">
        <v>1297.0999999999999</v>
      </c>
      <c r="G325" s="2">
        <v>1763.8</v>
      </c>
      <c r="H325" s="2">
        <v>1993.9</v>
      </c>
      <c r="I325" s="2">
        <v>1965.4</v>
      </c>
      <c r="J325" s="2">
        <v>1990.5</v>
      </c>
      <c r="K325" s="2">
        <v>1765.5</v>
      </c>
      <c r="L325" s="2">
        <v>2404.6</v>
      </c>
      <c r="M325" s="2">
        <v>3321.3</v>
      </c>
      <c r="N325" s="2">
        <v>3249.6</v>
      </c>
      <c r="O325" s="2">
        <v>3007</v>
      </c>
      <c r="P325" s="2">
        <v>3310</v>
      </c>
      <c r="Q325" s="2">
        <v>2918.6</v>
      </c>
      <c r="R325">
        <f>SUMIFS(Accounts!$C$7:$C$306,Accounts!$A$7:$A$306,C325,Accounts!$B$7:$B$306,E325)</f>
        <v>3</v>
      </c>
      <c r="S325">
        <f t="shared" si="62"/>
        <v>432.36666666666662</v>
      </c>
      <c r="T325">
        <f t="shared" si="63"/>
        <v>587.93333333333328</v>
      </c>
      <c r="U325">
        <f t="shared" si="64"/>
        <v>664.63333333333333</v>
      </c>
      <c r="V325">
        <f t="shared" si="65"/>
        <v>655.13333333333333</v>
      </c>
      <c r="W325">
        <f t="shared" si="66"/>
        <v>663.5</v>
      </c>
      <c r="X325">
        <f t="shared" si="67"/>
        <v>588.5</v>
      </c>
      <c r="Y325">
        <f t="shared" si="68"/>
        <v>801.5333333333333</v>
      </c>
      <c r="Z325">
        <f t="shared" si="69"/>
        <v>1107.1000000000001</v>
      </c>
      <c r="AA325">
        <f t="shared" si="70"/>
        <v>1083.2</v>
      </c>
      <c r="AB325">
        <f t="shared" si="71"/>
        <v>1002.3333333333334</v>
      </c>
      <c r="AC325">
        <f t="shared" si="72"/>
        <v>1103.3333333333333</v>
      </c>
      <c r="AD325">
        <f t="shared" si="73"/>
        <v>972.86666666666667</v>
      </c>
    </row>
    <row r="326" spans="2:30" x14ac:dyDescent="0.25">
      <c r="B326" s="2">
        <v>13</v>
      </c>
      <c r="C326" s="3" t="s">
        <v>17</v>
      </c>
      <c r="D326" s="3" t="str">
        <f>VLOOKUP(C326,'Class Desc'!$C$5:$D$53,2,FALSE)</f>
        <v>COMML WATER HIGH USE RATE</v>
      </c>
      <c r="E326" s="14">
        <v>2</v>
      </c>
      <c r="F326" s="2">
        <v>975.1</v>
      </c>
      <c r="G326" s="2">
        <v>939.5</v>
      </c>
      <c r="H326" s="2">
        <v>1239.4000000000001</v>
      </c>
      <c r="I326" s="2">
        <v>1050.7</v>
      </c>
      <c r="J326" s="2">
        <v>1010.2</v>
      </c>
      <c r="K326" s="2">
        <v>933.3</v>
      </c>
      <c r="L326" s="2">
        <v>738.6</v>
      </c>
      <c r="M326" s="2">
        <v>761.3</v>
      </c>
      <c r="N326" s="2">
        <v>702</v>
      </c>
      <c r="O326" s="2">
        <v>696.5</v>
      </c>
      <c r="P326" s="2">
        <v>813.5</v>
      </c>
      <c r="Q326" s="2">
        <v>752.8</v>
      </c>
      <c r="R326">
        <f>SUMIFS(Accounts!$C$7:$C$306,Accounts!$A$7:$A$306,C326,Accounts!$B$7:$B$306,E326)</f>
        <v>1</v>
      </c>
      <c r="S326">
        <f t="shared" si="62"/>
        <v>975.1</v>
      </c>
      <c r="T326">
        <f t="shared" si="63"/>
        <v>939.5</v>
      </c>
      <c r="U326">
        <f t="shared" si="64"/>
        <v>1239.4000000000001</v>
      </c>
      <c r="V326">
        <f t="shared" si="65"/>
        <v>1050.7</v>
      </c>
      <c r="W326">
        <f t="shared" si="66"/>
        <v>1010.2</v>
      </c>
      <c r="X326">
        <f t="shared" si="67"/>
        <v>933.3</v>
      </c>
      <c r="Y326">
        <f t="shared" si="68"/>
        <v>738.6</v>
      </c>
      <c r="Z326">
        <f t="shared" si="69"/>
        <v>761.3</v>
      </c>
      <c r="AA326">
        <f t="shared" si="70"/>
        <v>702</v>
      </c>
      <c r="AB326">
        <f t="shared" si="71"/>
        <v>696.5</v>
      </c>
      <c r="AC326">
        <f t="shared" si="72"/>
        <v>813.5</v>
      </c>
      <c r="AD326">
        <f t="shared" si="73"/>
        <v>752.8</v>
      </c>
    </row>
    <row r="327" spans="2:30" x14ac:dyDescent="0.25">
      <c r="B327" s="2">
        <v>13</v>
      </c>
      <c r="C327" s="3" t="s">
        <v>17</v>
      </c>
      <c r="D327" s="3" t="str">
        <f>VLOOKUP(C327,'Class Desc'!$C$5:$D$53,2,FALSE)</f>
        <v>COMML WATER HIGH USE RATE</v>
      </c>
      <c r="E327" s="14">
        <v>4</v>
      </c>
      <c r="F327" s="2">
        <v>1087</v>
      </c>
      <c r="G327" s="2">
        <v>1218</v>
      </c>
      <c r="H327" s="2">
        <v>1443</v>
      </c>
      <c r="I327" s="2">
        <v>2166</v>
      </c>
      <c r="J327" s="2">
        <v>1798</v>
      </c>
      <c r="K327" s="2">
        <v>1262</v>
      </c>
      <c r="L327" s="2">
        <v>1518</v>
      </c>
      <c r="M327" s="2">
        <v>1142</v>
      </c>
      <c r="N327" s="2">
        <v>1377</v>
      </c>
      <c r="O327" s="2">
        <v>1275</v>
      </c>
      <c r="P327" s="2">
        <v>1271</v>
      </c>
      <c r="Q327" s="2">
        <v>1355</v>
      </c>
      <c r="R327">
        <f>SUMIFS(Accounts!$C$7:$C$306,Accounts!$A$7:$A$306,C327,Accounts!$B$7:$B$306,E327)</f>
        <v>1</v>
      </c>
      <c r="S327">
        <f t="shared" si="62"/>
        <v>1087</v>
      </c>
      <c r="T327">
        <f t="shared" si="63"/>
        <v>1218</v>
      </c>
      <c r="U327">
        <f t="shared" si="64"/>
        <v>1443</v>
      </c>
      <c r="V327">
        <f t="shared" si="65"/>
        <v>2166</v>
      </c>
      <c r="W327">
        <f t="shared" si="66"/>
        <v>1798</v>
      </c>
      <c r="X327">
        <f t="shared" si="67"/>
        <v>1262</v>
      </c>
      <c r="Y327">
        <f t="shared" si="68"/>
        <v>1518</v>
      </c>
      <c r="Z327">
        <f t="shared" si="69"/>
        <v>1142</v>
      </c>
      <c r="AA327">
        <f t="shared" si="70"/>
        <v>1377</v>
      </c>
      <c r="AB327">
        <f t="shared" si="71"/>
        <v>1275</v>
      </c>
      <c r="AC327">
        <f t="shared" si="72"/>
        <v>1271</v>
      </c>
      <c r="AD327">
        <f t="shared" si="73"/>
        <v>1355</v>
      </c>
    </row>
    <row r="328" spans="2:30" x14ac:dyDescent="0.25">
      <c r="B328" s="2">
        <v>13</v>
      </c>
      <c r="C328" s="3" t="s">
        <v>17</v>
      </c>
      <c r="D328" s="3" t="str">
        <f>VLOOKUP(C328,'Class Desc'!$C$5:$D$53,2,FALSE)</f>
        <v>COMML WATER HIGH USE RATE</v>
      </c>
      <c r="E328" s="14">
        <v>6</v>
      </c>
      <c r="F328" s="2">
        <v>581</v>
      </c>
      <c r="G328" s="2">
        <v>347</v>
      </c>
      <c r="H328" s="2">
        <v>156</v>
      </c>
      <c r="I328" s="2">
        <v>764</v>
      </c>
      <c r="J328" s="2">
        <v>805</v>
      </c>
      <c r="K328" s="2">
        <v>933</v>
      </c>
      <c r="L328" s="2">
        <v>1234</v>
      </c>
      <c r="M328" s="2">
        <v>844</v>
      </c>
      <c r="N328" s="2">
        <v>1361</v>
      </c>
      <c r="O328" s="2">
        <v>932</v>
      </c>
      <c r="P328" s="2">
        <v>806</v>
      </c>
      <c r="Q328" s="2">
        <v>959</v>
      </c>
      <c r="R328">
        <f>SUMIFS(Accounts!$C$7:$C$306,Accounts!$A$7:$A$306,C328,Accounts!$B$7:$B$306,E328)</f>
        <v>1</v>
      </c>
      <c r="S328">
        <f t="shared" si="62"/>
        <v>581</v>
      </c>
      <c r="T328">
        <f t="shared" si="63"/>
        <v>347</v>
      </c>
      <c r="U328">
        <f t="shared" si="64"/>
        <v>156</v>
      </c>
      <c r="V328">
        <f t="shared" si="65"/>
        <v>764</v>
      </c>
      <c r="W328">
        <f t="shared" si="66"/>
        <v>805</v>
      </c>
      <c r="X328">
        <f t="shared" si="67"/>
        <v>933</v>
      </c>
      <c r="Y328">
        <f t="shared" si="68"/>
        <v>1234</v>
      </c>
      <c r="Z328">
        <f t="shared" si="69"/>
        <v>844</v>
      </c>
      <c r="AA328">
        <f t="shared" si="70"/>
        <v>1361</v>
      </c>
      <c r="AB328">
        <f t="shared" si="71"/>
        <v>932</v>
      </c>
      <c r="AC328">
        <f t="shared" si="72"/>
        <v>806</v>
      </c>
      <c r="AD328">
        <f t="shared" si="73"/>
        <v>959</v>
      </c>
    </row>
    <row r="329" spans="2:30" x14ac:dyDescent="0.25">
      <c r="B329" s="2">
        <v>13</v>
      </c>
      <c r="C329" s="3" t="s">
        <v>18</v>
      </c>
      <c r="D329" s="3" t="str">
        <f>VLOOKUP(C329,'Class Desc'!$C$5:$D$53,2,FALSE)</f>
        <v>COMML RESTAURANT WATER</v>
      </c>
      <c r="E329" s="3" t="s">
        <v>12</v>
      </c>
      <c r="F329" s="4"/>
      <c r="G329" s="4"/>
      <c r="H329" s="4"/>
      <c r="I329" s="2">
        <v>0</v>
      </c>
      <c r="J329" s="2">
        <v>0</v>
      </c>
      <c r="K329" s="2">
        <v>0</v>
      </c>
      <c r="L329" s="4"/>
      <c r="M329" s="4"/>
      <c r="N329" s="4"/>
      <c r="O329" s="2">
        <v>0</v>
      </c>
      <c r="P329" s="4"/>
      <c r="Q329" s="2">
        <v>0</v>
      </c>
      <c r="R329">
        <f>SUMIFS(Accounts!$C$7:$C$306,Accounts!$A$7:$A$306,C329,Accounts!$B$7:$B$306,E329)</f>
        <v>0</v>
      </c>
      <c r="S329">
        <f t="shared" si="62"/>
        <v>0</v>
      </c>
      <c r="T329">
        <f t="shared" si="63"/>
        <v>0</v>
      </c>
      <c r="U329">
        <f t="shared" si="64"/>
        <v>0</v>
      </c>
      <c r="V329">
        <f t="shared" si="65"/>
        <v>0</v>
      </c>
      <c r="W329">
        <f t="shared" si="66"/>
        <v>0</v>
      </c>
      <c r="X329">
        <f t="shared" si="67"/>
        <v>0</v>
      </c>
      <c r="Y329">
        <f t="shared" si="68"/>
        <v>0</v>
      </c>
      <c r="Z329">
        <f t="shared" si="69"/>
        <v>0</v>
      </c>
      <c r="AA329">
        <f t="shared" si="70"/>
        <v>0</v>
      </c>
      <c r="AB329">
        <f t="shared" si="71"/>
        <v>0</v>
      </c>
      <c r="AC329">
        <f t="shared" si="72"/>
        <v>0</v>
      </c>
      <c r="AD329">
        <f t="shared" si="73"/>
        <v>0</v>
      </c>
    </row>
    <row r="330" spans="2:30" x14ac:dyDescent="0.25">
      <c r="B330" s="2">
        <v>13</v>
      </c>
      <c r="C330" s="3" t="s">
        <v>18</v>
      </c>
      <c r="D330" s="3" t="str">
        <f>VLOOKUP(C330,'Class Desc'!$C$5:$D$53,2,FALSE)</f>
        <v>COMML RESTAURANT WATER</v>
      </c>
      <c r="E330" s="14">
        <v>0.75</v>
      </c>
      <c r="F330" s="2">
        <v>1425.8</v>
      </c>
      <c r="G330" s="2">
        <v>1521.4</v>
      </c>
      <c r="H330" s="2">
        <v>1497.6</v>
      </c>
      <c r="I330" s="2">
        <v>1515.4</v>
      </c>
      <c r="J330" s="2">
        <v>1551.4</v>
      </c>
      <c r="K330" s="2">
        <v>1557.8</v>
      </c>
      <c r="L330" s="2">
        <v>1549</v>
      </c>
      <c r="M330" s="2">
        <v>1626.3</v>
      </c>
      <c r="N330" s="2">
        <v>1533.6</v>
      </c>
      <c r="O330" s="2">
        <v>1601.8</v>
      </c>
      <c r="P330" s="2">
        <v>1470.8</v>
      </c>
      <c r="Q330" s="2">
        <v>1408.2</v>
      </c>
      <c r="R330">
        <f>SUMIFS(Accounts!$C$7:$C$306,Accounts!$A$7:$A$306,C330,Accounts!$B$7:$B$306,E330)</f>
        <v>66</v>
      </c>
      <c r="S330">
        <f t="shared" si="62"/>
        <v>21.603030303030302</v>
      </c>
      <c r="T330">
        <f t="shared" si="63"/>
        <v>23.051515151515154</v>
      </c>
      <c r="U330">
        <f t="shared" si="64"/>
        <v>22.690909090909088</v>
      </c>
      <c r="V330">
        <f t="shared" si="65"/>
        <v>22.960606060606061</v>
      </c>
      <c r="W330">
        <f t="shared" si="66"/>
        <v>23.506060606060608</v>
      </c>
      <c r="X330">
        <f t="shared" si="67"/>
        <v>23.603030303030302</v>
      </c>
      <c r="Y330">
        <f t="shared" si="68"/>
        <v>23.469696969696969</v>
      </c>
      <c r="Z330">
        <f t="shared" si="69"/>
        <v>24.640909090909091</v>
      </c>
      <c r="AA330">
        <f t="shared" si="70"/>
        <v>23.236363636363635</v>
      </c>
      <c r="AB330">
        <f t="shared" si="71"/>
        <v>24.26969696969697</v>
      </c>
      <c r="AC330">
        <f t="shared" si="72"/>
        <v>22.284848484848485</v>
      </c>
      <c r="AD330">
        <f t="shared" si="73"/>
        <v>21.336363636363636</v>
      </c>
    </row>
    <row r="331" spans="2:30" x14ac:dyDescent="0.25">
      <c r="B331" s="2">
        <v>13</v>
      </c>
      <c r="C331" s="3" t="s">
        <v>18</v>
      </c>
      <c r="D331" s="3" t="str">
        <f>VLOOKUP(C331,'Class Desc'!$C$5:$D$53,2,FALSE)</f>
        <v>COMML RESTAURANT WATER</v>
      </c>
      <c r="E331" s="14">
        <v>1</v>
      </c>
      <c r="F331" s="2">
        <v>1214.7</v>
      </c>
      <c r="G331" s="2">
        <v>1247</v>
      </c>
      <c r="H331" s="2">
        <v>1183</v>
      </c>
      <c r="I331" s="2">
        <v>1209.3</v>
      </c>
      <c r="J331" s="2">
        <v>1280.8</v>
      </c>
      <c r="K331" s="2">
        <v>1308.4000000000001</v>
      </c>
      <c r="L331" s="2">
        <v>1294.7</v>
      </c>
      <c r="M331" s="2">
        <v>1272.0999999999999</v>
      </c>
      <c r="N331" s="2">
        <v>1200.9000000000001</v>
      </c>
      <c r="O331" s="2">
        <v>1237.5999999999999</v>
      </c>
      <c r="P331" s="2">
        <v>1254.4000000000001</v>
      </c>
      <c r="Q331" s="2">
        <v>1159.5</v>
      </c>
      <c r="R331">
        <f>SUMIFS(Accounts!$C$7:$C$306,Accounts!$A$7:$A$306,C331,Accounts!$B$7:$B$306,E331)</f>
        <v>36</v>
      </c>
      <c r="S331">
        <f t="shared" si="62"/>
        <v>33.741666666666667</v>
      </c>
      <c r="T331">
        <f t="shared" si="63"/>
        <v>34.638888888888886</v>
      </c>
      <c r="U331">
        <f t="shared" si="64"/>
        <v>32.861111111111114</v>
      </c>
      <c r="V331">
        <f t="shared" si="65"/>
        <v>33.591666666666669</v>
      </c>
      <c r="W331">
        <f t="shared" si="66"/>
        <v>35.577777777777776</v>
      </c>
      <c r="X331">
        <f t="shared" si="67"/>
        <v>36.344444444444449</v>
      </c>
      <c r="Y331">
        <f t="shared" si="68"/>
        <v>35.963888888888889</v>
      </c>
      <c r="Z331">
        <f t="shared" si="69"/>
        <v>35.336111111111109</v>
      </c>
      <c r="AA331">
        <f t="shared" si="70"/>
        <v>33.358333333333334</v>
      </c>
      <c r="AB331">
        <f t="shared" si="71"/>
        <v>34.377777777777773</v>
      </c>
      <c r="AC331">
        <f t="shared" si="72"/>
        <v>34.844444444444449</v>
      </c>
      <c r="AD331">
        <f t="shared" si="73"/>
        <v>32.208333333333336</v>
      </c>
    </row>
    <row r="332" spans="2:30" x14ac:dyDescent="0.25">
      <c r="B332" s="2">
        <v>13</v>
      </c>
      <c r="C332" s="3" t="s">
        <v>18</v>
      </c>
      <c r="D332" s="3" t="str">
        <f>VLOOKUP(C332,'Class Desc'!$C$5:$D$53,2,FALSE)</f>
        <v>COMML RESTAURANT WATER</v>
      </c>
      <c r="E332" s="14">
        <v>1.5</v>
      </c>
      <c r="F332" s="2">
        <v>1549.4</v>
      </c>
      <c r="G332" s="2">
        <v>1679.1</v>
      </c>
      <c r="H332" s="2">
        <v>1700.2</v>
      </c>
      <c r="I332" s="2">
        <v>1709.4</v>
      </c>
      <c r="J332" s="2">
        <v>1721.7</v>
      </c>
      <c r="K332" s="2">
        <v>1941.1</v>
      </c>
      <c r="L332" s="2">
        <v>1973.6</v>
      </c>
      <c r="M332" s="2">
        <v>2076.6</v>
      </c>
      <c r="N332" s="2">
        <v>1931.7</v>
      </c>
      <c r="O332" s="2">
        <v>1723</v>
      </c>
      <c r="P332" s="2">
        <v>1627.5</v>
      </c>
      <c r="Q332" s="2">
        <v>1498.8</v>
      </c>
      <c r="R332">
        <f>SUMIFS(Accounts!$C$7:$C$306,Accounts!$A$7:$A$306,C332,Accounts!$B$7:$B$306,E332)</f>
        <v>22</v>
      </c>
      <c r="S332">
        <f t="shared" si="62"/>
        <v>70.427272727272737</v>
      </c>
      <c r="T332">
        <f t="shared" si="63"/>
        <v>76.322727272727263</v>
      </c>
      <c r="U332">
        <f t="shared" si="64"/>
        <v>77.281818181818181</v>
      </c>
      <c r="V332">
        <f t="shared" si="65"/>
        <v>77.7</v>
      </c>
      <c r="W332">
        <f t="shared" si="66"/>
        <v>78.259090909090915</v>
      </c>
      <c r="X332">
        <f t="shared" si="67"/>
        <v>88.231818181818184</v>
      </c>
      <c r="Y332">
        <f t="shared" si="68"/>
        <v>89.709090909090904</v>
      </c>
      <c r="Z332">
        <f t="shared" si="69"/>
        <v>94.390909090909091</v>
      </c>
      <c r="AA332">
        <f t="shared" si="70"/>
        <v>87.804545454545462</v>
      </c>
      <c r="AB332">
        <f t="shared" si="71"/>
        <v>78.318181818181813</v>
      </c>
      <c r="AC332">
        <f t="shared" si="72"/>
        <v>73.977272727272734</v>
      </c>
      <c r="AD332">
        <f t="shared" si="73"/>
        <v>68.127272727272725</v>
      </c>
    </row>
    <row r="333" spans="2:30" x14ac:dyDescent="0.25">
      <c r="B333" s="2">
        <v>13</v>
      </c>
      <c r="C333" s="3" t="s">
        <v>18</v>
      </c>
      <c r="D333" s="3" t="str">
        <f>VLOOKUP(C333,'Class Desc'!$C$5:$D$53,2,FALSE)</f>
        <v>COMML RESTAURANT WATER</v>
      </c>
      <c r="E333" s="14">
        <v>2</v>
      </c>
      <c r="F333" s="2">
        <v>1996.2</v>
      </c>
      <c r="G333" s="2">
        <v>2090</v>
      </c>
      <c r="H333" s="2">
        <v>2655.6</v>
      </c>
      <c r="I333" s="2">
        <v>2545.1</v>
      </c>
      <c r="J333" s="2">
        <v>2359.8000000000002</v>
      </c>
      <c r="K333" s="2">
        <v>2403.8000000000002</v>
      </c>
      <c r="L333" s="2">
        <v>2383</v>
      </c>
      <c r="M333" s="2">
        <v>2633.1</v>
      </c>
      <c r="N333" s="2">
        <v>2219.5</v>
      </c>
      <c r="O333" s="2">
        <v>2350.3000000000002</v>
      </c>
      <c r="P333" s="2">
        <v>2314.1999999999998</v>
      </c>
      <c r="Q333" s="2">
        <v>2031</v>
      </c>
      <c r="R333">
        <f>SUMIFS(Accounts!$C$7:$C$306,Accounts!$A$7:$A$306,C333,Accounts!$B$7:$B$306,E333)</f>
        <v>15</v>
      </c>
      <c r="S333">
        <f t="shared" si="62"/>
        <v>133.08000000000001</v>
      </c>
      <c r="T333">
        <f t="shared" si="63"/>
        <v>139.33333333333334</v>
      </c>
      <c r="U333">
        <f t="shared" si="64"/>
        <v>177.04</v>
      </c>
      <c r="V333">
        <f t="shared" si="65"/>
        <v>169.67333333333332</v>
      </c>
      <c r="W333">
        <f t="shared" si="66"/>
        <v>157.32000000000002</v>
      </c>
      <c r="X333">
        <f t="shared" si="67"/>
        <v>160.25333333333336</v>
      </c>
      <c r="Y333">
        <f t="shared" si="68"/>
        <v>158.86666666666667</v>
      </c>
      <c r="Z333">
        <f t="shared" si="69"/>
        <v>175.54</v>
      </c>
      <c r="AA333">
        <f t="shared" si="70"/>
        <v>147.96666666666667</v>
      </c>
      <c r="AB333">
        <f t="shared" si="71"/>
        <v>156.68666666666667</v>
      </c>
      <c r="AC333">
        <f t="shared" si="72"/>
        <v>154.28</v>
      </c>
      <c r="AD333">
        <f t="shared" si="73"/>
        <v>135.4</v>
      </c>
    </row>
    <row r="334" spans="2:30" x14ac:dyDescent="0.25">
      <c r="B334" s="2">
        <v>13</v>
      </c>
      <c r="C334" s="3" t="s">
        <v>18</v>
      </c>
      <c r="D334" s="3" t="str">
        <f>VLOOKUP(C334,'Class Desc'!$C$5:$D$53,2,FALSE)</f>
        <v>COMML RESTAURANT WATER</v>
      </c>
      <c r="E334" s="14">
        <v>3</v>
      </c>
      <c r="F334" s="2">
        <v>152.4</v>
      </c>
      <c r="G334" s="2">
        <v>169.9</v>
      </c>
      <c r="H334" s="2">
        <v>182.9</v>
      </c>
      <c r="I334" s="2">
        <v>176.4</v>
      </c>
      <c r="J334" s="2">
        <v>204.8</v>
      </c>
      <c r="K334" s="2">
        <v>176.3</v>
      </c>
      <c r="L334" s="2">
        <v>189.7</v>
      </c>
      <c r="M334" s="2">
        <v>275.39999999999998</v>
      </c>
      <c r="N334" s="2">
        <v>176.7</v>
      </c>
      <c r="O334" s="2">
        <v>213</v>
      </c>
      <c r="P334" s="2">
        <v>206.5</v>
      </c>
      <c r="Q334" s="2">
        <v>163.30000000000001</v>
      </c>
      <c r="R334">
        <f>SUMIFS(Accounts!$C$7:$C$306,Accounts!$A$7:$A$306,C334,Accounts!$B$7:$B$306,E334)</f>
        <v>2</v>
      </c>
      <c r="S334">
        <f t="shared" si="62"/>
        <v>76.2</v>
      </c>
      <c r="T334">
        <f t="shared" si="63"/>
        <v>84.95</v>
      </c>
      <c r="U334">
        <f t="shared" si="64"/>
        <v>91.45</v>
      </c>
      <c r="V334">
        <f t="shared" si="65"/>
        <v>88.2</v>
      </c>
      <c r="W334">
        <f t="shared" si="66"/>
        <v>102.4</v>
      </c>
      <c r="X334">
        <f t="shared" si="67"/>
        <v>88.15</v>
      </c>
      <c r="Y334">
        <f t="shared" si="68"/>
        <v>94.85</v>
      </c>
      <c r="Z334">
        <f t="shared" si="69"/>
        <v>137.69999999999999</v>
      </c>
      <c r="AA334">
        <f t="shared" si="70"/>
        <v>88.35</v>
      </c>
      <c r="AB334">
        <f t="shared" si="71"/>
        <v>106.5</v>
      </c>
      <c r="AC334">
        <f t="shared" si="72"/>
        <v>103.25</v>
      </c>
      <c r="AD334">
        <f t="shared" si="73"/>
        <v>81.650000000000006</v>
      </c>
    </row>
    <row r="335" spans="2:30" x14ac:dyDescent="0.25">
      <c r="B335" s="2">
        <v>13</v>
      </c>
      <c r="C335" s="3" t="s">
        <v>18</v>
      </c>
      <c r="D335" s="3" t="str">
        <f>VLOOKUP(C335,'Class Desc'!$C$5:$D$53,2,FALSE)</f>
        <v>COMML RESTAURANT WATER</v>
      </c>
      <c r="E335" s="14">
        <v>4</v>
      </c>
      <c r="F335" s="2">
        <v>247.6</v>
      </c>
      <c r="G335" s="2">
        <v>232.4</v>
      </c>
      <c r="H335" s="2">
        <v>286.60000000000002</v>
      </c>
      <c r="I335" s="2">
        <v>245.6</v>
      </c>
      <c r="J335" s="2">
        <v>280</v>
      </c>
      <c r="K335" s="2">
        <v>302.8</v>
      </c>
      <c r="L335" s="2">
        <v>282.10000000000002</v>
      </c>
      <c r="M335" s="2">
        <v>410</v>
      </c>
      <c r="N335" s="2">
        <v>248.1</v>
      </c>
      <c r="O335" s="2">
        <v>271.8</v>
      </c>
      <c r="P335" s="2">
        <v>290.39999999999998</v>
      </c>
      <c r="Q335" s="2">
        <v>222.2</v>
      </c>
      <c r="R335">
        <f>SUMIFS(Accounts!$C$7:$C$306,Accounts!$A$7:$A$306,C335,Accounts!$B$7:$B$306,E335)</f>
        <v>1</v>
      </c>
      <c r="S335">
        <f t="shared" si="62"/>
        <v>247.6</v>
      </c>
      <c r="T335">
        <f t="shared" si="63"/>
        <v>232.4</v>
      </c>
      <c r="U335">
        <f t="shared" si="64"/>
        <v>286.60000000000002</v>
      </c>
      <c r="V335">
        <f t="shared" si="65"/>
        <v>245.6</v>
      </c>
      <c r="W335">
        <f t="shared" si="66"/>
        <v>280</v>
      </c>
      <c r="X335">
        <f t="shared" si="67"/>
        <v>302.8</v>
      </c>
      <c r="Y335">
        <f t="shared" si="68"/>
        <v>282.10000000000002</v>
      </c>
      <c r="Z335">
        <f t="shared" si="69"/>
        <v>410</v>
      </c>
      <c r="AA335">
        <f t="shared" si="70"/>
        <v>248.1</v>
      </c>
      <c r="AB335">
        <f t="shared" si="71"/>
        <v>271.8</v>
      </c>
      <c r="AC335">
        <f t="shared" si="72"/>
        <v>290.39999999999998</v>
      </c>
      <c r="AD335">
        <f t="shared" si="73"/>
        <v>222.2</v>
      </c>
    </row>
    <row r="336" spans="2:30" x14ac:dyDescent="0.25">
      <c r="B336" s="2">
        <v>13</v>
      </c>
      <c r="C336" s="3" t="s">
        <v>19</v>
      </c>
      <c r="D336" s="3" t="str">
        <f>VLOOKUP(C336,'Class Desc'!$C$5:$D$53,2,FALSE)</f>
        <v>COMMERCIAL IRRIGATION</v>
      </c>
      <c r="E336" s="3" t="s">
        <v>12</v>
      </c>
      <c r="F336" s="2">
        <v>0</v>
      </c>
      <c r="G336" s="2">
        <v>0</v>
      </c>
      <c r="H336" s="2">
        <v>0</v>
      </c>
      <c r="I336" s="4"/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4"/>
      <c r="P336" s="4"/>
      <c r="Q336" s="2">
        <v>0</v>
      </c>
      <c r="R336">
        <f>SUMIFS(Accounts!$C$7:$C$306,Accounts!$A$7:$A$306,C336,Accounts!$B$7:$B$306,E336)</f>
        <v>0</v>
      </c>
      <c r="S336">
        <f t="shared" si="62"/>
        <v>0</v>
      </c>
      <c r="T336">
        <f t="shared" si="63"/>
        <v>0</v>
      </c>
      <c r="U336">
        <f t="shared" si="64"/>
        <v>0</v>
      </c>
      <c r="V336">
        <f t="shared" si="65"/>
        <v>0</v>
      </c>
      <c r="W336">
        <f t="shared" si="66"/>
        <v>0</v>
      </c>
      <c r="X336">
        <f t="shared" si="67"/>
        <v>0</v>
      </c>
      <c r="Y336">
        <f t="shared" si="68"/>
        <v>0</v>
      </c>
      <c r="Z336">
        <f t="shared" si="69"/>
        <v>0</v>
      </c>
      <c r="AA336">
        <f t="shared" si="70"/>
        <v>0</v>
      </c>
      <c r="AB336">
        <f t="shared" si="71"/>
        <v>0</v>
      </c>
      <c r="AC336">
        <f t="shared" si="72"/>
        <v>0</v>
      </c>
      <c r="AD336">
        <f t="shared" si="73"/>
        <v>0</v>
      </c>
    </row>
    <row r="337" spans="2:30" x14ac:dyDescent="0.25">
      <c r="B337" s="2">
        <v>13</v>
      </c>
      <c r="C337" s="3" t="s">
        <v>19</v>
      </c>
      <c r="D337" s="3" t="str">
        <f>VLOOKUP(C337,'Class Desc'!$C$5:$D$53,2,FALSE)</f>
        <v>COMMERCIAL IRRIGATION</v>
      </c>
      <c r="E337" s="14">
        <v>0.75</v>
      </c>
      <c r="F337" s="2">
        <v>522.20000000000005</v>
      </c>
      <c r="G337" s="2">
        <v>621.79999999999995</v>
      </c>
      <c r="H337" s="2">
        <v>674.9</v>
      </c>
      <c r="I337" s="2">
        <v>858.8</v>
      </c>
      <c r="J337" s="2">
        <v>1047.2</v>
      </c>
      <c r="K337" s="2">
        <v>1133.5999999999999</v>
      </c>
      <c r="L337" s="2">
        <v>1293.8</v>
      </c>
      <c r="M337" s="2">
        <v>1271.4000000000001</v>
      </c>
      <c r="N337" s="2">
        <v>1241.3</v>
      </c>
      <c r="O337" s="2">
        <v>1111.0999999999999</v>
      </c>
      <c r="P337" s="2">
        <v>1084.5999999999999</v>
      </c>
      <c r="Q337" s="2">
        <v>843.4</v>
      </c>
      <c r="R337">
        <f>SUMIFS(Accounts!$C$7:$C$306,Accounts!$A$7:$A$306,C337,Accounts!$B$7:$B$306,E337)</f>
        <v>103</v>
      </c>
      <c r="S337">
        <f t="shared" si="62"/>
        <v>5.0699029126213597</v>
      </c>
      <c r="T337">
        <f t="shared" si="63"/>
        <v>6.036893203883495</v>
      </c>
      <c r="U337">
        <f t="shared" si="64"/>
        <v>6.5524271844660191</v>
      </c>
      <c r="V337">
        <f t="shared" si="65"/>
        <v>8.3378640776699022</v>
      </c>
      <c r="W337">
        <f t="shared" si="66"/>
        <v>10.166990291262136</v>
      </c>
      <c r="X337">
        <f t="shared" si="67"/>
        <v>11.005825242718446</v>
      </c>
      <c r="Y337">
        <f t="shared" si="68"/>
        <v>12.561165048543689</v>
      </c>
      <c r="Z337">
        <f t="shared" si="69"/>
        <v>12.34368932038835</v>
      </c>
      <c r="AA337">
        <f t="shared" si="70"/>
        <v>12.051456310679612</v>
      </c>
      <c r="AB337">
        <f t="shared" si="71"/>
        <v>10.787378640776698</v>
      </c>
      <c r="AC337">
        <f t="shared" si="72"/>
        <v>10.530097087378639</v>
      </c>
      <c r="AD337">
        <f t="shared" si="73"/>
        <v>8.1883495145631073</v>
      </c>
    </row>
    <row r="338" spans="2:30" x14ac:dyDescent="0.25">
      <c r="B338" s="2">
        <v>13</v>
      </c>
      <c r="C338" s="3" t="s">
        <v>19</v>
      </c>
      <c r="D338" s="3" t="str">
        <f>VLOOKUP(C338,'Class Desc'!$C$5:$D$53,2,FALSE)</f>
        <v>COMMERCIAL IRRIGATION</v>
      </c>
      <c r="E338" s="14">
        <v>1</v>
      </c>
      <c r="F338" s="2">
        <v>2704.6</v>
      </c>
      <c r="G338" s="2">
        <v>4067.9</v>
      </c>
      <c r="H338" s="2">
        <v>4656.6000000000004</v>
      </c>
      <c r="I338" s="2">
        <v>5351.7</v>
      </c>
      <c r="J338" s="2">
        <v>5935.8</v>
      </c>
      <c r="K338" s="2">
        <v>6832.6</v>
      </c>
      <c r="L338" s="2">
        <v>7113.6</v>
      </c>
      <c r="M338" s="2">
        <v>6878.5</v>
      </c>
      <c r="N338" s="2">
        <v>7015.5</v>
      </c>
      <c r="O338" s="2">
        <v>7039.6</v>
      </c>
      <c r="P338" s="2">
        <v>6380.8</v>
      </c>
      <c r="Q338" s="2">
        <v>4857.3</v>
      </c>
      <c r="R338">
        <f>SUMIFS(Accounts!$C$7:$C$306,Accounts!$A$7:$A$306,C338,Accounts!$B$7:$B$306,E338)</f>
        <v>195</v>
      </c>
      <c r="S338">
        <f t="shared" si="62"/>
        <v>13.869743589743589</v>
      </c>
      <c r="T338">
        <f t="shared" si="63"/>
        <v>20.861025641025641</v>
      </c>
      <c r="U338">
        <f t="shared" si="64"/>
        <v>23.880000000000003</v>
      </c>
      <c r="V338">
        <f t="shared" si="65"/>
        <v>27.444615384615382</v>
      </c>
      <c r="W338">
        <f t="shared" si="66"/>
        <v>30.44</v>
      </c>
      <c r="X338">
        <f t="shared" si="67"/>
        <v>35.038974358974357</v>
      </c>
      <c r="Y338">
        <f t="shared" si="68"/>
        <v>36.480000000000004</v>
      </c>
      <c r="Z338">
        <f t="shared" si="69"/>
        <v>35.274358974358975</v>
      </c>
      <c r="AA338">
        <f t="shared" si="70"/>
        <v>35.976923076923079</v>
      </c>
      <c r="AB338">
        <f t="shared" si="71"/>
        <v>36.100512820512826</v>
      </c>
      <c r="AC338">
        <f t="shared" si="72"/>
        <v>32.722051282051282</v>
      </c>
      <c r="AD338">
        <f t="shared" si="73"/>
        <v>24.909230769230771</v>
      </c>
    </row>
    <row r="339" spans="2:30" x14ac:dyDescent="0.25">
      <c r="B339" s="2">
        <v>13</v>
      </c>
      <c r="C339" s="3" t="s">
        <v>19</v>
      </c>
      <c r="D339" s="3" t="str">
        <f>VLOOKUP(C339,'Class Desc'!$C$5:$D$53,2,FALSE)</f>
        <v>COMMERCIAL IRRIGATION</v>
      </c>
      <c r="E339" s="14">
        <v>1.5</v>
      </c>
      <c r="F339" s="2">
        <v>6711.7</v>
      </c>
      <c r="G339" s="2">
        <v>11019.2</v>
      </c>
      <c r="H339" s="2">
        <v>13497.3</v>
      </c>
      <c r="I339" s="2">
        <v>15230.7</v>
      </c>
      <c r="J339" s="2">
        <v>18007.3</v>
      </c>
      <c r="K339" s="2">
        <v>21539.4</v>
      </c>
      <c r="L339" s="2">
        <v>22617.8</v>
      </c>
      <c r="M339" s="2">
        <v>23979.9</v>
      </c>
      <c r="N339" s="2">
        <v>22141.200000000001</v>
      </c>
      <c r="O339" s="2">
        <v>23286.400000000001</v>
      </c>
      <c r="P339" s="2">
        <v>20355.599999999999</v>
      </c>
      <c r="Q339" s="2">
        <v>14072.6</v>
      </c>
      <c r="R339">
        <f>SUMIFS(Accounts!$C$7:$C$306,Accounts!$A$7:$A$306,C339,Accounts!$B$7:$B$306,E339)</f>
        <v>292</v>
      </c>
      <c r="S339">
        <f t="shared" si="62"/>
        <v>22.985273972602741</v>
      </c>
      <c r="T339">
        <f t="shared" si="63"/>
        <v>37.736986301369868</v>
      </c>
      <c r="U339">
        <f t="shared" si="64"/>
        <v>46.223630136986301</v>
      </c>
      <c r="V339">
        <f t="shared" si="65"/>
        <v>52.159931506849318</v>
      </c>
      <c r="W339">
        <f t="shared" si="66"/>
        <v>61.668835616438351</v>
      </c>
      <c r="X339">
        <f t="shared" si="67"/>
        <v>73.765068493150693</v>
      </c>
      <c r="Y339">
        <f t="shared" si="68"/>
        <v>77.458219178082189</v>
      </c>
      <c r="Z339">
        <f t="shared" si="69"/>
        <v>82.122945205479454</v>
      </c>
      <c r="AA339">
        <f t="shared" si="70"/>
        <v>75.826027397260276</v>
      </c>
      <c r="AB339">
        <f t="shared" si="71"/>
        <v>79.747945205479454</v>
      </c>
      <c r="AC339">
        <f t="shared" si="72"/>
        <v>69.710958904109589</v>
      </c>
      <c r="AD339">
        <f t="shared" si="73"/>
        <v>48.193835616438356</v>
      </c>
    </row>
    <row r="340" spans="2:30" x14ac:dyDescent="0.25">
      <c r="B340" s="2">
        <v>13</v>
      </c>
      <c r="C340" s="3" t="s">
        <v>19</v>
      </c>
      <c r="D340" s="3" t="str">
        <f>VLOOKUP(C340,'Class Desc'!$C$5:$D$53,2,FALSE)</f>
        <v>COMMERCIAL IRRIGATION</v>
      </c>
      <c r="E340" s="14">
        <v>2</v>
      </c>
      <c r="F340" s="2">
        <v>13169.6</v>
      </c>
      <c r="G340" s="2">
        <v>19705.400000000001</v>
      </c>
      <c r="H340" s="2">
        <v>26408.7</v>
      </c>
      <c r="I340" s="2">
        <v>32367.200000000001</v>
      </c>
      <c r="J340" s="2">
        <v>38014.199999999997</v>
      </c>
      <c r="K340" s="2">
        <v>47628.6</v>
      </c>
      <c r="L340" s="2">
        <v>48801</v>
      </c>
      <c r="M340" s="2">
        <v>49757.1</v>
      </c>
      <c r="N340" s="2">
        <v>46793</v>
      </c>
      <c r="O340" s="2">
        <v>47833.2</v>
      </c>
      <c r="P340" s="2">
        <v>38126.9</v>
      </c>
      <c r="Q340" s="2">
        <v>26438.9</v>
      </c>
      <c r="R340">
        <f>SUMIFS(Accounts!$C$7:$C$306,Accounts!$A$7:$A$306,C340,Accounts!$B$7:$B$306,E340)</f>
        <v>279</v>
      </c>
      <c r="S340">
        <f t="shared" si="62"/>
        <v>47.202867383512547</v>
      </c>
      <c r="T340">
        <f t="shared" si="63"/>
        <v>70.628673835125454</v>
      </c>
      <c r="U340">
        <f t="shared" si="64"/>
        <v>94.654838709677421</v>
      </c>
      <c r="V340">
        <f t="shared" si="65"/>
        <v>116.01146953405018</v>
      </c>
      <c r="W340">
        <f t="shared" si="66"/>
        <v>136.2516129032258</v>
      </c>
      <c r="X340">
        <f t="shared" si="67"/>
        <v>170.71182795698925</v>
      </c>
      <c r="Y340">
        <f t="shared" si="68"/>
        <v>174.91397849462365</v>
      </c>
      <c r="Z340">
        <f t="shared" si="69"/>
        <v>178.34086021505377</v>
      </c>
      <c r="AA340">
        <f t="shared" si="70"/>
        <v>167.71684587813621</v>
      </c>
      <c r="AB340">
        <f t="shared" si="71"/>
        <v>171.44516129032257</v>
      </c>
      <c r="AC340">
        <f t="shared" si="72"/>
        <v>136.65555555555557</v>
      </c>
      <c r="AD340">
        <f t="shared" si="73"/>
        <v>94.763082437275997</v>
      </c>
    </row>
    <row r="341" spans="2:30" x14ac:dyDescent="0.25">
      <c r="B341" s="2">
        <v>13</v>
      </c>
      <c r="C341" s="3" t="s">
        <v>19</v>
      </c>
      <c r="D341" s="3" t="str">
        <f>VLOOKUP(C341,'Class Desc'!$C$5:$D$53,2,FALSE)</f>
        <v>COMMERCIAL IRRIGATION</v>
      </c>
      <c r="E341" s="14">
        <v>3</v>
      </c>
      <c r="F341" s="2">
        <v>2890.9</v>
      </c>
      <c r="G341" s="2">
        <v>5560.8</v>
      </c>
      <c r="H341" s="2">
        <v>7069.4</v>
      </c>
      <c r="I341" s="2">
        <v>9333.2999999999993</v>
      </c>
      <c r="J341" s="2">
        <v>11666.7</v>
      </c>
      <c r="K341" s="2">
        <v>13692.4</v>
      </c>
      <c r="L341" s="2">
        <v>12831.8</v>
      </c>
      <c r="M341" s="2">
        <v>15092.4</v>
      </c>
      <c r="N341" s="2">
        <v>14595</v>
      </c>
      <c r="O341" s="2">
        <v>13479.6</v>
      </c>
      <c r="P341" s="2">
        <v>12363</v>
      </c>
      <c r="Q341" s="2">
        <v>7318</v>
      </c>
      <c r="R341">
        <f>SUMIFS(Accounts!$C$7:$C$306,Accounts!$A$7:$A$306,C341,Accounts!$B$7:$B$306,E341)</f>
        <v>27</v>
      </c>
      <c r="S341">
        <f t="shared" si="62"/>
        <v>107.07037037037037</v>
      </c>
      <c r="T341">
        <f t="shared" si="63"/>
        <v>205.95555555555555</v>
      </c>
      <c r="U341">
        <f t="shared" si="64"/>
        <v>261.82962962962961</v>
      </c>
      <c r="V341">
        <f t="shared" si="65"/>
        <v>345.67777777777775</v>
      </c>
      <c r="W341">
        <f t="shared" si="66"/>
        <v>432.1</v>
      </c>
      <c r="X341">
        <f t="shared" si="67"/>
        <v>507.12592592592591</v>
      </c>
      <c r="Y341">
        <f t="shared" si="68"/>
        <v>475.25185185185182</v>
      </c>
      <c r="Z341">
        <f t="shared" si="69"/>
        <v>558.97777777777776</v>
      </c>
      <c r="AA341">
        <f t="shared" si="70"/>
        <v>540.55555555555554</v>
      </c>
      <c r="AB341">
        <f t="shared" si="71"/>
        <v>499.24444444444447</v>
      </c>
      <c r="AC341">
        <f t="shared" si="72"/>
        <v>457.88888888888891</v>
      </c>
      <c r="AD341">
        <f t="shared" si="73"/>
        <v>271.03703703703701</v>
      </c>
    </row>
    <row r="342" spans="2:30" x14ac:dyDescent="0.25">
      <c r="B342" s="2">
        <v>13</v>
      </c>
      <c r="C342" s="3" t="s">
        <v>19</v>
      </c>
      <c r="D342" s="3" t="str">
        <f>VLOOKUP(C342,'Class Desc'!$C$5:$D$53,2,FALSE)</f>
        <v>COMMERCIAL IRRIGATION</v>
      </c>
      <c r="E342" s="14">
        <v>4</v>
      </c>
      <c r="F342" s="2">
        <v>3194.3</v>
      </c>
      <c r="G342" s="2">
        <v>6051.6</v>
      </c>
      <c r="H342" s="2">
        <v>7860.1</v>
      </c>
      <c r="I342" s="2">
        <v>10357.5</v>
      </c>
      <c r="J342" s="2">
        <v>13061.6</v>
      </c>
      <c r="K342" s="2">
        <v>20236</v>
      </c>
      <c r="L342" s="2">
        <v>20778.5</v>
      </c>
      <c r="M342" s="2">
        <v>19171.3</v>
      </c>
      <c r="N342" s="2">
        <v>16489.599999999999</v>
      </c>
      <c r="O342" s="2">
        <v>14305.4</v>
      </c>
      <c r="P342" s="2">
        <v>12276.3</v>
      </c>
      <c r="Q342" s="2">
        <v>9491.5</v>
      </c>
      <c r="R342">
        <f>SUMIFS(Accounts!$C$7:$C$306,Accounts!$A$7:$A$306,C342,Accounts!$B$7:$B$306,E342)</f>
        <v>10</v>
      </c>
      <c r="S342">
        <f t="shared" si="62"/>
        <v>319.43</v>
      </c>
      <c r="T342">
        <f t="shared" si="63"/>
        <v>605.16000000000008</v>
      </c>
      <c r="U342">
        <f t="shared" si="64"/>
        <v>786.01</v>
      </c>
      <c r="V342">
        <f t="shared" si="65"/>
        <v>1035.75</v>
      </c>
      <c r="W342">
        <f t="shared" si="66"/>
        <v>1306.1600000000001</v>
      </c>
      <c r="X342">
        <f t="shared" si="67"/>
        <v>2023.6</v>
      </c>
      <c r="Y342">
        <f t="shared" si="68"/>
        <v>2077.85</v>
      </c>
      <c r="Z342">
        <f t="shared" si="69"/>
        <v>1917.1299999999999</v>
      </c>
      <c r="AA342">
        <f t="shared" si="70"/>
        <v>1648.9599999999998</v>
      </c>
      <c r="AB342">
        <f t="shared" si="71"/>
        <v>1430.54</v>
      </c>
      <c r="AC342">
        <f t="shared" si="72"/>
        <v>1227.6299999999999</v>
      </c>
      <c r="AD342">
        <f t="shared" si="73"/>
        <v>949.15</v>
      </c>
    </row>
    <row r="343" spans="2:30" x14ac:dyDescent="0.25">
      <c r="B343" s="2">
        <v>13</v>
      </c>
      <c r="C343" s="3" t="s">
        <v>19</v>
      </c>
      <c r="D343" s="3" t="str">
        <f>VLOOKUP(C343,'Class Desc'!$C$5:$D$53,2,FALSE)</f>
        <v>COMMERCIAL IRRIGATION</v>
      </c>
      <c r="E343" s="14">
        <v>6</v>
      </c>
      <c r="F343" s="2">
        <v>988.4</v>
      </c>
      <c r="G343" s="2">
        <v>947.8</v>
      </c>
      <c r="H343" s="2">
        <v>1536.3</v>
      </c>
      <c r="I343" s="2">
        <v>2544.1999999999998</v>
      </c>
      <c r="J343" s="2">
        <v>2917.7</v>
      </c>
      <c r="K343" s="2">
        <v>3620.6</v>
      </c>
      <c r="L343" s="2">
        <v>3304.1</v>
      </c>
      <c r="M343" s="2">
        <v>3296.5</v>
      </c>
      <c r="N343" s="2">
        <v>4107.2</v>
      </c>
      <c r="O343" s="2">
        <v>4047.5</v>
      </c>
      <c r="P343" s="2">
        <v>3361.9</v>
      </c>
      <c r="Q343" s="2">
        <v>1982.7</v>
      </c>
      <c r="R343">
        <f>SUMIFS(Accounts!$C$7:$C$306,Accounts!$A$7:$A$306,C343,Accounts!$B$7:$B$306,E343)</f>
        <v>3</v>
      </c>
      <c r="S343">
        <f t="shared" si="62"/>
        <v>329.46666666666664</v>
      </c>
      <c r="T343">
        <f t="shared" si="63"/>
        <v>315.93333333333334</v>
      </c>
      <c r="U343">
        <f t="shared" si="64"/>
        <v>512.1</v>
      </c>
      <c r="V343">
        <f t="shared" si="65"/>
        <v>848.06666666666661</v>
      </c>
      <c r="W343">
        <f t="shared" si="66"/>
        <v>972.56666666666661</v>
      </c>
      <c r="X343">
        <f t="shared" si="67"/>
        <v>1206.8666666666666</v>
      </c>
      <c r="Y343">
        <f t="shared" si="68"/>
        <v>1101.3666666666666</v>
      </c>
      <c r="Z343">
        <f t="shared" si="69"/>
        <v>1098.8333333333333</v>
      </c>
      <c r="AA343">
        <f t="shared" si="70"/>
        <v>1369.0666666666666</v>
      </c>
      <c r="AB343">
        <f t="shared" si="71"/>
        <v>1349.1666666666667</v>
      </c>
      <c r="AC343">
        <f t="shared" si="72"/>
        <v>1120.6333333333334</v>
      </c>
      <c r="AD343">
        <f t="shared" si="73"/>
        <v>660.9</v>
      </c>
    </row>
    <row r="344" spans="2:30" x14ac:dyDescent="0.25">
      <c r="B344" s="2">
        <v>13</v>
      </c>
      <c r="C344" s="3" t="s">
        <v>20</v>
      </c>
      <c r="D344" s="3" t="str">
        <f>VLOOKUP(C344,'Class Desc'!$C$5:$D$53,2,FALSE)</f>
        <v>COMMERCIAL</v>
      </c>
      <c r="E344" s="3" t="s">
        <v>12</v>
      </c>
      <c r="F344" s="4"/>
      <c r="G344" s="4"/>
      <c r="H344" s="2">
        <v>0</v>
      </c>
      <c r="I344" s="4"/>
      <c r="J344" s="4"/>
      <c r="K344" s="4"/>
      <c r="L344" s="4"/>
      <c r="M344" s="4"/>
      <c r="N344" s="4"/>
      <c r="O344" s="4"/>
      <c r="P344" s="4"/>
      <c r="Q344" s="4"/>
      <c r="R344">
        <f>SUMIFS(Accounts!$C$7:$C$306,Accounts!$A$7:$A$306,C344,Accounts!$B$7:$B$306,E344)</f>
        <v>0</v>
      </c>
      <c r="S344">
        <f t="shared" si="62"/>
        <v>0</v>
      </c>
      <c r="T344">
        <f t="shared" si="63"/>
        <v>0</v>
      </c>
      <c r="U344">
        <f t="shared" si="64"/>
        <v>0</v>
      </c>
      <c r="V344">
        <f t="shared" si="65"/>
        <v>0</v>
      </c>
      <c r="W344">
        <f t="shared" si="66"/>
        <v>0</v>
      </c>
      <c r="X344">
        <f t="shared" si="67"/>
        <v>0</v>
      </c>
      <c r="Y344">
        <f t="shared" si="68"/>
        <v>0</v>
      </c>
      <c r="Z344">
        <f t="shared" si="69"/>
        <v>0</v>
      </c>
      <c r="AA344">
        <f t="shared" si="70"/>
        <v>0</v>
      </c>
      <c r="AB344">
        <f t="shared" si="71"/>
        <v>0</v>
      </c>
      <c r="AC344">
        <f t="shared" si="72"/>
        <v>0</v>
      </c>
      <c r="AD344">
        <f t="shared" si="73"/>
        <v>0</v>
      </c>
    </row>
    <row r="345" spans="2:30" x14ac:dyDescent="0.25">
      <c r="B345" s="2">
        <v>13</v>
      </c>
      <c r="C345" s="3" t="s">
        <v>20</v>
      </c>
      <c r="D345" s="3" t="str">
        <f>VLOOKUP(C345,'Class Desc'!$C$5:$D$53,2,FALSE)</f>
        <v>COMMERCIAL</v>
      </c>
      <c r="E345" s="14">
        <v>2</v>
      </c>
      <c r="F345" s="2">
        <v>255</v>
      </c>
      <c r="G345" s="2">
        <v>271.89999999999998</v>
      </c>
      <c r="H345" s="2">
        <v>236.1</v>
      </c>
      <c r="I345" s="2">
        <v>271.89999999999998</v>
      </c>
      <c r="J345" s="2">
        <v>355</v>
      </c>
      <c r="K345" s="2">
        <v>284.7</v>
      </c>
      <c r="L345" s="2">
        <v>276.3</v>
      </c>
      <c r="M345" s="2">
        <v>307.3</v>
      </c>
      <c r="N345" s="2">
        <v>311.60000000000002</v>
      </c>
      <c r="O345" s="2">
        <v>416.3</v>
      </c>
      <c r="P345" s="2">
        <v>365.7</v>
      </c>
      <c r="Q345" s="2">
        <v>354.9</v>
      </c>
      <c r="R345">
        <f>SUMIFS(Accounts!$C$7:$C$306,Accounts!$A$7:$A$306,C345,Accounts!$B$7:$B$306,E345)</f>
        <v>1</v>
      </c>
      <c r="S345">
        <f t="shared" si="62"/>
        <v>255</v>
      </c>
      <c r="T345">
        <f t="shared" si="63"/>
        <v>271.89999999999998</v>
      </c>
      <c r="U345">
        <f t="shared" si="64"/>
        <v>236.1</v>
      </c>
      <c r="V345">
        <f t="shared" si="65"/>
        <v>271.89999999999998</v>
      </c>
      <c r="W345">
        <f t="shared" si="66"/>
        <v>355</v>
      </c>
      <c r="X345">
        <f t="shared" si="67"/>
        <v>284.7</v>
      </c>
      <c r="Y345">
        <f t="shared" si="68"/>
        <v>276.3</v>
      </c>
      <c r="Z345">
        <f t="shared" si="69"/>
        <v>307.3</v>
      </c>
      <c r="AA345">
        <f t="shared" si="70"/>
        <v>311.60000000000002</v>
      </c>
      <c r="AB345">
        <f t="shared" si="71"/>
        <v>416.3</v>
      </c>
      <c r="AC345">
        <f t="shared" si="72"/>
        <v>365.7</v>
      </c>
      <c r="AD345">
        <f t="shared" si="73"/>
        <v>354.9</v>
      </c>
    </row>
    <row r="346" spans="2:30" x14ac:dyDescent="0.25">
      <c r="B346" s="2">
        <v>13</v>
      </c>
      <c r="C346" s="3" t="s">
        <v>21</v>
      </c>
      <c r="D346" s="3" t="str">
        <f>VLOOKUP(C346,'Class Desc'!$C$5:$D$53,2,FALSE)</f>
        <v>CESAR CHAVEZ SCHOOL</v>
      </c>
      <c r="E346" s="14">
        <v>3</v>
      </c>
      <c r="F346" s="2">
        <v>122.2</v>
      </c>
      <c r="G346" s="2">
        <v>193.9</v>
      </c>
      <c r="H346" s="2">
        <v>341.4</v>
      </c>
      <c r="I346" s="2">
        <v>452.8</v>
      </c>
      <c r="J346" s="2">
        <v>507.5</v>
      </c>
      <c r="K346" s="2">
        <v>822.7</v>
      </c>
      <c r="L346" s="2">
        <v>665</v>
      </c>
      <c r="M346" s="2">
        <v>833</v>
      </c>
      <c r="N346" s="2">
        <v>574.4</v>
      </c>
      <c r="O346" s="2">
        <v>450.4</v>
      </c>
      <c r="P346" s="2">
        <v>418.9</v>
      </c>
      <c r="Q346" s="2">
        <v>297.39999999999998</v>
      </c>
      <c r="R346">
        <f>SUMIFS(Accounts!$C$7:$C$306,Accounts!$A$7:$A$306,C346,Accounts!$B$7:$B$306,E346)</f>
        <v>6</v>
      </c>
      <c r="S346">
        <f t="shared" si="62"/>
        <v>20.366666666666667</v>
      </c>
      <c r="T346">
        <f t="shared" si="63"/>
        <v>32.31666666666667</v>
      </c>
      <c r="U346">
        <f t="shared" si="64"/>
        <v>56.9</v>
      </c>
      <c r="V346">
        <f t="shared" si="65"/>
        <v>75.466666666666669</v>
      </c>
      <c r="W346">
        <f t="shared" si="66"/>
        <v>84.583333333333329</v>
      </c>
      <c r="X346">
        <f t="shared" si="67"/>
        <v>137.11666666666667</v>
      </c>
      <c r="Y346">
        <f t="shared" si="68"/>
        <v>110.83333333333333</v>
      </c>
      <c r="Z346">
        <f t="shared" si="69"/>
        <v>138.83333333333334</v>
      </c>
      <c r="AA346">
        <f t="shared" si="70"/>
        <v>95.733333333333334</v>
      </c>
      <c r="AB346">
        <f t="shared" si="71"/>
        <v>75.066666666666663</v>
      </c>
      <c r="AC346">
        <f t="shared" si="72"/>
        <v>69.816666666666663</v>
      </c>
      <c r="AD346">
        <f t="shared" si="73"/>
        <v>49.566666666666663</v>
      </c>
    </row>
    <row r="347" spans="2:30" x14ac:dyDescent="0.25">
      <c r="B347" s="2">
        <v>13</v>
      </c>
      <c r="C347" s="3" t="s">
        <v>22</v>
      </c>
      <c r="D347" s="3" t="str">
        <f>VLOOKUP(C347,'Class Desc'!$C$5:$D$53,2,FALSE)</f>
        <v>FLAT RATE CONST</v>
      </c>
      <c r="E347" s="3" t="s">
        <v>12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>
        <f>SUMIFS(Accounts!$C$7:$C$306,Accounts!$A$7:$A$306,C347,Accounts!$B$7:$B$306,E347)</f>
        <v>0</v>
      </c>
      <c r="S347">
        <f t="shared" si="62"/>
        <v>0</v>
      </c>
      <c r="T347">
        <f t="shared" si="63"/>
        <v>0</v>
      </c>
      <c r="U347">
        <f t="shared" si="64"/>
        <v>0</v>
      </c>
      <c r="V347">
        <f t="shared" si="65"/>
        <v>0</v>
      </c>
      <c r="W347">
        <f t="shared" si="66"/>
        <v>0</v>
      </c>
      <c r="X347">
        <f t="shared" si="67"/>
        <v>0</v>
      </c>
      <c r="Y347">
        <f t="shared" si="68"/>
        <v>0</v>
      </c>
      <c r="Z347">
        <f t="shared" si="69"/>
        <v>0</v>
      </c>
      <c r="AA347">
        <f t="shared" si="70"/>
        <v>0</v>
      </c>
      <c r="AB347">
        <f t="shared" si="71"/>
        <v>0</v>
      </c>
      <c r="AC347">
        <f t="shared" si="72"/>
        <v>0</v>
      </c>
      <c r="AD347">
        <f t="shared" si="73"/>
        <v>0</v>
      </c>
    </row>
    <row r="348" spans="2:30" x14ac:dyDescent="0.25">
      <c r="B348" s="2">
        <v>13</v>
      </c>
      <c r="C348" s="3" t="s">
        <v>23</v>
      </c>
      <c r="D348" s="3" t="str">
        <f>VLOOKUP(C348,'Class Desc'!$C$5:$D$53,2,FALSE)</f>
        <v>CITY GOVT BLDGS FAC MAINT</v>
      </c>
      <c r="E348" s="14">
        <v>0.75</v>
      </c>
      <c r="F348" s="2">
        <v>232.6</v>
      </c>
      <c r="G348" s="2">
        <v>222.5</v>
      </c>
      <c r="H348" s="2">
        <v>235.7</v>
      </c>
      <c r="I348" s="2">
        <v>279.8</v>
      </c>
      <c r="J348" s="2">
        <v>257.89999999999998</v>
      </c>
      <c r="K348" s="2">
        <v>242.8</v>
      </c>
      <c r="L348" s="2">
        <v>166.1</v>
      </c>
      <c r="M348" s="2">
        <v>131.19999999999999</v>
      </c>
      <c r="N348" s="2">
        <v>110.9</v>
      </c>
      <c r="O348" s="2">
        <v>96.9</v>
      </c>
      <c r="P348" s="2">
        <v>85.8</v>
      </c>
      <c r="Q348" s="2">
        <v>70.3</v>
      </c>
      <c r="R348">
        <f>SUMIFS(Accounts!$C$7:$C$306,Accounts!$A$7:$A$306,C348,Accounts!$B$7:$B$306,E348)</f>
        <v>12</v>
      </c>
      <c r="S348">
        <f t="shared" si="62"/>
        <v>19.383333333333333</v>
      </c>
      <c r="T348">
        <f t="shared" si="63"/>
        <v>18.541666666666668</v>
      </c>
      <c r="U348">
        <f t="shared" si="64"/>
        <v>19.641666666666666</v>
      </c>
      <c r="V348">
        <f t="shared" si="65"/>
        <v>23.316666666666666</v>
      </c>
      <c r="W348">
        <f t="shared" si="66"/>
        <v>21.491666666666664</v>
      </c>
      <c r="X348">
        <f t="shared" si="67"/>
        <v>20.233333333333334</v>
      </c>
      <c r="Y348">
        <f t="shared" si="68"/>
        <v>13.841666666666667</v>
      </c>
      <c r="Z348">
        <f t="shared" si="69"/>
        <v>10.933333333333332</v>
      </c>
      <c r="AA348">
        <f t="shared" si="70"/>
        <v>9.2416666666666671</v>
      </c>
      <c r="AB348">
        <f t="shared" si="71"/>
        <v>8.0750000000000011</v>
      </c>
      <c r="AC348">
        <f t="shared" si="72"/>
        <v>7.1499999999999995</v>
      </c>
      <c r="AD348">
        <f t="shared" si="73"/>
        <v>5.8583333333333334</v>
      </c>
    </row>
    <row r="349" spans="2:30" x14ac:dyDescent="0.25">
      <c r="B349" s="2">
        <v>13</v>
      </c>
      <c r="C349" s="3" t="s">
        <v>23</v>
      </c>
      <c r="D349" s="3" t="str">
        <f>VLOOKUP(C349,'Class Desc'!$C$5:$D$53,2,FALSE)</f>
        <v>CITY GOVT BLDGS FAC MAINT</v>
      </c>
      <c r="E349" s="14">
        <v>1</v>
      </c>
      <c r="F349" s="2">
        <v>60.4</v>
      </c>
      <c r="G349" s="2">
        <v>92.9</v>
      </c>
      <c r="H349" s="2">
        <v>63.3</v>
      </c>
      <c r="I349" s="2">
        <v>86.7</v>
      </c>
      <c r="J349" s="2">
        <v>92.8</v>
      </c>
      <c r="K349" s="2">
        <v>77.099999999999994</v>
      </c>
      <c r="L349" s="2">
        <v>90.3</v>
      </c>
      <c r="M349" s="2">
        <v>381.2</v>
      </c>
      <c r="N349" s="2">
        <v>505.3</v>
      </c>
      <c r="O349" s="2">
        <v>466.7</v>
      </c>
      <c r="P349" s="2">
        <v>448.8</v>
      </c>
      <c r="Q349" s="2">
        <v>376.7</v>
      </c>
      <c r="R349">
        <f>SUMIFS(Accounts!$C$7:$C$306,Accounts!$A$7:$A$306,C349,Accounts!$B$7:$B$306,E349)</f>
        <v>13</v>
      </c>
      <c r="S349">
        <f t="shared" si="62"/>
        <v>4.6461538461538456</v>
      </c>
      <c r="T349">
        <f t="shared" si="63"/>
        <v>7.1461538461538465</v>
      </c>
      <c r="U349">
        <f t="shared" si="64"/>
        <v>4.8692307692307688</v>
      </c>
      <c r="V349">
        <f t="shared" si="65"/>
        <v>6.6692307692307695</v>
      </c>
      <c r="W349">
        <f t="shared" si="66"/>
        <v>7.138461538461538</v>
      </c>
      <c r="X349">
        <f t="shared" si="67"/>
        <v>5.9307692307692301</v>
      </c>
      <c r="Y349">
        <f t="shared" si="68"/>
        <v>6.9461538461538463</v>
      </c>
      <c r="Z349">
        <f t="shared" si="69"/>
        <v>29.323076923076922</v>
      </c>
      <c r="AA349">
        <f t="shared" si="70"/>
        <v>38.869230769230768</v>
      </c>
      <c r="AB349">
        <f t="shared" si="71"/>
        <v>35.9</v>
      </c>
      <c r="AC349">
        <f t="shared" si="72"/>
        <v>34.523076923076921</v>
      </c>
      <c r="AD349">
        <f t="shared" si="73"/>
        <v>28.976923076923075</v>
      </c>
    </row>
    <row r="350" spans="2:30" x14ac:dyDescent="0.25">
      <c r="B350" s="2">
        <v>13</v>
      </c>
      <c r="C350" s="3" t="s">
        <v>23</v>
      </c>
      <c r="D350" s="3" t="str">
        <f>VLOOKUP(C350,'Class Desc'!$C$5:$D$53,2,FALSE)</f>
        <v>CITY GOVT BLDGS FAC MAINT</v>
      </c>
      <c r="E350" s="14">
        <v>1.5</v>
      </c>
      <c r="F350" s="2">
        <v>175.5</v>
      </c>
      <c r="G350" s="2">
        <v>213</v>
      </c>
      <c r="H350" s="2">
        <v>190.4</v>
      </c>
      <c r="I350" s="2">
        <v>217.2</v>
      </c>
      <c r="J350" s="2">
        <v>263</v>
      </c>
      <c r="K350" s="2">
        <v>267.3</v>
      </c>
      <c r="L350" s="2">
        <v>306.7</v>
      </c>
      <c r="M350" s="2">
        <v>269.3</v>
      </c>
      <c r="N350" s="2">
        <v>242.2</v>
      </c>
      <c r="O350" s="2">
        <v>357.3</v>
      </c>
      <c r="P350" s="2">
        <v>237.5</v>
      </c>
      <c r="Q350" s="2">
        <v>206.4</v>
      </c>
      <c r="R350">
        <f>SUMIFS(Accounts!$C$7:$C$306,Accounts!$A$7:$A$306,C350,Accounts!$B$7:$B$306,E350)</f>
        <v>13</v>
      </c>
      <c r="S350">
        <f t="shared" si="62"/>
        <v>13.5</v>
      </c>
      <c r="T350">
        <f t="shared" si="63"/>
        <v>16.384615384615383</v>
      </c>
      <c r="U350">
        <f t="shared" si="64"/>
        <v>14.646153846153847</v>
      </c>
      <c r="V350">
        <f t="shared" si="65"/>
        <v>16.707692307692305</v>
      </c>
      <c r="W350">
        <f t="shared" si="66"/>
        <v>20.23076923076923</v>
      </c>
      <c r="X350">
        <f t="shared" si="67"/>
        <v>20.561538461538461</v>
      </c>
      <c r="Y350">
        <f t="shared" si="68"/>
        <v>23.592307692307692</v>
      </c>
      <c r="Z350">
        <f t="shared" si="69"/>
        <v>20.715384615384615</v>
      </c>
      <c r="AA350">
        <f t="shared" si="70"/>
        <v>18.630769230769229</v>
      </c>
      <c r="AB350">
        <f t="shared" si="71"/>
        <v>27.484615384615385</v>
      </c>
      <c r="AC350">
        <f t="shared" si="72"/>
        <v>18.26923076923077</v>
      </c>
      <c r="AD350">
        <f t="shared" si="73"/>
        <v>15.876923076923077</v>
      </c>
    </row>
    <row r="351" spans="2:30" x14ac:dyDescent="0.25">
      <c r="B351" s="2">
        <v>13</v>
      </c>
      <c r="C351" s="3" t="s">
        <v>23</v>
      </c>
      <c r="D351" s="3" t="str">
        <f>VLOOKUP(C351,'Class Desc'!$C$5:$D$53,2,FALSE)</f>
        <v>CITY GOVT BLDGS FAC MAINT</v>
      </c>
      <c r="E351" s="14">
        <v>2</v>
      </c>
      <c r="F351" s="2">
        <v>462.2</v>
      </c>
      <c r="G351" s="2">
        <v>711.9</v>
      </c>
      <c r="H351" s="2">
        <v>797.8</v>
      </c>
      <c r="I351" s="2">
        <v>946.9</v>
      </c>
      <c r="J351" s="2">
        <v>1129.5</v>
      </c>
      <c r="K351" s="2">
        <v>1029.2</v>
      </c>
      <c r="L351" s="2">
        <v>1116.5</v>
      </c>
      <c r="M351" s="2">
        <v>1287.5999999999999</v>
      </c>
      <c r="N351" s="2">
        <v>1003.4</v>
      </c>
      <c r="O351" s="2">
        <v>1097.0999999999999</v>
      </c>
      <c r="P351" s="2">
        <v>924.2</v>
      </c>
      <c r="Q351" s="2">
        <v>791.5</v>
      </c>
      <c r="R351">
        <f>SUMIFS(Accounts!$C$7:$C$306,Accounts!$A$7:$A$306,C351,Accounts!$B$7:$B$306,E351)</f>
        <v>29</v>
      </c>
      <c r="S351">
        <f t="shared" si="62"/>
        <v>15.937931034482759</v>
      </c>
      <c r="T351">
        <f t="shared" si="63"/>
        <v>24.548275862068966</v>
      </c>
      <c r="U351">
        <f t="shared" si="64"/>
        <v>27.510344827586206</v>
      </c>
      <c r="V351">
        <f t="shared" si="65"/>
        <v>32.651724137931033</v>
      </c>
      <c r="W351">
        <f t="shared" si="66"/>
        <v>38.948275862068968</v>
      </c>
      <c r="X351">
        <f t="shared" si="67"/>
        <v>35.489655172413798</v>
      </c>
      <c r="Y351">
        <f t="shared" si="68"/>
        <v>38.5</v>
      </c>
      <c r="Z351">
        <f t="shared" si="69"/>
        <v>44.4</v>
      </c>
      <c r="AA351">
        <f t="shared" si="70"/>
        <v>34.6</v>
      </c>
      <c r="AB351">
        <f t="shared" si="71"/>
        <v>37.831034482758618</v>
      </c>
      <c r="AC351">
        <f t="shared" si="72"/>
        <v>31.868965517241381</v>
      </c>
      <c r="AD351">
        <f t="shared" si="73"/>
        <v>27.293103448275861</v>
      </c>
    </row>
    <row r="352" spans="2:30" x14ac:dyDescent="0.25">
      <c r="B352" s="2">
        <v>13</v>
      </c>
      <c r="C352" s="3" t="s">
        <v>23</v>
      </c>
      <c r="D352" s="3" t="str">
        <f>VLOOKUP(C352,'Class Desc'!$C$5:$D$53,2,FALSE)</f>
        <v>CITY GOVT BLDGS FAC MAINT</v>
      </c>
      <c r="E352" s="14">
        <v>3</v>
      </c>
      <c r="F352" s="2">
        <v>166.3</v>
      </c>
      <c r="G352" s="2">
        <v>184.1</v>
      </c>
      <c r="H352" s="2">
        <v>257.7</v>
      </c>
      <c r="I352" s="2">
        <v>313.3</v>
      </c>
      <c r="J352" s="2">
        <v>436.3</v>
      </c>
      <c r="K352" s="2">
        <v>412.6</v>
      </c>
      <c r="L352" s="2">
        <v>382.8</v>
      </c>
      <c r="M352" s="2">
        <v>340.8</v>
      </c>
      <c r="N352" s="2">
        <v>396.3</v>
      </c>
      <c r="O352" s="2">
        <v>367.7</v>
      </c>
      <c r="P352" s="2">
        <v>597.20000000000005</v>
      </c>
      <c r="Q352" s="2">
        <v>395.7</v>
      </c>
      <c r="R352">
        <f>SUMIFS(Accounts!$C$7:$C$306,Accounts!$A$7:$A$306,C352,Accounts!$B$7:$B$306,E352)</f>
        <v>6</v>
      </c>
      <c r="S352">
        <f t="shared" si="62"/>
        <v>27.716666666666669</v>
      </c>
      <c r="T352">
        <f t="shared" si="63"/>
        <v>30.683333333333334</v>
      </c>
      <c r="U352">
        <f t="shared" si="64"/>
        <v>42.949999999999996</v>
      </c>
      <c r="V352">
        <f t="shared" si="65"/>
        <v>52.216666666666669</v>
      </c>
      <c r="W352">
        <f t="shared" si="66"/>
        <v>72.716666666666669</v>
      </c>
      <c r="X352">
        <f t="shared" si="67"/>
        <v>68.766666666666666</v>
      </c>
      <c r="Y352">
        <f t="shared" si="68"/>
        <v>63.800000000000004</v>
      </c>
      <c r="Z352">
        <f t="shared" si="69"/>
        <v>56.800000000000004</v>
      </c>
      <c r="AA352">
        <f t="shared" si="70"/>
        <v>66.05</v>
      </c>
      <c r="AB352">
        <f t="shared" si="71"/>
        <v>61.283333333333331</v>
      </c>
      <c r="AC352">
        <f t="shared" si="72"/>
        <v>99.533333333333346</v>
      </c>
      <c r="AD352">
        <f t="shared" si="73"/>
        <v>65.95</v>
      </c>
    </row>
    <row r="353" spans="2:30" x14ac:dyDescent="0.25">
      <c r="B353" s="2">
        <v>13</v>
      </c>
      <c r="C353" s="3" t="s">
        <v>23</v>
      </c>
      <c r="D353" s="3" t="str">
        <f>VLOOKUP(C353,'Class Desc'!$C$5:$D$53,2,FALSE)</f>
        <v>CITY GOVT BLDGS FAC MAINT</v>
      </c>
      <c r="E353" s="14">
        <v>4</v>
      </c>
      <c r="F353" s="2">
        <v>729.4</v>
      </c>
      <c r="G353" s="2">
        <v>751.3</v>
      </c>
      <c r="H353" s="2">
        <v>832.8</v>
      </c>
      <c r="I353" s="2">
        <v>788</v>
      </c>
      <c r="J353" s="2">
        <v>905</v>
      </c>
      <c r="K353" s="2">
        <v>1119.0999999999999</v>
      </c>
      <c r="L353" s="2">
        <v>986.2</v>
      </c>
      <c r="M353" s="2">
        <v>1019.5</v>
      </c>
      <c r="N353" s="2">
        <v>978.8</v>
      </c>
      <c r="O353" s="2">
        <v>808.6</v>
      </c>
      <c r="P353" s="2">
        <v>1013.8</v>
      </c>
      <c r="Q353" s="2">
        <v>893.2</v>
      </c>
      <c r="R353">
        <f>SUMIFS(Accounts!$C$7:$C$306,Accounts!$A$7:$A$306,C353,Accounts!$B$7:$B$306,E353)</f>
        <v>3</v>
      </c>
      <c r="S353">
        <f t="shared" si="62"/>
        <v>243.13333333333333</v>
      </c>
      <c r="T353">
        <f t="shared" si="63"/>
        <v>250.43333333333331</v>
      </c>
      <c r="U353">
        <f t="shared" si="64"/>
        <v>277.59999999999997</v>
      </c>
      <c r="V353">
        <f t="shared" si="65"/>
        <v>262.66666666666669</v>
      </c>
      <c r="W353">
        <f t="shared" si="66"/>
        <v>301.66666666666669</v>
      </c>
      <c r="X353">
        <f t="shared" si="67"/>
        <v>373.0333333333333</v>
      </c>
      <c r="Y353">
        <f t="shared" si="68"/>
        <v>328.73333333333335</v>
      </c>
      <c r="Z353">
        <f t="shared" si="69"/>
        <v>339.83333333333331</v>
      </c>
      <c r="AA353">
        <f t="shared" si="70"/>
        <v>326.26666666666665</v>
      </c>
      <c r="AB353">
        <f t="shared" si="71"/>
        <v>269.53333333333336</v>
      </c>
      <c r="AC353">
        <f t="shared" si="72"/>
        <v>337.93333333333334</v>
      </c>
      <c r="AD353">
        <f t="shared" si="73"/>
        <v>297.73333333333335</v>
      </c>
    </row>
    <row r="354" spans="2:30" x14ac:dyDescent="0.25">
      <c r="B354" s="2">
        <v>13</v>
      </c>
      <c r="C354" s="3" t="s">
        <v>23</v>
      </c>
      <c r="D354" s="3" t="str">
        <f>VLOOKUP(C354,'Class Desc'!$C$5:$D$53,2,FALSE)</f>
        <v>CITY GOVT BLDGS FAC MAINT</v>
      </c>
      <c r="E354" s="14">
        <v>6</v>
      </c>
      <c r="F354" s="2">
        <v>7</v>
      </c>
      <c r="G354" s="2">
        <v>56</v>
      </c>
      <c r="H354" s="2">
        <v>84</v>
      </c>
      <c r="I354" s="2">
        <v>88</v>
      </c>
      <c r="J354" s="2">
        <v>84</v>
      </c>
      <c r="K354" s="2">
        <v>107</v>
      </c>
      <c r="L354" s="2">
        <v>92</v>
      </c>
      <c r="M354" s="2">
        <v>100</v>
      </c>
      <c r="N354" s="2">
        <v>100</v>
      </c>
      <c r="O354" s="2">
        <v>90</v>
      </c>
      <c r="P354" s="2">
        <v>98</v>
      </c>
      <c r="Q354" s="2">
        <v>59</v>
      </c>
      <c r="R354">
        <f>SUMIFS(Accounts!$C$7:$C$306,Accounts!$A$7:$A$306,C354,Accounts!$B$7:$B$306,E354)</f>
        <v>1</v>
      </c>
      <c r="S354">
        <f t="shared" si="62"/>
        <v>7</v>
      </c>
      <c r="T354">
        <f t="shared" si="63"/>
        <v>56</v>
      </c>
      <c r="U354">
        <f t="shared" si="64"/>
        <v>84</v>
      </c>
      <c r="V354">
        <f t="shared" si="65"/>
        <v>88</v>
      </c>
      <c r="W354">
        <f t="shared" si="66"/>
        <v>84</v>
      </c>
      <c r="X354">
        <f t="shared" si="67"/>
        <v>107</v>
      </c>
      <c r="Y354">
        <f t="shared" si="68"/>
        <v>92</v>
      </c>
      <c r="Z354">
        <f t="shared" si="69"/>
        <v>100</v>
      </c>
      <c r="AA354">
        <f t="shared" si="70"/>
        <v>100</v>
      </c>
      <c r="AB354">
        <f t="shared" si="71"/>
        <v>90</v>
      </c>
      <c r="AC354">
        <f t="shared" si="72"/>
        <v>98</v>
      </c>
      <c r="AD354">
        <f t="shared" si="73"/>
        <v>59</v>
      </c>
    </row>
    <row r="355" spans="2:30" x14ac:dyDescent="0.25">
      <c r="B355" s="2">
        <v>13</v>
      </c>
      <c r="C355" s="3" t="s">
        <v>24</v>
      </c>
      <c r="D355" s="3" t="str">
        <f>VLOOKUP(C355,'Class Desc'!$C$5:$D$53,2,FALSE)</f>
        <v>CITY GOVT - IRRIGATION</v>
      </c>
      <c r="E355" s="14">
        <v>0.75</v>
      </c>
      <c r="F355" s="2">
        <v>71.8</v>
      </c>
      <c r="G355" s="2">
        <v>53.3</v>
      </c>
      <c r="H355" s="2">
        <v>129</v>
      </c>
      <c r="I355" s="2">
        <v>146.4</v>
      </c>
      <c r="J355" s="2">
        <v>329.6</v>
      </c>
      <c r="K355" s="2">
        <v>412.3</v>
      </c>
      <c r="L355" s="2">
        <v>591.4</v>
      </c>
      <c r="M355" s="2">
        <v>550.9</v>
      </c>
      <c r="N355" s="2">
        <v>605.70000000000005</v>
      </c>
      <c r="O355" s="2">
        <v>597.70000000000005</v>
      </c>
      <c r="P355" s="2">
        <v>549.29999999999995</v>
      </c>
      <c r="Q355" s="2">
        <v>389.4</v>
      </c>
      <c r="R355">
        <f>SUMIFS(Accounts!$C$7:$C$306,Accounts!$A$7:$A$306,C355,Accounts!$B$7:$B$306,E355)</f>
        <v>79</v>
      </c>
      <c r="S355">
        <f t="shared" si="62"/>
        <v>0.90886075949367084</v>
      </c>
      <c r="T355">
        <f t="shared" si="63"/>
        <v>0.6746835443037974</v>
      </c>
      <c r="U355">
        <f t="shared" si="64"/>
        <v>1.6329113924050633</v>
      </c>
      <c r="V355">
        <f t="shared" si="65"/>
        <v>1.8531645569620254</v>
      </c>
      <c r="W355">
        <f t="shared" si="66"/>
        <v>4.1721518987341772</v>
      </c>
      <c r="X355">
        <f t="shared" si="67"/>
        <v>5.2189873417721522</v>
      </c>
      <c r="Y355">
        <f t="shared" si="68"/>
        <v>7.4860759493670885</v>
      </c>
      <c r="Z355">
        <f t="shared" si="69"/>
        <v>6.9734177215189872</v>
      </c>
      <c r="AA355">
        <f t="shared" si="70"/>
        <v>7.6670886075949376</v>
      </c>
      <c r="AB355">
        <f t="shared" si="71"/>
        <v>7.5658227848101269</v>
      </c>
      <c r="AC355">
        <f t="shared" si="72"/>
        <v>6.9531645569620251</v>
      </c>
      <c r="AD355">
        <f t="shared" si="73"/>
        <v>4.9291139240506325</v>
      </c>
    </row>
    <row r="356" spans="2:30" x14ac:dyDescent="0.25">
      <c r="B356" s="2">
        <v>13</v>
      </c>
      <c r="C356" s="3" t="s">
        <v>24</v>
      </c>
      <c r="D356" s="3" t="str">
        <f>VLOOKUP(C356,'Class Desc'!$C$5:$D$53,2,FALSE)</f>
        <v>CITY GOVT - IRRIGATION</v>
      </c>
      <c r="E356" s="14">
        <v>1</v>
      </c>
      <c r="F356" s="2">
        <v>550</v>
      </c>
      <c r="G356" s="2">
        <v>553.1</v>
      </c>
      <c r="H356" s="2">
        <v>740.4</v>
      </c>
      <c r="I356" s="2">
        <v>1057.4000000000001</v>
      </c>
      <c r="J356" s="2">
        <v>1698.9</v>
      </c>
      <c r="K356" s="2">
        <v>1951.7</v>
      </c>
      <c r="L356" s="2">
        <v>2447.8000000000002</v>
      </c>
      <c r="M356" s="2">
        <v>2052</v>
      </c>
      <c r="N356" s="2">
        <v>2046.9</v>
      </c>
      <c r="O356" s="2">
        <v>2349.5</v>
      </c>
      <c r="P356" s="2">
        <v>2003.9</v>
      </c>
      <c r="Q356" s="2">
        <v>1522.8</v>
      </c>
      <c r="R356">
        <f>SUMIFS(Accounts!$C$7:$C$306,Accounts!$A$7:$A$306,C356,Accounts!$B$7:$B$306,E356)</f>
        <v>81</v>
      </c>
      <c r="S356">
        <f t="shared" si="62"/>
        <v>6.7901234567901234</v>
      </c>
      <c r="T356">
        <f t="shared" si="63"/>
        <v>6.8283950617283953</v>
      </c>
      <c r="U356">
        <f t="shared" si="64"/>
        <v>9.1407407407407408</v>
      </c>
      <c r="V356">
        <f t="shared" si="65"/>
        <v>13.054320987654322</v>
      </c>
      <c r="W356">
        <f t="shared" si="66"/>
        <v>20.974074074074075</v>
      </c>
      <c r="X356">
        <f t="shared" si="67"/>
        <v>24.095061728395063</v>
      </c>
      <c r="Y356">
        <f t="shared" si="68"/>
        <v>30.219753086419754</v>
      </c>
      <c r="Z356">
        <f t="shared" si="69"/>
        <v>25.333333333333332</v>
      </c>
      <c r="AA356">
        <f t="shared" si="70"/>
        <v>25.270370370370372</v>
      </c>
      <c r="AB356">
        <f t="shared" si="71"/>
        <v>29.006172839506174</v>
      </c>
      <c r="AC356">
        <f t="shared" si="72"/>
        <v>24.739506172839508</v>
      </c>
      <c r="AD356">
        <f t="shared" si="73"/>
        <v>18.8</v>
      </c>
    </row>
    <row r="357" spans="2:30" x14ac:dyDescent="0.25">
      <c r="B357" s="2">
        <v>13</v>
      </c>
      <c r="C357" s="3" t="s">
        <v>24</v>
      </c>
      <c r="D357" s="3" t="str">
        <f>VLOOKUP(C357,'Class Desc'!$C$5:$D$53,2,FALSE)</f>
        <v>CITY GOVT - IRRIGATION</v>
      </c>
      <c r="E357" s="14">
        <v>1.5</v>
      </c>
      <c r="F357" s="2">
        <v>194.8</v>
      </c>
      <c r="G357" s="2">
        <v>439</v>
      </c>
      <c r="H357" s="2">
        <v>1332.6</v>
      </c>
      <c r="I357" s="2">
        <v>1989.5</v>
      </c>
      <c r="J357" s="2">
        <v>2819.1</v>
      </c>
      <c r="K357" s="2">
        <v>4310.7</v>
      </c>
      <c r="L357" s="2">
        <v>5013.8999999999996</v>
      </c>
      <c r="M357" s="2">
        <v>5254.8</v>
      </c>
      <c r="N357" s="2">
        <v>4399.5</v>
      </c>
      <c r="O357" s="2">
        <v>5140</v>
      </c>
      <c r="P357" s="2">
        <v>3642</v>
      </c>
      <c r="Q357" s="2">
        <v>3132.9</v>
      </c>
      <c r="R357">
        <f>SUMIFS(Accounts!$C$7:$C$306,Accounts!$A$7:$A$306,C357,Accounts!$B$7:$B$306,E357)</f>
        <v>69</v>
      </c>
      <c r="S357">
        <f t="shared" si="62"/>
        <v>2.8231884057971017</v>
      </c>
      <c r="T357">
        <f t="shared" si="63"/>
        <v>6.36231884057971</v>
      </c>
      <c r="U357">
        <f t="shared" si="64"/>
        <v>19.31304347826087</v>
      </c>
      <c r="V357">
        <f t="shared" si="65"/>
        <v>28.833333333333332</v>
      </c>
      <c r="W357">
        <f t="shared" si="66"/>
        <v>40.856521739130436</v>
      </c>
      <c r="X357">
        <f t="shared" si="67"/>
        <v>62.473913043478255</v>
      </c>
      <c r="Y357">
        <f t="shared" si="68"/>
        <v>72.665217391304338</v>
      </c>
      <c r="Z357">
        <f t="shared" si="69"/>
        <v>76.15652173913044</v>
      </c>
      <c r="AA357">
        <f t="shared" si="70"/>
        <v>63.760869565217391</v>
      </c>
      <c r="AB357">
        <f t="shared" si="71"/>
        <v>74.492753623188406</v>
      </c>
      <c r="AC357">
        <f t="shared" si="72"/>
        <v>52.782608695652172</v>
      </c>
      <c r="AD357">
        <f t="shared" si="73"/>
        <v>45.404347826086955</v>
      </c>
    </row>
    <row r="358" spans="2:30" x14ac:dyDescent="0.25">
      <c r="B358" s="2">
        <v>13</v>
      </c>
      <c r="C358" s="3" t="s">
        <v>24</v>
      </c>
      <c r="D358" s="3" t="str">
        <f>VLOOKUP(C358,'Class Desc'!$C$5:$D$53,2,FALSE)</f>
        <v>CITY GOVT - IRRIGATION</v>
      </c>
      <c r="E358" s="14">
        <v>2</v>
      </c>
      <c r="F358" s="2">
        <v>2781.2</v>
      </c>
      <c r="G358" s="2">
        <v>4909.7</v>
      </c>
      <c r="H358" s="2">
        <v>7659.3</v>
      </c>
      <c r="I358" s="2">
        <v>12681.9</v>
      </c>
      <c r="J358" s="2">
        <v>17476.2</v>
      </c>
      <c r="K358" s="2">
        <v>24234.6</v>
      </c>
      <c r="L358" s="2">
        <v>26575.599999999999</v>
      </c>
      <c r="M358" s="2">
        <v>26517.9</v>
      </c>
      <c r="N358" s="2">
        <v>31929.7</v>
      </c>
      <c r="O358" s="2">
        <v>26810.799999999999</v>
      </c>
      <c r="P358" s="2">
        <v>16788.7</v>
      </c>
      <c r="Q358" s="2">
        <v>12918.4</v>
      </c>
      <c r="R358">
        <f>SUMIFS(Accounts!$C$7:$C$306,Accounts!$A$7:$A$306,C358,Accounts!$B$7:$B$306,E358)</f>
        <v>155</v>
      </c>
      <c r="S358">
        <f t="shared" si="62"/>
        <v>17.943225806451611</v>
      </c>
      <c r="T358">
        <f t="shared" si="63"/>
        <v>31.675483870967742</v>
      </c>
      <c r="U358">
        <f t="shared" si="64"/>
        <v>49.414838709677419</v>
      </c>
      <c r="V358">
        <f t="shared" si="65"/>
        <v>81.818709677419349</v>
      </c>
      <c r="W358">
        <f t="shared" si="66"/>
        <v>112.74967741935484</v>
      </c>
      <c r="X358">
        <f t="shared" si="67"/>
        <v>156.35225806451612</v>
      </c>
      <c r="Y358">
        <f t="shared" si="68"/>
        <v>171.45548387096773</v>
      </c>
      <c r="Z358">
        <f t="shared" si="69"/>
        <v>171.08322580645162</v>
      </c>
      <c r="AA358">
        <f t="shared" si="70"/>
        <v>205.99806451612903</v>
      </c>
      <c r="AB358">
        <f t="shared" si="71"/>
        <v>172.97290322580645</v>
      </c>
      <c r="AC358">
        <f t="shared" si="72"/>
        <v>108.3141935483871</v>
      </c>
      <c r="AD358">
        <f t="shared" si="73"/>
        <v>83.344516129032257</v>
      </c>
    </row>
    <row r="359" spans="2:30" x14ac:dyDescent="0.25">
      <c r="B359" s="2">
        <v>13</v>
      </c>
      <c r="C359" s="3" t="s">
        <v>24</v>
      </c>
      <c r="D359" s="3" t="str">
        <f>VLOOKUP(C359,'Class Desc'!$C$5:$D$53,2,FALSE)</f>
        <v>CITY GOVT - IRRIGATION</v>
      </c>
      <c r="E359" s="14">
        <v>3</v>
      </c>
      <c r="F359" s="2">
        <v>1442.6</v>
      </c>
      <c r="G359" s="2">
        <v>2181.5</v>
      </c>
      <c r="H359" s="2">
        <v>4939.1000000000004</v>
      </c>
      <c r="I359" s="2">
        <v>10284</v>
      </c>
      <c r="J359" s="2">
        <v>17074.400000000001</v>
      </c>
      <c r="K359" s="2">
        <v>23922.3</v>
      </c>
      <c r="L359" s="2">
        <v>25605.200000000001</v>
      </c>
      <c r="M359" s="2">
        <v>29822.6</v>
      </c>
      <c r="N359" s="2">
        <v>26729.9</v>
      </c>
      <c r="O359" s="2">
        <v>26532.9</v>
      </c>
      <c r="P359" s="2">
        <v>22134</v>
      </c>
      <c r="Q359" s="2">
        <v>11005.4</v>
      </c>
      <c r="R359">
        <f>SUMIFS(Accounts!$C$7:$C$306,Accounts!$A$7:$A$306,C359,Accounts!$B$7:$B$306,E359)</f>
        <v>36</v>
      </c>
      <c r="S359">
        <f t="shared" si="62"/>
        <v>40.072222222222223</v>
      </c>
      <c r="T359">
        <f t="shared" si="63"/>
        <v>60.597222222222221</v>
      </c>
      <c r="U359">
        <f t="shared" si="64"/>
        <v>137.19722222222222</v>
      </c>
      <c r="V359">
        <f t="shared" si="65"/>
        <v>285.66666666666669</v>
      </c>
      <c r="W359">
        <f t="shared" si="66"/>
        <v>474.28888888888895</v>
      </c>
      <c r="X359">
        <f t="shared" si="67"/>
        <v>664.50833333333333</v>
      </c>
      <c r="Y359">
        <f t="shared" si="68"/>
        <v>711.25555555555559</v>
      </c>
      <c r="Z359">
        <f t="shared" si="69"/>
        <v>828.40555555555557</v>
      </c>
      <c r="AA359">
        <f t="shared" si="70"/>
        <v>742.49722222222226</v>
      </c>
      <c r="AB359">
        <f t="shared" si="71"/>
        <v>737.02500000000009</v>
      </c>
      <c r="AC359">
        <f t="shared" si="72"/>
        <v>614.83333333333337</v>
      </c>
      <c r="AD359">
        <f t="shared" si="73"/>
        <v>305.70555555555552</v>
      </c>
    </row>
    <row r="360" spans="2:30" x14ac:dyDescent="0.25">
      <c r="B360" s="2">
        <v>13</v>
      </c>
      <c r="C360" s="3" t="s">
        <v>24</v>
      </c>
      <c r="D360" s="3" t="str">
        <f>VLOOKUP(C360,'Class Desc'!$C$5:$D$53,2,FALSE)</f>
        <v>CITY GOVT - IRRIGATION</v>
      </c>
      <c r="E360" s="14">
        <v>4</v>
      </c>
      <c r="F360" s="2">
        <v>798</v>
      </c>
      <c r="G360" s="2">
        <v>1169.5</v>
      </c>
      <c r="H360" s="2">
        <v>2788.9</v>
      </c>
      <c r="I360" s="2">
        <v>4445.7</v>
      </c>
      <c r="J360" s="2">
        <v>6477.4</v>
      </c>
      <c r="K360" s="2">
        <v>7067.9</v>
      </c>
      <c r="L360" s="2">
        <v>8035.1</v>
      </c>
      <c r="M360" s="2">
        <v>8099.9</v>
      </c>
      <c r="N360" s="2">
        <v>6892.8</v>
      </c>
      <c r="O360" s="2">
        <v>8265.1</v>
      </c>
      <c r="P360" s="2">
        <v>4427.6000000000004</v>
      </c>
      <c r="Q360" s="2">
        <v>2945.5</v>
      </c>
      <c r="R360">
        <f>SUMIFS(Accounts!$C$7:$C$306,Accounts!$A$7:$A$306,C360,Accounts!$B$7:$B$306,E360)</f>
        <v>6</v>
      </c>
      <c r="S360">
        <f t="shared" si="62"/>
        <v>133</v>
      </c>
      <c r="T360">
        <f t="shared" si="63"/>
        <v>194.91666666666666</v>
      </c>
      <c r="U360">
        <f t="shared" si="64"/>
        <v>464.81666666666666</v>
      </c>
      <c r="V360">
        <f t="shared" si="65"/>
        <v>740.94999999999993</v>
      </c>
      <c r="W360">
        <f t="shared" si="66"/>
        <v>1079.5666666666666</v>
      </c>
      <c r="X360">
        <f t="shared" si="67"/>
        <v>1177.9833333333333</v>
      </c>
      <c r="Y360">
        <f t="shared" si="68"/>
        <v>1339.1833333333334</v>
      </c>
      <c r="Z360">
        <f t="shared" si="69"/>
        <v>1349.9833333333333</v>
      </c>
      <c r="AA360">
        <f t="shared" si="70"/>
        <v>1148.8</v>
      </c>
      <c r="AB360">
        <f t="shared" si="71"/>
        <v>1377.5166666666667</v>
      </c>
      <c r="AC360">
        <f t="shared" si="72"/>
        <v>737.93333333333339</v>
      </c>
      <c r="AD360">
        <f t="shared" si="73"/>
        <v>490.91666666666669</v>
      </c>
    </row>
    <row r="361" spans="2:30" x14ac:dyDescent="0.25">
      <c r="B361" s="2">
        <v>13</v>
      </c>
      <c r="C361" s="3" t="s">
        <v>25</v>
      </c>
      <c r="D361" s="3" t="str">
        <f>VLOOKUP(C361,'Class Desc'!$C$5:$D$53,2,FALSE)</f>
        <v>INDUSTRIAL WATER</v>
      </c>
      <c r="E361" s="3" t="s">
        <v>12</v>
      </c>
      <c r="F361" s="4"/>
      <c r="G361" s="4"/>
      <c r="H361" s="4"/>
      <c r="I361" s="2">
        <v>0</v>
      </c>
      <c r="J361" s="4"/>
      <c r="K361" s="2">
        <v>0</v>
      </c>
      <c r="L361" s="2">
        <v>0</v>
      </c>
      <c r="M361" s="2">
        <v>0</v>
      </c>
      <c r="N361" s="2">
        <v>0</v>
      </c>
      <c r="O361" s="4"/>
      <c r="P361" s="4"/>
      <c r="Q361" s="2">
        <v>0</v>
      </c>
      <c r="R361">
        <f>SUMIFS(Accounts!$C$7:$C$306,Accounts!$A$7:$A$306,C361,Accounts!$B$7:$B$306,E361)</f>
        <v>0</v>
      </c>
      <c r="S361">
        <f t="shared" si="62"/>
        <v>0</v>
      </c>
      <c r="T361">
        <f t="shared" si="63"/>
        <v>0</v>
      </c>
      <c r="U361">
        <f t="shared" si="64"/>
        <v>0</v>
      </c>
      <c r="V361">
        <f t="shared" si="65"/>
        <v>0</v>
      </c>
      <c r="W361">
        <f t="shared" si="66"/>
        <v>0</v>
      </c>
      <c r="X361">
        <f t="shared" si="67"/>
        <v>0</v>
      </c>
      <c r="Y361">
        <f t="shared" si="68"/>
        <v>0</v>
      </c>
      <c r="Z361">
        <f t="shared" si="69"/>
        <v>0</v>
      </c>
      <c r="AA361">
        <f t="shared" si="70"/>
        <v>0</v>
      </c>
      <c r="AB361">
        <f t="shared" si="71"/>
        <v>0</v>
      </c>
      <c r="AC361">
        <f t="shared" si="72"/>
        <v>0</v>
      </c>
      <c r="AD361">
        <f t="shared" si="73"/>
        <v>0</v>
      </c>
    </row>
    <row r="362" spans="2:30" x14ac:dyDescent="0.25">
      <c r="B362" s="2">
        <v>13</v>
      </c>
      <c r="C362" s="3" t="s">
        <v>25</v>
      </c>
      <c r="D362" s="3" t="str">
        <f>VLOOKUP(C362,'Class Desc'!$C$5:$D$53,2,FALSE)</f>
        <v>INDUSTRIAL WATER</v>
      </c>
      <c r="E362" s="14">
        <v>0.75</v>
      </c>
      <c r="F362" s="2">
        <v>572.1</v>
      </c>
      <c r="G362" s="2">
        <v>560</v>
      </c>
      <c r="H362" s="2">
        <v>506.9</v>
      </c>
      <c r="I362" s="2">
        <v>592.9</v>
      </c>
      <c r="J362" s="2">
        <v>611</v>
      </c>
      <c r="K362" s="2">
        <v>595.20000000000005</v>
      </c>
      <c r="L362" s="2">
        <v>816.3</v>
      </c>
      <c r="M362" s="2">
        <v>702.3</v>
      </c>
      <c r="N362" s="2">
        <v>565.20000000000005</v>
      </c>
      <c r="O362" s="2">
        <v>691.8</v>
      </c>
      <c r="P362" s="2">
        <v>620</v>
      </c>
      <c r="Q362" s="2">
        <v>539.4</v>
      </c>
      <c r="R362">
        <f>SUMIFS(Accounts!$C$7:$C$306,Accounts!$A$7:$A$306,C362,Accounts!$B$7:$B$306,E362)</f>
        <v>31</v>
      </c>
      <c r="S362">
        <f t="shared" si="62"/>
        <v>18.454838709677421</v>
      </c>
      <c r="T362">
        <f t="shared" si="63"/>
        <v>18.06451612903226</v>
      </c>
      <c r="U362">
        <f t="shared" si="64"/>
        <v>16.351612903225806</v>
      </c>
      <c r="V362">
        <f t="shared" si="65"/>
        <v>19.125806451612902</v>
      </c>
      <c r="W362">
        <f t="shared" si="66"/>
        <v>19.70967741935484</v>
      </c>
      <c r="X362">
        <f t="shared" si="67"/>
        <v>19.200000000000003</v>
      </c>
      <c r="Y362">
        <f t="shared" si="68"/>
        <v>26.332258064516129</v>
      </c>
      <c r="Z362">
        <f t="shared" si="69"/>
        <v>22.654838709677417</v>
      </c>
      <c r="AA362">
        <f t="shared" si="70"/>
        <v>18.232258064516131</v>
      </c>
      <c r="AB362">
        <f t="shared" si="71"/>
        <v>22.316129032258065</v>
      </c>
      <c r="AC362">
        <f t="shared" si="72"/>
        <v>20</v>
      </c>
      <c r="AD362">
        <f t="shared" si="73"/>
        <v>17.399999999999999</v>
      </c>
    </row>
    <row r="363" spans="2:30" x14ac:dyDescent="0.25">
      <c r="B363" s="2">
        <v>13</v>
      </c>
      <c r="C363" s="3" t="s">
        <v>25</v>
      </c>
      <c r="D363" s="3" t="str">
        <f>VLOOKUP(C363,'Class Desc'!$C$5:$D$53,2,FALSE)</f>
        <v>INDUSTRIAL WATER</v>
      </c>
      <c r="E363" s="14">
        <v>1</v>
      </c>
      <c r="F363" s="2">
        <v>387.7</v>
      </c>
      <c r="G363" s="2">
        <v>433.8</v>
      </c>
      <c r="H363" s="2">
        <v>438.2</v>
      </c>
      <c r="I363" s="2">
        <v>458.5</v>
      </c>
      <c r="J363" s="2">
        <v>468.7</v>
      </c>
      <c r="K363" s="2">
        <v>505.5</v>
      </c>
      <c r="L363" s="2">
        <v>487.3</v>
      </c>
      <c r="M363" s="2">
        <v>455.2</v>
      </c>
      <c r="N363" s="2">
        <v>475.3</v>
      </c>
      <c r="O363" s="2">
        <v>530.20000000000005</v>
      </c>
      <c r="P363" s="2">
        <v>720.3</v>
      </c>
      <c r="Q363" s="2">
        <v>475.3</v>
      </c>
      <c r="R363">
        <f>SUMIFS(Accounts!$C$7:$C$306,Accounts!$A$7:$A$306,C363,Accounts!$B$7:$B$306,E363)</f>
        <v>36</v>
      </c>
      <c r="S363">
        <f t="shared" si="62"/>
        <v>10.769444444444444</v>
      </c>
      <c r="T363">
        <f t="shared" si="63"/>
        <v>12.05</v>
      </c>
      <c r="U363">
        <f t="shared" si="64"/>
        <v>12.172222222222222</v>
      </c>
      <c r="V363">
        <f t="shared" si="65"/>
        <v>12.736111111111111</v>
      </c>
      <c r="W363">
        <f t="shared" si="66"/>
        <v>13.019444444444444</v>
      </c>
      <c r="X363">
        <f t="shared" si="67"/>
        <v>14.041666666666666</v>
      </c>
      <c r="Y363">
        <f t="shared" si="68"/>
        <v>13.536111111111111</v>
      </c>
      <c r="Z363">
        <f t="shared" si="69"/>
        <v>12.644444444444444</v>
      </c>
      <c r="AA363">
        <f t="shared" si="70"/>
        <v>13.202777777777778</v>
      </c>
      <c r="AB363">
        <f t="shared" si="71"/>
        <v>14.72777777777778</v>
      </c>
      <c r="AC363">
        <f t="shared" si="72"/>
        <v>20.008333333333333</v>
      </c>
      <c r="AD363">
        <f t="shared" si="73"/>
        <v>13.202777777777778</v>
      </c>
    </row>
    <row r="364" spans="2:30" x14ac:dyDescent="0.25">
      <c r="B364" s="2">
        <v>13</v>
      </c>
      <c r="C364" s="3" t="s">
        <v>25</v>
      </c>
      <c r="D364" s="3" t="str">
        <f>VLOOKUP(C364,'Class Desc'!$C$5:$D$53,2,FALSE)</f>
        <v>INDUSTRIAL WATER</v>
      </c>
      <c r="E364" s="14">
        <v>1.5</v>
      </c>
      <c r="F364" s="2">
        <v>2315.1999999999998</v>
      </c>
      <c r="G364" s="2">
        <v>2017.2</v>
      </c>
      <c r="H364" s="2">
        <v>1865.8</v>
      </c>
      <c r="I364" s="2">
        <v>2770.4</v>
      </c>
      <c r="J364" s="2">
        <v>2643.4</v>
      </c>
      <c r="K364" s="2">
        <v>2520.1</v>
      </c>
      <c r="L364" s="2">
        <v>2271.6999999999998</v>
      </c>
      <c r="M364" s="2">
        <v>1904</v>
      </c>
      <c r="N364" s="2">
        <v>2262.1999999999998</v>
      </c>
      <c r="O364" s="2">
        <v>2063.1999999999998</v>
      </c>
      <c r="P364" s="2">
        <v>1876.8</v>
      </c>
      <c r="Q364" s="2">
        <v>2119.5</v>
      </c>
      <c r="R364">
        <f>SUMIFS(Accounts!$C$7:$C$306,Accounts!$A$7:$A$306,C364,Accounts!$B$7:$B$306,E364)</f>
        <v>41</v>
      </c>
      <c r="S364">
        <f t="shared" si="62"/>
        <v>56.468292682926823</v>
      </c>
      <c r="T364">
        <f t="shared" si="63"/>
        <v>49.2</v>
      </c>
      <c r="U364">
        <f t="shared" si="64"/>
        <v>45.507317073170732</v>
      </c>
      <c r="V364">
        <f t="shared" si="65"/>
        <v>67.57073170731708</v>
      </c>
      <c r="W364">
        <f t="shared" si="66"/>
        <v>64.473170731707313</v>
      </c>
      <c r="X364">
        <f t="shared" si="67"/>
        <v>61.465853658536581</v>
      </c>
      <c r="Y364">
        <f t="shared" si="68"/>
        <v>55.407317073170731</v>
      </c>
      <c r="Z364">
        <f t="shared" si="69"/>
        <v>46.439024390243901</v>
      </c>
      <c r="AA364">
        <f t="shared" si="70"/>
        <v>55.175609756097558</v>
      </c>
      <c r="AB364">
        <f t="shared" si="71"/>
        <v>50.321951219512194</v>
      </c>
      <c r="AC364">
        <f t="shared" si="72"/>
        <v>45.775609756097559</v>
      </c>
      <c r="AD364">
        <f t="shared" si="73"/>
        <v>51.695121951219512</v>
      </c>
    </row>
    <row r="365" spans="2:30" x14ac:dyDescent="0.25">
      <c r="B365" s="2">
        <v>13</v>
      </c>
      <c r="C365" s="3" t="s">
        <v>25</v>
      </c>
      <c r="D365" s="3" t="str">
        <f>VLOOKUP(C365,'Class Desc'!$C$5:$D$53,2,FALSE)</f>
        <v>INDUSTRIAL WATER</v>
      </c>
      <c r="E365" s="14">
        <v>2</v>
      </c>
      <c r="F365" s="2">
        <v>1581.1</v>
      </c>
      <c r="G365" s="2">
        <v>1531.2</v>
      </c>
      <c r="H365" s="2">
        <v>1812.1</v>
      </c>
      <c r="I365" s="2">
        <v>5278.6</v>
      </c>
      <c r="J365" s="2">
        <v>6805.7</v>
      </c>
      <c r="K365" s="2">
        <v>5610</v>
      </c>
      <c r="L365" s="2">
        <v>7067.8</v>
      </c>
      <c r="M365" s="2">
        <v>4189.8</v>
      </c>
      <c r="N365" s="2">
        <v>3506.6</v>
      </c>
      <c r="O365" s="2">
        <v>3005.1</v>
      </c>
      <c r="P365" s="2">
        <v>2429.1</v>
      </c>
      <c r="Q365" s="2">
        <v>1684.7</v>
      </c>
      <c r="R365">
        <f>SUMIFS(Accounts!$C$7:$C$306,Accounts!$A$7:$A$306,C365,Accounts!$B$7:$B$306,E365)</f>
        <v>21</v>
      </c>
      <c r="S365">
        <f t="shared" si="62"/>
        <v>75.290476190476184</v>
      </c>
      <c r="T365">
        <f t="shared" si="63"/>
        <v>72.914285714285711</v>
      </c>
      <c r="U365">
        <f t="shared" si="64"/>
        <v>86.290476190476184</v>
      </c>
      <c r="V365">
        <f t="shared" si="65"/>
        <v>251.36190476190478</v>
      </c>
      <c r="W365">
        <f t="shared" si="66"/>
        <v>324.0809523809524</v>
      </c>
      <c r="X365">
        <f t="shared" si="67"/>
        <v>267.14285714285717</v>
      </c>
      <c r="Y365">
        <f t="shared" si="68"/>
        <v>336.56190476190477</v>
      </c>
      <c r="Z365">
        <f t="shared" si="69"/>
        <v>199.51428571428573</v>
      </c>
      <c r="AA365">
        <f t="shared" si="70"/>
        <v>166.98095238095237</v>
      </c>
      <c r="AB365">
        <f t="shared" si="71"/>
        <v>143.1</v>
      </c>
      <c r="AC365">
        <f t="shared" si="72"/>
        <v>115.67142857142856</v>
      </c>
      <c r="AD365">
        <f t="shared" si="73"/>
        <v>80.223809523809521</v>
      </c>
    </row>
    <row r="366" spans="2:30" x14ac:dyDescent="0.25">
      <c r="B366" s="2">
        <v>13</v>
      </c>
      <c r="C366" s="3" t="s">
        <v>25</v>
      </c>
      <c r="D366" s="3" t="str">
        <f>VLOOKUP(C366,'Class Desc'!$C$5:$D$53,2,FALSE)</f>
        <v>INDUSTRIAL WATER</v>
      </c>
      <c r="E366" s="14">
        <v>3</v>
      </c>
      <c r="F366" s="2">
        <v>5124.8999999999996</v>
      </c>
      <c r="G366" s="2">
        <v>4742.5</v>
      </c>
      <c r="H366" s="2">
        <v>5573.8</v>
      </c>
      <c r="I366" s="2">
        <v>15304.9</v>
      </c>
      <c r="J366" s="2">
        <v>15908.9</v>
      </c>
      <c r="K366" s="2">
        <v>14853.9</v>
      </c>
      <c r="L366" s="2">
        <v>17037.7</v>
      </c>
      <c r="M366" s="2">
        <v>6464</v>
      </c>
      <c r="N366" s="2">
        <v>4851.2</v>
      </c>
      <c r="O366" s="2">
        <v>3650.7</v>
      </c>
      <c r="P366" s="2">
        <v>3984.6</v>
      </c>
      <c r="Q366" s="2">
        <v>4448</v>
      </c>
      <c r="R366">
        <f>SUMIFS(Accounts!$C$7:$C$306,Accounts!$A$7:$A$306,C366,Accounts!$B$7:$B$306,E366)</f>
        <v>9</v>
      </c>
      <c r="S366">
        <f t="shared" si="62"/>
        <v>569.43333333333328</v>
      </c>
      <c r="T366">
        <f t="shared" si="63"/>
        <v>526.94444444444446</v>
      </c>
      <c r="U366">
        <f t="shared" si="64"/>
        <v>619.31111111111113</v>
      </c>
      <c r="V366">
        <f t="shared" si="65"/>
        <v>1700.5444444444445</v>
      </c>
      <c r="W366">
        <f t="shared" si="66"/>
        <v>1767.6555555555556</v>
      </c>
      <c r="X366">
        <f t="shared" si="67"/>
        <v>1650.4333333333334</v>
      </c>
      <c r="Y366">
        <f t="shared" si="68"/>
        <v>1893.0777777777778</v>
      </c>
      <c r="Z366">
        <f t="shared" si="69"/>
        <v>718.22222222222217</v>
      </c>
      <c r="AA366">
        <f t="shared" si="70"/>
        <v>539.02222222222224</v>
      </c>
      <c r="AB366">
        <f t="shared" si="71"/>
        <v>405.63333333333333</v>
      </c>
      <c r="AC366">
        <f t="shared" si="72"/>
        <v>442.73333333333335</v>
      </c>
      <c r="AD366">
        <f t="shared" si="73"/>
        <v>494.22222222222223</v>
      </c>
    </row>
    <row r="367" spans="2:30" x14ac:dyDescent="0.25">
      <c r="B367" s="2">
        <v>13</v>
      </c>
      <c r="C367" s="3" t="s">
        <v>25</v>
      </c>
      <c r="D367" s="3" t="str">
        <f>VLOOKUP(C367,'Class Desc'!$C$5:$D$53,2,FALSE)</f>
        <v>INDUSTRIAL WATER</v>
      </c>
      <c r="E367" s="14">
        <v>4</v>
      </c>
      <c r="F367" s="2">
        <v>3964.1</v>
      </c>
      <c r="G367" s="2">
        <v>4392.8999999999996</v>
      </c>
      <c r="H367" s="2">
        <v>5756.4</v>
      </c>
      <c r="I367" s="2">
        <v>26593.5</v>
      </c>
      <c r="J367" s="2">
        <v>7240</v>
      </c>
      <c r="K367" s="2">
        <v>8099.7</v>
      </c>
      <c r="L367" s="2">
        <v>12373.3</v>
      </c>
      <c r="M367" s="2">
        <v>12571.1</v>
      </c>
      <c r="N367" s="2">
        <v>9856.6299999999992</v>
      </c>
      <c r="O367" s="2">
        <v>11414.27</v>
      </c>
      <c r="P367" s="2">
        <v>10359.299999999999</v>
      </c>
      <c r="Q367" s="2">
        <v>9389.2000000000007</v>
      </c>
      <c r="R367">
        <f>SUMIFS(Accounts!$C$7:$C$306,Accounts!$A$7:$A$306,C367,Accounts!$B$7:$B$306,E367)</f>
        <v>5</v>
      </c>
      <c r="S367">
        <f t="shared" si="62"/>
        <v>792.81999999999994</v>
      </c>
      <c r="T367">
        <f t="shared" si="63"/>
        <v>878.57999999999993</v>
      </c>
      <c r="U367">
        <f t="shared" si="64"/>
        <v>1151.28</v>
      </c>
      <c r="V367">
        <f t="shared" si="65"/>
        <v>5318.7</v>
      </c>
      <c r="W367">
        <f t="shared" si="66"/>
        <v>1448</v>
      </c>
      <c r="X367">
        <f t="shared" si="67"/>
        <v>1619.94</v>
      </c>
      <c r="Y367">
        <f t="shared" si="68"/>
        <v>2474.66</v>
      </c>
      <c r="Z367">
        <f t="shared" si="69"/>
        <v>2514.2200000000003</v>
      </c>
      <c r="AA367">
        <f t="shared" si="70"/>
        <v>1971.3259999999998</v>
      </c>
      <c r="AB367">
        <f t="shared" si="71"/>
        <v>2282.8540000000003</v>
      </c>
      <c r="AC367">
        <f t="shared" si="72"/>
        <v>2071.8599999999997</v>
      </c>
      <c r="AD367">
        <f t="shared" si="73"/>
        <v>1877.8400000000001</v>
      </c>
    </row>
    <row r="368" spans="2:30" x14ac:dyDescent="0.25">
      <c r="B368" s="2">
        <v>13</v>
      </c>
      <c r="C368" s="3" t="s">
        <v>25</v>
      </c>
      <c r="D368" s="3" t="str">
        <f>VLOOKUP(C368,'Class Desc'!$C$5:$D$53,2,FALSE)</f>
        <v>INDUSTRIAL WATER</v>
      </c>
      <c r="E368" s="14">
        <v>6</v>
      </c>
      <c r="F368" s="2">
        <v>3.9</v>
      </c>
      <c r="G368" s="2">
        <v>12.2</v>
      </c>
      <c r="H368" s="2">
        <v>19</v>
      </c>
      <c r="I368" s="2">
        <v>20.9</v>
      </c>
      <c r="J368" s="2">
        <v>51.1</v>
      </c>
      <c r="K368" s="2">
        <v>64.400000000000006</v>
      </c>
      <c r="L368" s="2">
        <v>63.9</v>
      </c>
      <c r="M368" s="2">
        <v>51.3</v>
      </c>
      <c r="N368" s="2">
        <v>85.8</v>
      </c>
      <c r="O368" s="2">
        <v>84</v>
      </c>
      <c r="P368" s="2">
        <v>75.8</v>
      </c>
      <c r="Q368" s="2">
        <v>40.6</v>
      </c>
      <c r="R368">
        <f>SUMIFS(Accounts!$C$7:$C$306,Accounts!$A$7:$A$306,C368,Accounts!$B$7:$B$306,E368)</f>
        <v>1</v>
      </c>
      <c r="S368">
        <f t="shared" si="62"/>
        <v>3.9</v>
      </c>
      <c r="T368">
        <f t="shared" si="63"/>
        <v>12.2</v>
      </c>
      <c r="U368">
        <f t="shared" si="64"/>
        <v>19</v>
      </c>
      <c r="V368">
        <f t="shared" si="65"/>
        <v>20.9</v>
      </c>
      <c r="W368">
        <f t="shared" si="66"/>
        <v>51.1</v>
      </c>
      <c r="X368">
        <f t="shared" si="67"/>
        <v>64.400000000000006</v>
      </c>
      <c r="Y368">
        <f t="shared" si="68"/>
        <v>63.9</v>
      </c>
      <c r="Z368">
        <f t="shared" si="69"/>
        <v>51.3</v>
      </c>
      <c r="AA368">
        <f t="shared" si="70"/>
        <v>85.8</v>
      </c>
      <c r="AB368">
        <f t="shared" si="71"/>
        <v>84</v>
      </c>
      <c r="AC368">
        <f t="shared" si="72"/>
        <v>75.8</v>
      </c>
      <c r="AD368">
        <f t="shared" si="73"/>
        <v>40.6</v>
      </c>
    </row>
    <row r="369" spans="2:30" x14ac:dyDescent="0.25">
      <c r="B369" s="2">
        <v>13</v>
      </c>
      <c r="C369" s="3" t="s">
        <v>25</v>
      </c>
      <c r="D369" s="3" t="str">
        <f>VLOOKUP(C369,'Class Desc'!$C$5:$D$53,2,FALSE)</f>
        <v>INDUSTRIAL WATER</v>
      </c>
      <c r="E369" s="14">
        <v>8</v>
      </c>
      <c r="F369" s="2">
        <v>95</v>
      </c>
      <c r="G369" s="2">
        <v>262</v>
      </c>
      <c r="H369" s="2">
        <v>295</v>
      </c>
      <c r="I369" s="2">
        <v>277</v>
      </c>
      <c r="J369" s="2">
        <v>281</v>
      </c>
      <c r="K369" s="2">
        <v>368</v>
      </c>
      <c r="L369" s="2">
        <v>269</v>
      </c>
      <c r="M369" s="2">
        <v>376</v>
      </c>
      <c r="N369" s="2">
        <v>512</v>
      </c>
      <c r="O369" s="2">
        <v>489</v>
      </c>
      <c r="P369" s="2">
        <v>489</v>
      </c>
      <c r="Q369" s="2">
        <v>259</v>
      </c>
      <c r="R369">
        <f>SUMIFS(Accounts!$C$7:$C$306,Accounts!$A$7:$A$306,C369,Accounts!$B$7:$B$306,E369)</f>
        <v>1</v>
      </c>
      <c r="S369">
        <f t="shared" si="62"/>
        <v>95</v>
      </c>
      <c r="T369">
        <f t="shared" si="63"/>
        <v>262</v>
      </c>
      <c r="U369">
        <f t="shared" si="64"/>
        <v>295</v>
      </c>
      <c r="V369">
        <f t="shared" si="65"/>
        <v>277</v>
      </c>
      <c r="W369">
        <f t="shared" si="66"/>
        <v>281</v>
      </c>
      <c r="X369">
        <f t="shared" si="67"/>
        <v>368</v>
      </c>
      <c r="Y369">
        <f t="shared" si="68"/>
        <v>269</v>
      </c>
      <c r="Z369">
        <f t="shared" si="69"/>
        <v>376</v>
      </c>
      <c r="AA369">
        <f t="shared" si="70"/>
        <v>512</v>
      </c>
      <c r="AB369">
        <f t="shared" si="71"/>
        <v>489</v>
      </c>
      <c r="AC369">
        <f t="shared" si="72"/>
        <v>489</v>
      </c>
      <c r="AD369">
        <f t="shared" si="73"/>
        <v>259</v>
      </c>
    </row>
    <row r="370" spans="2:30" x14ac:dyDescent="0.25">
      <c r="B370" s="2">
        <v>13</v>
      </c>
      <c r="C370" s="3" t="s">
        <v>36</v>
      </c>
      <c r="D370" s="3" t="str">
        <f>VLOOKUP(C370,'Class Desc'!$C$5:$D$53,2,FALSE)</f>
        <v>INDL SCE WATER</v>
      </c>
      <c r="E370" s="14">
        <v>4</v>
      </c>
      <c r="F370" s="2">
        <v>4077.4</v>
      </c>
      <c r="G370" s="2">
        <v>1836.2</v>
      </c>
      <c r="H370" s="2">
        <v>2799.5</v>
      </c>
      <c r="I370" s="2">
        <v>3325.1</v>
      </c>
      <c r="J370" s="2">
        <v>5286.8</v>
      </c>
      <c r="K370" s="2">
        <v>2778.5</v>
      </c>
      <c r="L370" s="2">
        <v>4286</v>
      </c>
      <c r="M370" s="2">
        <v>2092.3000000000002</v>
      </c>
      <c r="N370" s="2">
        <v>1970</v>
      </c>
      <c r="O370" s="2">
        <v>2882.7</v>
      </c>
      <c r="P370" s="2">
        <v>3253.4</v>
      </c>
      <c r="Q370" s="4"/>
      <c r="R370">
        <f>SUMIFS(Accounts!$C$7:$C$306,Accounts!$A$7:$A$306,C370,Accounts!$B$7:$B$306,E370)</f>
        <v>0</v>
      </c>
      <c r="S370">
        <f t="shared" si="62"/>
        <v>0</v>
      </c>
      <c r="T370">
        <f t="shared" si="63"/>
        <v>0</v>
      </c>
      <c r="U370">
        <f t="shared" si="64"/>
        <v>0</v>
      </c>
      <c r="V370">
        <f t="shared" si="65"/>
        <v>0</v>
      </c>
      <c r="W370">
        <f t="shared" si="66"/>
        <v>0</v>
      </c>
      <c r="X370">
        <f t="shared" si="67"/>
        <v>0</v>
      </c>
      <c r="Y370">
        <f t="shared" si="68"/>
        <v>0</v>
      </c>
      <c r="Z370">
        <f t="shared" si="69"/>
        <v>0</v>
      </c>
      <c r="AA370">
        <f t="shared" si="70"/>
        <v>0</v>
      </c>
      <c r="AB370">
        <f t="shared" si="71"/>
        <v>0</v>
      </c>
      <c r="AC370">
        <f t="shared" si="72"/>
        <v>0</v>
      </c>
      <c r="AD370">
        <f t="shared" si="73"/>
        <v>0</v>
      </c>
    </row>
    <row r="371" spans="2:30" x14ac:dyDescent="0.25">
      <c r="B371" s="2">
        <v>13</v>
      </c>
      <c r="C371" s="3" t="s">
        <v>36</v>
      </c>
      <c r="D371" s="3" t="str">
        <f>VLOOKUP(C371,'Class Desc'!$C$5:$D$53,2,FALSE)</f>
        <v>INDL SCE WATER</v>
      </c>
      <c r="E371" s="14">
        <v>8</v>
      </c>
      <c r="F371" s="2">
        <v>1140</v>
      </c>
      <c r="G371" s="2">
        <v>1668</v>
      </c>
      <c r="H371" s="2">
        <v>4100</v>
      </c>
      <c r="I371" s="2">
        <v>6788</v>
      </c>
      <c r="J371" s="2">
        <v>11247.2</v>
      </c>
      <c r="K371" s="2">
        <v>7560.8</v>
      </c>
      <c r="L371" s="2">
        <v>5804</v>
      </c>
      <c r="M371" s="2">
        <v>4707</v>
      </c>
      <c r="N371" s="2">
        <v>6697.3</v>
      </c>
      <c r="O371" s="2">
        <v>3060.3</v>
      </c>
      <c r="P371" s="2">
        <v>5220.3999999999996</v>
      </c>
      <c r="Q371" s="2">
        <v>6105</v>
      </c>
      <c r="R371">
        <f>SUMIFS(Accounts!$C$7:$C$306,Accounts!$A$7:$A$306,C371,Accounts!$B$7:$B$306,E371)</f>
        <v>0</v>
      </c>
      <c r="S371">
        <f t="shared" si="62"/>
        <v>0</v>
      </c>
      <c r="T371">
        <f t="shared" si="63"/>
        <v>0</v>
      </c>
      <c r="U371">
        <f t="shared" si="64"/>
        <v>0</v>
      </c>
      <c r="V371">
        <f t="shared" si="65"/>
        <v>0</v>
      </c>
      <c r="W371">
        <f t="shared" si="66"/>
        <v>0</v>
      </c>
      <c r="X371">
        <f t="shared" si="67"/>
        <v>0</v>
      </c>
      <c r="Y371">
        <f t="shared" si="68"/>
        <v>0</v>
      </c>
      <c r="Z371">
        <f t="shared" si="69"/>
        <v>0</v>
      </c>
      <c r="AA371">
        <f t="shared" si="70"/>
        <v>0</v>
      </c>
      <c r="AB371">
        <f t="shared" si="71"/>
        <v>0</v>
      </c>
      <c r="AC371">
        <f t="shared" si="72"/>
        <v>0</v>
      </c>
      <c r="AD371">
        <f t="shared" si="73"/>
        <v>0</v>
      </c>
    </row>
    <row r="372" spans="2:30" x14ac:dyDescent="0.25">
      <c r="B372" s="2">
        <v>13</v>
      </c>
      <c r="C372" s="3" t="s">
        <v>26</v>
      </c>
      <c r="D372" s="3" t="str">
        <f>VLOOKUP(C372,'Class Desc'!$C$5:$D$53,2,FALSE)</f>
        <v>INDL WATER HIGH USE RATE</v>
      </c>
      <c r="E372" s="14">
        <v>4</v>
      </c>
      <c r="F372" s="2">
        <v>21016.5</v>
      </c>
      <c r="G372" s="2">
        <v>17085.400000000001</v>
      </c>
      <c r="H372" s="2">
        <v>20992</v>
      </c>
      <c r="I372" s="2">
        <v>27049.1</v>
      </c>
      <c r="J372" s="2">
        <v>21856.2</v>
      </c>
      <c r="K372" s="2">
        <v>20641.099999999999</v>
      </c>
      <c r="L372" s="2">
        <v>30108.7</v>
      </c>
      <c r="M372" s="2">
        <v>16334.3</v>
      </c>
      <c r="N372" s="2">
        <v>24176.5</v>
      </c>
      <c r="O372" s="2">
        <v>22540</v>
      </c>
      <c r="P372" s="2">
        <v>23155.1</v>
      </c>
      <c r="Q372" s="2">
        <v>28341.5</v>
      </c>
      <c r="R372">
        <f>SUMIFS(Accounts!$C$7:$C$306,Accounts!$A$7:$A$306,C372,Accounts!$B$7:$B$306,E372)</f>
        <v>4</v>
      </c>
      <c r="S372">
        <f t="shared" si="62"/>
        <v>5254.125</v>
      </c>
      <c r="T372">
        <f t="shared" si="63"/>
        <v>4271.3500000000004</v>
      </c>
      <c r="U372">
        <f t="shared" si="64"/>
        <v>5248</v>
      </c>
      <c r="V372">
        <f t="shared" si="65"/>
        <v>6762.2749999999996</v>
      </c>
      <c r="W372">
        <f t="shared" si="66"/>
        <v>5464.05</v>
      </c>
      <c r="X372">
        <f t="shared" si="67"/>
        <v>5160.2749999999996</v>
      </c>
      <c r="Y372">
        <f t="shared" si="68"/>
        <v>7527.1750000000002</v>
      </c>
      <c r="Z372">
        <f t="shared" si="69"/>
        <v>4083.5749999999998</v>
      </c>
      <c r="AA372">
        <f t="shared" si="70"/>
        <v>6044.125</v>
      </c>
      <c r="AB372">
        <f t="shared" si="71"/>
        <v>5635</v>
      </c>
      <c r="AC372">
        <f t="shared" si="72"/>
        <v>5788.7749999999996</v>
      </c>
      <c r="AD372">
        <f t="shared" si="73"/>
        <v>7085.375</v>
      </c>
    </row>
    <row r="373" spans="2:30" x14ac:dyDescent="0.25">
      <c r="B373" s="2">
        <v>13</v>
      </c>
      <c r="C373" s="3" t="s">
        <v>26</v>
      </c>
      <c r="D373" s="3" t="str">
        <f>VLOOKUP(C373,'Class Desc'!$C$5:$D$53,2,FALSE)</f>
        <v>INDL WATER HIGH USE RATE</v>
      </c>
      <c r="E373" s="14">
        <v>6</v>
      </c>
      <c r="F373" s="2">
        <v>15.6</v>
      </c>
      <c r="G373" s="2">
        <v>5.2</v>
      </c>
      <c r="H373" s="2">
        <v>24.4</v>
      </c>
      <c r="I373" s="2">
        <v>375.8</v>
      </c>
      <c r="J373" s="2">
        <v>356.2</v>
      </c>
      <c r="K373" s="2">
        <v>194.9</v>
      </c>
      <c r="L373" s="2">
        <v>268.89999999999998</v>
      </c>
      <c r="M373" s="2">
        <v>66.099999999999994</v>
      </c>
      <c r="N373" s="2">
        <v>14.4</v>
      </c>
      <c r="O373" s="2">
        <v>0</v>
      </c>
      <c r="P373" s="2">
        <v>0.1</v>
      </c>
      <c r="Q373" s="2">
        <v>0</v>
      </c>
      <c r="R373">
        <f>SUMIFS(Accounts!$C$7:$C$306,Accounts!$A$7:$A$306,C373,Accounts!$B$7:$B$306,E373)</f>
        <v>1</v>
      </c>
      <c r="S373">
        <f t="shared" si="62"/>
        <v>15.6</v>
      </c>
      <c r="T373">
        <f t="shared" si="63"/>
        <v>5.2</v>
      </c>
      <c r="U373">
        <f t="shared" si="64"/>
        <v>24.4</v>
      </c>
      <c r="V373">
        <f t="shared" si="65"/>
        <v>375.8</v>
      </c>
      <c r="W373">
        <f t="shared" si="66"/>
        <v>356.2</v>
      </c>
      <c r="X373">
        <f t="shared" si="67"/>
        <v>194.9</v>
      </c>
      <c r="Y373">
        <f t="shared" si="68"/>
        <v>268.89999999999998</v>
      </c>
      <c r="Z373">
        <f t="shared" si="69"/>
        <v>66.099999999999994</v>
      </c>
      <c r="AA373">
        <f t="shared" si="70"/>
        <v>14.4</v>
      </c>
      <c r="AB373">
        <f t="shared" si="71"/>
        <v>0</v>
      </c>
      <c r="AC373">
        <f t="shared" si="72"/>
        <v>0.1</v>
      </c>
      <c r="AD373">
        <f t="shared" si="73"/>
        <v>0</v>
      </c>
    </row>
    <row r="374" spans="2:30" x14ac:dyDescent="0.25">
      <c r="B374" s="2">
        <v>13</v>
      </c>
      <c r="C374" s="3" t="s">
        <v>27</v>
      </c>
      <c r="D374" s="3" t="str">
        <f>VLOOKUP(C374,'Class Desc'!$C$5:$D$53,2,FALSE)</f>
        <v>INDUSTRIAL IRRIGATION</v>
      </c>
      <c r="E374" s="3" t="s">
        <v>12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2">
        <v>0</v>
      </c>
      <c r="Q374" s="4"/>
      <c r="R374">
        <f>SUMIFS(Accounts!$C$7:$C$306,Accounts!$A$7:$A$306,C374,Accounts!$B$7:$B$306,E374)</f>
        <v>0</v>
      </c>
      <c r="S374">
        <f t="shared" si="62"/>
        <v>0</v>
      </c>
      <c r="T374">
        <f t="shared" si="63"/>
        <v>0</v>
      </c>
      <c r="U374">
        <f t="shared" si="64"/>
        <v>0</v>
      </c>
      <c r="V374">
        <f t="shared" si="65"/>
        <v>0</v>
      </c>
      <c r="W374">
        <f t="shared" si="66"/>
        <v>0</v>
      </c>
      <c r="X374">
        <f t="shared" si="67"/>
        <v>0</v>
      </c>
      <c r="Y374">
        <f t="shared" si="68"/>
        <v>0</v>
      </c>
      <c r="Z374">
        <f t="shared" si="69"/>
        <v>0</v>
      </c>
      <c r="AA374">
        <f t="shared" si="70"/>
        <v>0</v>
      </c>
      <c r="AB374">
        <f t="shared" si="71"/>
        <v>0</v>
      </c>
      <c r="AC374">
        <f t="shared" si="72"/>
        <v>0</v>
      </c>
      <c r="AD374">
        <f t="shared" si="73"/>
        <v>0</v>
      </c>
    </row>
    <row r="375" spans="2:30" x14ac:dyDescent="0.25">
      <c r="B375" s="2">
        <v>13</v>
      </c>
      <c r="C375" s="3" t="s">
        <v>27</v>
      </c>
      <c r="D375" s="3" t="str">
        <f>VLOOKUP(C375,'Class Desc'!$C$5:$D$53,2,FALSE)</f>
        <v>INDUSTRIAL IRRIGATION</v>
      </c>
      <c r="E375" s="14">
        <v>0.75</v>
      </c>
      <c r="F375" s="2">
        <v>5.6</v>
      </c>
      <c r="G375" s="2">
        <v>6.8</v>
      </c>
      <c r="H375" s="2">
        <v>9.5</v>
      </c>
      <c r="I375" s="2">
        <v>9.1999999999999993</v>
      </c>
      <c r="J375" s="2">
        <v>11.4</v>
      </c>
      <c r="K375" s="2">
        <v>10.9</v>
      </c>
      <c r="L375" s="2">
        <v>14.1</v>
      </c>
      <c r="M375" s="2">
        <v>10.4</v>
      </c>
      <c r="N375" s="2">
        <v>7.4</v>
      </c>
      <c r="O375" s="2">
        <v>8</v>
      </c>
      <c r="P375" s="2">
        <v>7.6</v>
      </c>
      <c r="Q375" s="2">
        <v>7.9</v>
      </c>
      <c r="R375">
        <f>SUMIFS(Accounts!$C$7:$C$306,Accounts!$A$7:$A$306,C375,Accounts!$B$7:$B$306,E375)</f>
        <v>1</v>
      </c>
      <c r="S375">
        <f t="shared" si="62"/>
        <v>5.6</v>
      </c>
      <c r="T375">
        <f t="shared" si="63"/>
        <v>6.8</v>
      </c>
      <c r="U375">
        <f t="shared" si="64"/>
        <v>9.5</v>
      </c>
      <c r="V375">
        <f t="shared" si="65"/>
        <v>9.1999999999999993</v>
      </c>
      <c r="W375">
        <f t="shared" si="66"/>
        <v>11.4</v>
      </c>
      <c r="X375">
        <f t="shared" si="67"/>
        <v>10.9</v>
      </c>
      <c r="Y375">
        <f t="shared" si="68"/>
        <v>14.1</v>
      </c>
      <c r="Z375">
        <f t="shared" si="69"/>
        <v>10.4</v>
      </c>
      <c r="AA375">
        <f t="shared" si="70"/>
        <v>7.4</v>
      </c>
      <c r="AB375">
        <f t="shared" si="71"/>
        <v>8</v>
      </c>
      <c r="AC375">
        <f t="shared" si="72"/>
        <v>7.6</v>
      </c>
      <c r="AD375">
        <f t="shared" si="73"/>
        <v>7.9</v>
      </c>
    </row>
    <row r="376" spans="2:30" x14ac:dyDescent="0.25">
      <c r="B376" s="2">
        <v>13</v>
      </c>
      <c r="C376" s="3" t="s">
        <v>27</v>
      </c>
      <c r="D376" s="3" t="str">
        <f>VLOOKUP(C376,'Class Desc'!$C$5:$D$53,2,FALSE)</f>
        <v>INDUSTRIAL IRRIGATION</v>
      </c>
      <c r="E376" s="14">
        <v>1</v>
      </c>
      <c r="F376" s="2">
        <v>96.4</v>
      </c>
      <c r="G376" s="2">
        <v>90.4</v>
      </c>
      <c r="H376" s="2">
        <v>112.5</v>
      </c>
      <c r="I376" s="2">
        <v>207.9</v>
      </c>
      <c r="J376" s="2">
        <v>233.5</v>
      </c>
      <c r="K376" s="2">
        <v>232.7</v>
      </c>
      <c r="L376" s="2">
        <v>241.6</v>
      </c>
      <c r="M376" s="2">
        <v>224.3</v>
      </c>
      <c r="N376" s="2">
        <v>279.2</v>
      </c>
      <c r="O376" s="2">
        <v>247.3</v>
      </c>
      <c r="P376" s="2">
        <v>214.1</v>
      </c>
      <c r="Q376" s="2">
        <v>193</v>
      </c>
      <c r="R376">
        <f>SUMIFS(Accounts!$C$7:$C$306,Accounts!$A$7:$A$306,C376,Accounts!$B$7:$B$306,E376)</f>
        <v>8</v>
      </c>
      <c r="S376">
        <f t="shared" si="62"/>
        <v>12.05</v>
      </c>
      <c r="T376">
        <f t="shared" si="63"/>
        <v>11.3</v>
      </c>
      <c r="U376">
        <f t="shared" si="64"/>
        <v>14.0625</v>
      </c>
      <c r="V376">
        <f t="shared" si="65"/>
        <v>25.987500000000001</v>
      </c>
      <c r="W376">
        <f t="shared" si="66"/>
        <v>29.1875</v>
      </c>
      <c r="X376">
        <f t="shared" si="67"/>
        <v>29.087499999999999</v>
      </c>
      <c r="Y376">
        <f t="shared" si="68"/>
        <v>30.2</v>
      </c>
      <c r="Z376">
        <f t="shared" si="69"/>
        <v>28.037500000000001</v>
      </c>
      <c r="AA376">
        <f t="shared" si="70"/>
        <v>34.9</v>
      </c>
      <c r="AB376">
        <f t="shared" si="71"/>
        <v>30.912500000000001</v>
      </c>
      <c r="AC376">
        <f t="shared" si="72"/>
        <v>26.762499999999999</v>
      </c>
      <c r="AD376">
        <f t="shared" si="73"/>
        <v>24.125</v>
      </c>
    </row>
    <row r="377" spans="2:30" x14ac:dyDescent="0.25">
      <c r="B377" s="2">
        <v>13</v>
      </c>
      <c r="C377" s="3" t="s">
        <v>27</v>
      </c>
      <c r="D377" s="3" t="str">
        <f>VLOOKUP(C377,'Class Desc'!$C$5:$D$53,2,FALSE)</f>
        <v>INDUSTRIAL IRRIGATION</v>
      </c>
      <c r="E377" s="14">
        <v>1.5</v>
      </c>
      <c r="F377" s="2">
        <v>794.6</v>
      </c>
      <c r="G377" s="2">
        <v>875</v>
      </c>
      <c r="H377" s="2">
        <v>1065</v>
      </c>
      <c r="I377" s="2">
        <v>1197.2</v>
      </c>
      <c r="J377" s="2">
        <v>1250.3</v>
      </c>
      <c r="K377" s="2">
        <v>1151.5</v>
      </c>
      <c r="L377" s="2">
        <v>1197.8</v>
      </c>
      <c r="M377" s="2">
        <v>1117.2</v>
      </c>
      <c r="N377" s="2">
        <v>1132.2</v>
      </c>
      <c r="O377" s="2">
        <v>1195.7</v>
      </c>
      <c r="P377" s="2">
        <v>1035.2</v>
      </c>
      <c r="Q377" s="2">
        <v>935.4</v>
      </c>
      <c r="R377">
        <f>SUMIFS(Accounts!$C$7:$C$306,Accounts!$A$7:$A$306,C377,Accounts!$B$7:$B$306,E377)</f>
        <v>23</v>
      </c>
      <c r="S377">
        <f t="shared" si="62"/>
        <v>34.547826086956526</v>
      </c>
      <c r="T377">
        <f t="shared" si="63"/>
        <v>38.043478260869563</v>
      </c>
      <c r="U377">
        <f t="shared" si="64"/>
        <v>46.304347826086953</v>
      </c>
      <c r="V377">
        <f t="shared" si="65"/>
        <v>52.052173913043482</v>
      </c>
      <c r="W377">
        <f t="shared" si="66"/>
        <v>54.360869565217392</v>
      </c>
      <c r="X377">
        <f t="shared" si="67"/>
        <v>50.065217391304351</v>
      </c>
      <c r="Y377">
        <f t="shared" si="68"/>
        <v>52.078260869565213</v>
      </c>
      <c r="Z377">
        <f t="shared" si="69"/>
        <v>48.573913043478264</v>
      </c>
      <c r="AA377">
        <f t="shared" si="70"/>
        <v>49.22608695652174</v>
      </c>
      <c r="AB377">
        <f t="shared" si="71"/>
        <v>51.986956521739131</v>
      </c>
      <c r="AC377">
        <f t="shared" si="72"/>
        <v>45.008695652173913</v>
      </c>
      <c r="AD377">
        <f t="shared" si="73"/>
        <v>40.669565217391302</v>
      </c>
    </row>
    <row r="378" spans="2:30" x14ac:dyDescent="0.25">
      <c r="B378" s="2">
        <v>13</v>
      </c>
      <c r="C378" s="3" t="s">
        <v>27</v>
      </c>
      <c r="D378" s="3" t="str">
        <f>VLOOKUP(C378,'Class Desc'!$C$5:$D$53,2,FALSE)</f>
        <v>INDUSTRIAL IRRIGATION</v>
      </c>
      <c r="E378" s="14">
        <v>2</v>
      </c>
      <c r="F378" s="2">
        <v>532.6</v>
      </c>
      <c r="G378" s="2">
        <v>563.5</v>
      </c>
      <c r="H378" s="2">
        <v>778</v>
      </c>
      <c r="I378" s="2">
        <v>966.7</v>
      </c>
      <c r="J378" s="2">
        <v>1309.5999999999999</v>
      </c>
      <c r="K378" s="2">
        <v>1128.5999999999999</v>
      </c>
      <c r="L378" s="2">
        <v>1219.3</v>
      </c>
      <c r="M378" s="2">
        <v>1182</v>
      </c>
      <c r="N378" s="2">
        <v>1277.4000000000001</v>
      </c>
      <c r="O378" s="2">
        <v>1486.8</v>
      </c>
      <c r="P378" s="2">
        <v>1127.7</v>
      </c>
      <c r="Q378" s="2">
        <v>884.1</v>
      </c>
      <c r="R378">
        <f>SUMIFS(Accounts!$C$7:$C$306,Accounts!$A$7:$A$306,C378,Accounts!$B$7:$B$306,E378)</f>
        <v>11</v>
      </c>
      <c r="S378">
        <f t="shared" si="62"/>
        <v>48.418181818181822</v>
      </c>
      <c r="T378">
        <f t="shared" si="63"/>
        <v>51.227272727272727</v>
      </c>
      <c r="U378">
        <f t="shared" si="64"/>
        <v>70.727272727272734</v>
      </c>
      <c r="V378">
        <f t="shared" si="65"/>
        <v>87.88181818181819</v>
      </c>
      <c r="W378">
        <f t="shared" si="66"/>
        <v>119.05454545454545</v>
      </c>
      <c r="X378">
        <f t="shared" si="67"/>
        <v>102.6</v>
      </c>
      <c r="Y378">
        <f t="shared" si="68"/>
        <v>110.84545454545454</v>
      </c>
      <c r="Z378">
        <f t="shared" si="69"/>
        <v>107.45454545454545</v>
      </c>
      <c r="AA378">
        <f t="shared" si="70"/>
        <v>116.12727272727274</v>
      </c>
      <c r="AB378">
        <f t="shared" si="71"/>
        <v>135.16363636363636</v>
      </c>
      <c r="AC378">
        <f t="shared" si="72"/>
        <v>102.51818181818182</v>
      </c>
      <c r="AD378">
        <f t="shared" si="73"/>
        <v>80.372727272727275</v>
      </c>
    </row>
    <row r="379" spans="2:30" x14ac:dyDescent="0.25">
      <c r="B379" s="2">
        <v>13</v>
      </c>
      <c r="C379" s="3" t="s">
        <v>28</v>
      </c>
      <c r="D379" s="3" t="str">
        <f>VLOOKUP(C379,'Class Desc'!$C$5:$D$53,2,FALSE)</f>
        <v>SINGLE FAMILY LARGE LOT</v>
      </c>
      <c r="E379" s="3" t="s">
        <v>12</v>
      </c>
      <c r="F379" s="4"/>
      <c r="G379" s="2">
        <v>0</v>
      </c>
      <c r="H379" s="4"/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4"/>
      <c r="P379" s="2">
        <v>0</v>
      </c>
      <c r="Q379" s="2">
        <v>0</v>
      </c>
      <c r="R379">
        <f>SUMIFS(Accounts!$C$7:$C$306,Accounts!$A$7:$A$306,C379,Accounts!$B$7:$B$306,E379)</f>
        <v>0</v>
      </c>
      <c r="S379">
        <f t="shared" si="62"/>
        <v>0</v>
      </c>
      <c r="T379">
        <f t="shared" si="63"/>
        <v>0</v>
      </c>
      <c r="U379">
        <f t="shared" si="64"/>
        <v>0</v>
      </c>
      <c r="V379">
        <f t="shared" si="65"/>
        <v>0</v>
      </c>
      <c r="W379">
        <f t="shared" si="66"/>
        <v>0</v>
      </c>
      <c r="X379">
        <f t="shared" si="67"/>
        <v>0</v>
      </c>
      <c r="Y379">
        <f t="shared" si="68"/>
        <v>0</v>
      </c>
      <c r="Z379">
        <f t="shared" si="69"/>
        <v>0</v>
      </c>
      <c r="AA379">
        <f t="shared" si="70"/>
        <v>0</v>
      </c>
      <c r="AB379">
        <f t="shared" si="71"/>
        <v>0</v>
      </c>
      <c r="AC379">
        <f t="shared" si="72"/>
        <v>0</v>
      </c>
      <c r="AD379">
        <f t="shared" si="73"/>
        <v>0</v>
      </c>
    </row>
    <row r="380" spans="2:30" x14ac:dyDescent="0.25">
      <c r="B380" s="2">
        <v>13</v>
      </c>
      <c r="C380" s="3" t="s">
        <v>28</v>
      </c>
      <c r="D380" s="3" t="str">
        <f>VLOOKUP(C380,'Class Desc'!$C$5:$D$53,2,FALSE)</f>
        <v>SINGLE FAMILY LARGE LOT</v>
      </c>
      <c r="E380" s="14">
        <v>0.75</v>
      </c>
      <c r="F380" s="2">
        <v>2724.1</v>
      </c>
      <c r="G380" s="2">
        <v>3113.8</v>
      </c>
      <c r="H380" s="2">
        <v>3231.9</v>
      </c>
      <c r="I380" s="2">
        <v>3643.9</v>
      </c>
      <c r="J380" s="2">
        <v>4318</v>
      </c>
      <c r="K380" s="2">
        <v>4564.8</v>
      </c>
      <c r="L380" s="2">
        <v>5056.6000000000004</v>
      </c>
      <c r="M380" s="2">
        <v>4584.7</v>
      </c>
      <c r="N380" s="2">
        <v>4555.5</v>
      </c>
      <c r="O380" s="2">
        <v>4468.8</v>
      </c>
      <c r="P380" s="2">
        <v>4017.6</v>
      </c>
      <c r="Q380" s="2">
        <v>3313.6</v>
      </c>
      <c r="R380">
        <f>SUMIFS(Accounts!$C$7:$C$306,Accounts!$A$7:$A$306,C380,Accounts!$B$7:$B$306,E380)</f>
        <v>281</v>
      </c>
      <c r="S380">
        <f t="shared" si="62"/>
        <v>9.6943060498220639</v>
      </c>
      <c r="T380">
        <f t="shared" si="63"/>
        <v>11.081138790035588</v>
      </c>
      <c r="U380">
        <f t="shared" si="64"/>
        <v>11.501423487544484</v>
      </c>
      <c r="V380">
        <f t="shared" si="65"/>
        <v>12.967615658362989</v>
      </c>
      <c r="W380">
        <f t="shared" si="66"/>
        <v>15.366548042704625</v>
      </c>
      <c r="X380">
        <f t="shared" si="67"/>
        <v>16.244839857651247</v>
      </c>
      <c r="Y380">
        <f t="shared" si="68"/>
        <v>17.995017793594307</v>
      </c>
      <c r="Z380">
        <f t="shared" si="69"/>
        <v>16.315658362989325</v>
      </c>
      <c r="AA380">
        <f t="shared" si="70"/>
        <v>16.211743772241991</v>
      </c>
      <c r="AB380">
        <f t="shared" si="71"/>
        <v>15.903202846975089</v>
      </c>
      <c r="AC380">
        <f t="shared" si="72"/>
        <v>14.297508896797153</v>
      </c>
      <c r="AD380">
        <f t="shared" si="73"/>
        <v>11.792170818505337</v>
      </c>
    </row>
    <row r="381" spans="2:30" x14ac:dyDescent="0.25">
      <c r="B381" s="2">
        <v>13</v>
      </c>
      <c r="C381" s="3" t="s">
        <v>28</v>
      </c>
      <c r="D381" s="3" t="str">
        <f>VLOOKUP(C381,'Class Desc'!$C$5:$D$53,2,FALSE)</f>
        <v>SINGLE FAMILY LARGE LOT</v>
      </c>
      <c r="E381" s="14">
        <v>1</v>
      </c>
      <c r="F381" s="2">
        <v>1759.2</v>
      </c>
      <c r="G381" s="2">
        <v>2075.3000000000002</v>
      </c>
      <c r="H381" s="2">
        <v>2283.6</v>
      </c>
      <c r="I381" s="2">
        <v>2759.7</v>
      </c>
      <c r="J381" s="2">
        <v>3469.1</v>
      </c>
      <c r="K381" s="2">
        <v>3715.4</v>
      </c>
      <c r="L381" s="2">
        <v>4074.1</v>
      </c>
      <c r="M381" s="2">
        <v>3941.2</v>
      </c>
      <c r="N381" s="2">
        <v>3823.4</v>
      </c>
      <c r="O381" s="2">
        <v>3763.9</v>
      </c>
      <c r="P381" s="2">
        <v>3197.2</v>
      </c>
      <c r="Q381" s="2">
        <v>2471.5</v>
      </c>
      <c r="R381">
        <f>SUMIFS(Accounts!$C$7:$C$306,Accounts!$A$7:$A$306,C381,Accounts!$B$7:$B$306,E381)</f>
        <v>177</v>
      </c>
      <c r="S381">
        <f t="shared" si="62"/>
        <v>9.9389830508474581</v>
      </c>
      <c r="T381">
        <f t="shared" si="63"/>
        <v>11.724858757062147</v>
      </c>
      <c r="U381">
        <f t="shared" si="64"/>
        <v>12.901694915254236</v>
      </c>
      <c r="V381">
        <f t="shared" si="65"/>
        <v>15.591525423728813</v>
      </c>
      <c r="W381">
        <f t="shared" si="66"/>
        <v>19.599435028248585</v>
      </c>
      <c r="X381">
        <f t="shared" si="67"/>
        <v>20.990960451977401</v>
      </c>
      <c r="Y381">
        <f t="shared" si="68"/>
        <v>23.017514124293786</v>
      </c>
      <c r="Z381">
        <f t="shared" si="69"/>
        <v>22.266666666666666</v>
      </c>
      <c r="AA381">
        <f t="shared" si="70"/>
        <v>21.601129943502826</v>
      </c>
      <c r="AB381">
        <f t="shared" si="71"/>
        <v>21.264971751412428</v>
      </c>
      <c r="AC381">
        <f t="shared" si="72"/>
        <v>18.063276836158192</v>
      </c>
      <c r="AD381">
        <f t="shared" si="73"/>
        <v>13.963276836158192</v>
      </c>
    </row>
    <row r="382" spans="2:30" x14ac:dyDescent="0.25">
      <c r="B382" s="2">
        <v>13</v>
      </c>
      <c r="C382" s="3" t="s">
        <v>28</v>
      </c>
      <c r="D382" s="3" t="str">
        <f>VLOOKUP(C382,'Class Desc'!$C$5:$D$53,2,FALSE)</f>
        <v>SINGLE FAMILY LARGE LOT</v>
      </c>
      <c r="E382" s="14">
        <v>1.5</v>
      </c>
      <c r="F382" s="2">
        <v>46.3</v>
      </c>
      <c r="G382" s="2">
        <v>33.1</v>
      </c>
      <c r="H382" s="2">
        <v>20.100000000000001</v>
      </c>
      <c r="I382" s="2">
        <v>21.5</v>
      </c>
      <c r="J382" s="2">
        <v>22.7</v>
      </c>
      <c r="K382" s="2">
        <v>27</v>
      </c>
      <c r="L382" s="2">
        <v>52.1</v>
      </c>
      <c r="M382" s="2">
        <v>23.3</v>
      </c>
      <c r="N382" s="2">
        <v>22.1</v>
      </c>
      <c r="O382" s="2">
        <v>28.1</v>
      </c>
      <c r="P382" s="2">
        <v>31.7</v>
      </c>
      <c r="Q382" s="2">
        <v>42.6</v>
      </c>
      <c r="R382">
        <f>SUMIFS(Accounts!$C$7:$C$306,Accounts!$A$7:$A$306,C382,Accounts!$B$7:$B$306,E382)</f>
        <v>4</v>
      </c>
      <c r="S382">
        <f t="shared" si="62"/>
        <v>11.574999999999999</v>
      </c>
      <c r="T382">
        <f t="shared" si="63"/>
        <v>8.2750000000000004</v>
      </c>
      <c r="U382">
        <f t="shared" si="64"/>
        <v>5.0250000000000004</v>
      </c>
      <c r="V382">
        <f t="shared" si="65"/>
        <v>5.375</v>
      </c>
      <c r="W382">
        <f t="shared" si="66"/>
        <v>5.6749999999999998</v>
      </c>
      <c r="X382">
        <f t="shared" si="67"/>
        <v>6.75</v>
      </c>
      <c r="Y382">
        <f t="shared" si="68"/>
        <v>13.025</v>
      </c>
      <c r="Z382">
        <f t="shared" si="69"/>
        <v>5.8250000000000002</v>
      </c>
      <c r="AA382">
        <f t="shared" si="70"/>
        <v>5.5250000000000004</v>
      </c>
      <c r="AB382">
        <f t="shared" si="71"/>
        <v>7.0250000000000004</v>
      </c>
      <c r="AC382">
        <f t="shared" si="72"/>
        <v>7.9249999999999998</v>
      </c>
      <c r="AD382">
        <f t="shared" si="73"/>
        <v>10.65</v>
      </c>
    </row>
    <row r="383" spans="2:30" x14ac:dyDescent="0.25">
      <c r="B383" s="2">
        <v>13</v>
      </c>
      <c r="C383" s="3" t="s">
        <v>29</v>
      </c>
      <c r="D383" s="3" t="str">
        <f>VLOOKUP(C383,'Class Desc'!$C$5:$D$53,2,FALSE)</f>
        <v>MULTIPLE UNIT WATER</v>
      </c>
      <c r="E383" s="3" t="s">
        <v>12</v>
      </c>
      <c r="F383" s="2">
        <v>0</v>
      </c>
      <c r="G383" s="4"/>
      <c r="H383" s="2">
        <v>0</v>
      </c>
      <c r="I383" s="2">
        <v>0</v>
      </c>
      <c r="J383" s="2">
        <v>0</v>
      </c>
      <c r="K383" s="2">
        <v>0</v>
      </c>
      <c r="L383" s="4"/>
      <c r="M383" s="2">
        <v>0</v>
      </c>
      <c r="N383" s="2">
        <v>0</v>
      </c>
      <c r="O383" s="2">
        <v>0</v>
      </c>
      <c r="P383" s="2">
        <v>0</v>
      </c>
      <c r="Q383" s="4"/>
      <c r="R383">
        <f>SUMIFS(Accounts!$C$7:$C$306,Accounts!$A$7:$A$306,C383,Accounts!$B$7:$B$306,E383)</f>
        <v>0</v>
      </c>
      <c r="S383">
        <f t="shared" si="62"/>
        <v>0</v>
      </c>
      <c r="T383">
        <f t="shared" si="63"/>
        <v>0</v>
      </c>
      <c r="U383">
        <f t="shared" si="64"/>
        <v>0</v>
      </c>
      <c r="V383">
        <f t="shared" si="65"/>
        <v>0</v>
      </c>
      <c r="W383">
        <f t="shared" si="66"/>
        <v>0</v>
      </c>
      <c r="X383">
        <f t="shared" si="67"/>
        <v>0</v>
      </c>
      <c r="Y383">
        <f t="shared" si="68"/>
        <v>0</v>
      </c>
      <c r="Z383">
        <f t="shared" si="69"/>
        <v>0</v>
      </c>
      <c r="AA383">
        <f t="shared" si="70"/>
        <v>0</v>
      </c>
      <c r="AB383">
        <f t="shared" si="71"/>
        <v>0</v>
      </c>
      <c r="AC383">
        <f t="shared" si="72"/>
        <v>0</v>
      </c>
      <c r="AD383">
        <f t="shared" si="73"/>
        <v>0</v>
      </c>
    </row>
    <row r="384" spans="2:30" x14ac:dyDescent="0.25">
      <c r="B384" s="2">
        <v>13</v>
      </c>
      <c r="C384" s="3" t="s">
        <v>29</v>
      </c>
      <c r="D384" s="3" t="str">
        <f>VLOOKUP(C384,'Class Desc'!$C$5:$D$53,2,FALSE)</f>
        <v>MULTIPLE UNIT WATER</v>
      </c>
      <c r="E384" s="14">
        <v>0.75</v>
      </c>
      <c r="F384" s="2">
        <v>12011.9</v>
      </c>
      <c r="G384" s="2">
        <v>13005.2</v>
      </c>
      <c r="H384" s="2">
        <v>12482.4</v>
      </c>
      <c r="I384" s="2">
        <v>13350.9</v>
      </c>
      <c r="J384" s="2">
        <v>13659.5</v>
      </c>
      <c r="K384" s="2">
        <v>14542.3</v>
      </c>
      <c r="L384" s="2">
        <v>15090.4</v>
      </c>
      <c r="M384" s="2">
        <v>14322</v>
      </c>
      <c r="N384" s="2">
        <v>14651.6</v>
      </c>
      <c r="O384" s="2">
        <v>13991.4</v>
      </c>
      <c r="P384" s="2">
        <v>13083.1</v>
      </c>
      <c r="Q384" s="2">
        <v>12002.3</v>
      </c>
      <c r="R384">
        <f>SUMIFS(Accounts!$C$7:$C$306,Accounts!$A$7:$A$306,C384,Accounts!$B$7:$B$306,E384)</f>
        <v>564</v>
      </c>
      <c r="S384">
        <f t="shared" si="62"/>
        <v>21.297695035460993</v>
      </c>
      <c r="T384">
        <f t="shared" si="63"/>
        <v>23.058865248226951</v>
      </c>
      <c r="U384">
        <f t="shared" si="64"/>
        <v>22.131914893617022</v>
      </c>
      <c r="V384">
        <f t="shared" si="65"/>
        <v>23.671808510638296</v>
      </c>
      <c r="W384">
        <f t="shared" si="66"/>
        <v>24.218971631205672</v>
      </c>
      <c r="X384">
        <f t="shared" si="67"/>
        <v>25.784219858156028</v>
      </c>
      <c r="Y384">
        <f t="shared" si="68"/>
        <v>26.756028368794325</v>
      </c>
      <c r="Z384">
        <f t="shared" si="69"/>
        <v>25.393617021276597</v>
      </c>
      <c r="AA384">
        <f t="shared" si="70"/>
        <v>25.978014184397164</v>
      </c>
      <c r="AB384">
        <f t="shared" si="71"/>
        <v>24.807446808510637</v>
      </c>
      <c r="AC384">
        <f t="shared" si="72"/>
        <v>23.196985815602837</v>
      </c>
      <c r="AD384">
        <f t="shared" si="73"/>
        <v>21.280673758865248</v>
      </c>
    </row>
    <row r="385" spans="2:30" x14ac:dyDescent="0.25">
      <c r="B385" s="2">
        <v>13</v>
      </c>
      <c r="C385" s="3" t="s">
        <v>29</v>
      </c>
      <c r="D385" s="3" t="str">
        <f>VLOOKUP(C385,'Class Desc'!$C$5:$D$53,2,FALSE)</f>
        <v>MULTIPLE UNIT WATER</v>
      </c>
      <c r="E385" s="14">
        <v>1</v>
      </c>
      <c r="F385" s="2">
        <v>30848.58</v>
      </c>
      <c r="G385" s="2">
        <v>30617.96</v>
      </c>
      <c r="H385" s="2">
        <v>30335</v>
      </c>
      <c r="I385" s="2">
        <v>31229.200000000001</v>
      </c>
      <c r="J385" s="2">
        <v>30512.6</v>
      </c>
      <c r="K385" s="2">
        <v>32685.8</v>
      </c>
      <c r="L385" s="2">
        <v>33065.699999999997</v>
      </c>
      <c r="M385" s="2">
        <v>31890.6</v>
      </c>
      <c r="N385" s="2">
        <v>32888.400000000001</v>
      </c>
      <c r="O385" s="2">
        <v>30909.1</v>
      </c>
      <c r="P385" s="2">
        <v>31859.1</v>
      </c>
      <c r="Q385" s="2">
        <v>29395.3</v>
      </c>
      <c r="R385">
        <f>SUMIFS(Accounts!$C$7:$C$306,Accounts!$A$7:$A$306,C385,Accounts!$B$7:$B$306,E385)</f>
        <v>720</v>
      </c>
      <c r="S385">
        <f t="shared" si="62"/>
        <v>42.84525</v>
      </c>
      <c r="T385">
        <f t="shared" si="63"/>
        <v>42.524944444444444</v>
      </c>
      <c r="U385">
        <f t="shared" si="64"/>
        <v>42.131944444444443</v>
      </c>
      <c r="V385">
        <f t="shared" si="65"/>
        <v>43.373888888888892</v>
      </c>
      <c r="W385">
        <f t="shared" si="66"/>
        <v>42.378611111111113</v>
      </c>
      <c r="X385">
        <f t="shared" si="67"/>
        <v>45.396944444444443</v>
      </c>
      <c r="Y385">
        <f t="shared" si="68"/>
        <v>45.924583333333331</v>
      </c>
      <c r="Z385">
        <f t="shared" si="69"/>
        <v>44.292499999999997</v>
      </c>
      <c r="AA385">
        <f t="shared" si="70"/>
        <v>45.678333333333335</v>
      </c>
      <c r="AB385">
        <f t="shared" si="71"/>
        <v>42.929305555555551</v>
      </c>
      <c r="AC385">
        <f t="shared" si="72"/>
        <v>44.248750000000001</v>
      </c>
      <c r="AD385">
        <f t="shared" si="73"/>
        <v>40.826805555555552</v>
      </c>
    </row>
    <row r="386" spans="2:30" x14ac:dyDescent="0.25">
      <c r="B386" s="2">
        <v>13</v>
      </c>
      <c r="C386" s="3" t="s">
        <v>29</v>
      </c>
      <c r="D386" s="3" t="str">
        <f>VLOOKUP(C386,'Class Desc'!$C$5:$D$53,2,FALSE)</f>
        <v>MULTIPLE UNIT WATER</v>
      </c>
      <c r="E386" s="14">
        <v>1.5</v>
      </c>
      <c r="F386" s="2">
        <v>28541.599999999999</v>
      </c>
      <c r="G386" s="2">
        <v>28999.5</v>
      </c>
      <c r="H386" s="2">
        <v>28808.3</v>
      </c>
      <c r="I386" s="2">
        <v>30266.6</v>
      </c>
      <c r="J386" s="2">
        <v>29403.8</v>
      </c>
      <c r="K386" s="2">
        <v>31450.6</v>
      </c>
      <c r="L386" s="2">
        <v>32538.1</v>
      </c>
      <c r="M386" s="2">
        <v>31467.7</v>
      </c>
      <c r="N386" s="2">
        <v>32731.3</v>
      </c>
      <c r="O386" s="2">
        <v>31349.8</v>
      </c>
      <c r="P386" s="2">
        <v>32123</v>
      </c>
      <c r="Q386" s="2">
        <v>29289.9</v>
      </c>
      <c r="R386">
        <f>SUMIFS(Accounts!$C$7:$C$306,Accounts!$A$7:$A$306,C386,Accounts!$B$7:$B$306,E386)</f>
        <v>368</v>
      </c>
      <c r="S386">
        <f t="shared" si="62"/>
        <v>77.55869565217391</v>
      </c>
      <c r="T386">
        <f t="shared" si="63"/>
        <v>78.802989130434781</v>
      </c>
      <c r="U386">
        <f t="shared" si="64"/>
        <v>78.283423913043478</v>
      </c>
      <c r="V386">
        <f t="shared" si="65"/>
        <v>82.24619565217391</v>
      </c>
      <c r="W386">
        <f t="shared" si="66"/>
        <v>79.901630434782604</v>
      </c>
      <c r="X386">
        <f t="shared" si="67"/>
        <v>85.463586956521738</v>
      </c>
      <c r="Y386">
        <f t="shared" si="68"/>
        <v>88.418750000000003</v>
      </c>
      <c r="Z386">
        <f t="shared" si="69"/>
        <v>85.510054347826085</v>
      </c>
      <c r="AA386">
        <f t="shared" si="70"/>
        <v>88.943749999999994</v>
      </c>
      <c r="AB386">
        <f t="shared" si="71"/>
        <v>85.189673913043478</v>
      </c>
      <c r="AC386">
        <f t="shared" si="72"/>
        <v>87.290760869565219</v>
      </c>
      <c r="AD386">
        <f t="shared" si="73"/>
        <v>79.592119565217402</v>
      </c>
    </row>
    <row r="387" spans="2:30" x14ac:dyDescent="0.25">
      <c r="B387" s="2">
        <v>13</v>
      </c>
      <c r="C387" s="3" t="s">
        <v>29</v>
      </c>
      <c r="D387" s="3" t="str">
        <f>VLOOKUP(C387,'Class Desc'!$C$5:$D$53,2,FALSE)</f>
        <v>MULTIPLE UNIT WATER</v>
      </c>
      <c r="E387" s="14">
        <v>2</v>
      </c>
      <c r="F387" s="2">
        <v>29307.9</v>
      </c>
      <c r="G387" s="2">
        <v>29314.9</v>
      </c>
      <c r="H387" s="2">
        <v>30265.7</v>
      </c>
      <c r="I387" s="2">
        <v>29465.4</v>
      </c>
      <c r="J387" s="2">
        <v>30635.8</v>
      </c>
      <c r="K387" s="2">
        <v>30879.4</v>
      </c>
      <c r="L387" s="2">
        <v>31736.6</v>
      </c>
      <c r="M387" s="2">
        <v>33443.699999999997</v>
      </c>
      <c r="N387" s="2">
        <v>31251.8</v>
      </c>
      <c r="O387" s="2">
        <v>32202.9</v>
      </c>
      <c r="P387" s="2">
        <v>31771.1</v>
      </c>
      <c r="Q387" s="2">
        <v>29147</v>
      </c>
      <c r="R387">
        <f>SUMIFS(Accounts!$C$7:$C$306,Accounts!$A$7:$A$306,C387,Accounts!$B$7:$B$306,E387)</f>
        <v>221</v>
      </c>
      <c r="S387">
        <f t="shared" ref="S387:S450" si="74">IFERROR(F387/$R387,0)</f>
        <v>132.61493212669683</v>
      </c>
      <c r="T387">
        <f t="shared" ref="T387:T450" si="75">IFERROR(G387/$R387,0)</f>
        <v>132.64660633484164</v>
      </c>
      <c r="U387">
        <f t="shared" ref="U387:U450" si="76">IFERROR(H387/$R387,0)</f>
        <v>136.94886877828054</v>
      </c>
      <c r="V387">
        <f t="shared" ref="V387:V450" si="77">IFERROR(I387/$R387,0)</f>
        <v>133.32760180995476</v>
      </c>
      <c r="W387">
        <f t="shared" ref="W387:W450" si="78">IFERROR(J387/$R387,0)</f>
        <v>138.62352941176471</v>
      </c>
      <c r="X387">
        <f t="shared" ref="X387:X450" si="79">IFERROR(K387/$R387,0)</f>
        <v>139.72579185520362</v>
      </c>
      <c r="Y387">
        <f t="shared" ref="Y387:Y450" si="80">IFERROR(L387/$R387,0)</f>
        <v>143.60452488687781</v>
      </c>
      <c r="Z387">
        <f t="shared" ref="Z387:Z450" si="81">IFERROR(M387/$R387,0)</f>
        <v>151.32895927601808</v>
      </c>
      <c r="AA387">
        <f t="shared" ref="AA387:AA450" si="82">IFERROR(N387/$R387,0)</f>
        <v>141.41085972850678</v>
      </c>
      <c r="AB387">
        <f t="shared" ref="AB387:AB450" si="83">IFERROR(O387/$R387,0)</f>
        <v>145.71447963800907</v>
      </c>
      <c r="AC387">
        <f t="shared" ref="AC387:AC450" si="84">IFERROR(P387/$R387,0)</f>
        <v>143.7606334841629</v>
      </c>
      <c r="AD387">
        <f t="shared" ref="AD387:AD450" si="85">IFERROR(Q387/$R387,0)</f>
        <v>131.88687782805431</v>
      </c>
    </row>
    <row r="388" spans="2:30" x14ac:dyDescent="0.25">
      <c r="B388" s="2">
        <v>13</v>
      </c>
      <c r="C388" s="3" t="s">
        <v>29</v>
      </c>
      <c r="D388" s="3" t="str">
        <f>VLOOKUP(C388,'Class Desc'!$C$5:$D$53,2,FALSE)</f>
        <v>MULTIPLE UNIT WATER</v>
      </c>
      <c r="E388" s="14">
        <v>3</v>
      </c>
      <c r="F388" s="2">
        <v>3474.4</v>
      </c>
      <c r="G388" s="2">
        <v>3510.7</v>
      </c>
      <c r="H388" s="2">
        <v>3257.5</v>
      </c>
      <c r="I388" s="2">
        <v>5717.4</v>
      </c>
      <c r="J388" s="2">
        <v>3640.8</v>
      </c>
      <c r="K388" s="2">
        <v>3983.8</v>
      </c>
      <c r="L388" s="2">
        <v>3890.9</v>
      </c>
      <c r="M388" s="2">
        <v>3793.1</v>
      </c>
      <c r="N388" s="2">
        <v>3631.4</v>
      </c>
      <c r="O388" s="2">
        <v>3628.7</v>
      </c>
      <c r="P388" s="2">
        <v>3332.1</v>
      </c>
      <c r="Q388" s="2">
        <v>3105.4</v>
      </c>
      <c r="R388">
        <f>SUMIFS(Accounts!$C$7:$C$306,Accounts!$A$7:$A$306,C388,Accounts!$B$7:$B$306,E388)</f>
        <v>9</v>
      </c>
      <c r="S388">
        <f t="shared" si="74"/>
        <v>386.04444444444448</v>
      </c>
      <c r="T388">
        <f t="shared" si="75"/>
        <v>390.07777777777778</v>
      </c>
      <c r="U388">
        <f t="shared" si="76"/>
        <v>361.94444444444446</v>
      </c>
      <c r="V388">
        <f t="shared" si="77"/>
        <v>635.26666666666665</v>
      </c>
      <c r="W388">
        <f t="shared" si="78"/>
        <v>404.53333333333336</v>
      </c>
      <c r="X388">
        <f t="shared" si="79"/>
        <v>442.64444444444445</v>
      </c>
      <c r="Y388">
        <f t="shared" si="80"/>
        <v>432.32222222222225</v>
      </c>
      <c r="Z388">
        <f t="shared" si="81"/>
        <v>421.45555555555552</v>
      </c>
      <c r="AA388">
        <f t="shared" si="82"/>
        <v>403.48888888888888</v>
      </c>
      <c r="AB388">
        <f t="shared" si="83"/>
        <v>403.18888888888887</v>
      </c>
      <c r="AC388">
        <f t="shared" si="84"/>
        <v>370.23333333333335</v>
      </c>
      <c r="AD388">
        <f t="shared" si="85"/>
        <v>345.04444444444448</v>
      </c>
    </row>
    <row r="389" spans="2:30" x14ac:dyDescent="0.25">
      <c r="B389" s="2">
        <v>13</v>
      </c>
      <c r="C389" s="3" t="s">
        <v>29</v>
      </c>
      <c r="D389" s="3" t="str">
        <f>VLOOKUP(C389,'Class Desc'!$C$5:$D$53,2,FALSE)</f>
        <v>MULTIPLE UNIT WATER</v>
      </c>
      <c r="E389" s="14">
        <v>4</v>
      </c>
      <c r="F389" s="2">
        <v>11561.7</v>
      </c>
      <c r="G389" s="2">
        <v>12152.2</v>
      </c>
      <c r="H389" s="2">
        <v>11875.9</v>
      </c>
      <c r="I389" s="2">
        <v>12494</v>
      </c>
      <c r="J389" s="2">
        <v>14180.7</v>
      </c>
      <c r="K389" s="2">
        <v>13347.4</v>
      </c>
      <c r="L389" s="2">
        <v>14440.1</v>
      </c>
      <c r="M389" s="2">
        <v>14778.6</v>
      </c>
      <c r="N389" s="2">
        <v>14847.3</v>
      </c>
      <c r="O389" s="2">
        <v>15115.6</v>
      </c>
      <c r="P389" s="2">
        <v>12989.9</v>
      </c>
      <c r="Q389" s="2">
        <v>11355.8</v>
      </c>
      <c r="R389">
        <f>SUMIFS(Accounts!$C$7:$C$306,Accounts!$A$7:$A$306,C389,Accounts!$B$7:$B$306,E389)</f>
        <v>15</v>
      </c>
      <c r="S389">
        <f t="shared" si="74"/>
        <v>770.78000000000009</v>
      </c>
      <c r="T389">
        <f t="shared" si="75"/>
        <v>810.14666666666676</v>
      </c>
      <c r="U389">
        <f t="shared" si="76"/>
        <v>791.72666666666669</v>
      </c>
      <c r="V389">
        <f t="shared" si="77"/>
        <v>832.93333333333328</v>
      </c>
      <c r="W389">
        <f t="shared" si="78"/>
        <v>945.38</v>
      </c>
      <c r="X389">
        <f t="shared" si="79"/>
        <v>889.8266666666666</v>
      </c>
      <c r="Y389">
        <f t="shared" si="80"/>
        <v>962.6733333333334</v>
      </c>
      <c r="Z389">
        <f t="shared" si="81"/>
        <v>985.24</v>
      </c>
      <c r="AA389">
        <f t="shared" si="82"/>
        <v>989.81999999999994</v>
      </c>
      <c r="AB389">
        <f t="shared" si="83"/>
        <v>1007.7066666666667</v>
      </c>
      <c r="AC389">
        <f t="shared" si="84"/>
        <v>865.99333333333334</v>
      </c>
      <c r="AD389">
        <f t="shared" si="85"/>
        <v>757.05333333333328</v>
      </c>
    </row>
    <row r="390" spans="2:30" x14ac:dyDescent="0.25">
      <c r="B390" s="2">
        <v>13</v>
      </c>
      <c r="C390" s="3" t="s">
        <v>29</v>
      </c>
      <c r="D390" s="3" t="str">
        <f>VLOOKUP(C390,'Class Desc'!$C$5:$D$53,2,FALSE)</f>
        <v>MULTIPLE UNIT WATER</v>
      </c>
      <c r="E390" s="14">
        <v>6</v>
      </c>
      <c r="F390" s="2">
        <v>15915.9</v>
      </c>
      <c r="G390" s="2">
        <v>8104.1</v>
      </c>
      <c r="H390" s="2">
        <v>8873.9</v>
      </c>
      <c r="I390" s="2">
        <v>9721.7999999999993</v>
      </c>
      <c r="J390" s="2">
        <v>9668.6</v>
      </c>
      <c r="K390" s="2">
        <v>10511.2</v>
      </c>
      <c r="L390" s="2">
        <v>10731.3</v>
      </c>
      <c r="M390" s="2">
        <v>10972</v>
      </c>
      <c r="N390" s="2">
        <v>11252.5</v>
      </c>
      <c r="O390" s="2">
        <v>10052.799999999999</v>
      </c>
      <c r="P390" s="2">
        <v>10231</v>
      </c>
      <c r="Q390" s="2">
        <v>8201.9</v>
      </c>
      <c r="R390">
        <f>SUMIFS(Accounts!$C$7:$C$306,Accounts!$A$7:$A$306,C390,Accounts!$B$7:$B$306,E390)</f>
        <v>7</v>
      </c>
      <c r="S390">
        <f t="shared" si="74"/>
        <v>2273.6999999999998</v>
      </c>
      <c r="T390">
        <f t="shared" si="75"/>
        <v>1157.7285714285715</v>
      </c>
      <c r="U390">
        <f t="shared" si="76"/>
        <v>1267.7</v>
      </c>
      <c r="V390">
        <f t="shared" si="77"/>
        <v>1388.8285714285714</v>
      </c>
      <c r="W390">
        <f t="shared" si="78"/>
        <v>1381.2285714285715</v>
      </c>
      <c r="X390">
        <f t="shared" si="79"/>
        <v>1501.6000000000001</v>
      </c>
      <c r="Y390">
        <f t="shared" si="80"/>
        <v>1533.042857142857</v>
      </c>
      <c r="Z390">
        <f t="shared" si="81"/>
        <v>1567.4285714285713</v>
      </c>
      <c r="AA390">
        <f t="shared" si="82"/>
        <v>1607.5</v>
      </c>
      <c r="AB390">
        <f t="shared" si="83"/>
        <v>1436.1142857142856</v>
      </c>
      <c r="AC390">
        <f t="shared" si="84"/>
        <v>1461.5714285714287</v>
      </c>
      <c r="AD390">
        <f t="shared" si="85"/>
        <v>1171.7</v>
      </c>
    </row>
    <row r="391" spans="2:30" x14ac:dyDescent="0.25">
      <c r="B391" s="2">
        <v>13</v>
      </c>
      <c r="C391" s="3" t="s">
        <v>29</v>
      </c>
      <c r="D391" s="3" t="str">
        <f>VLOOKUP(C391,'Class Desc'!$C$5:$D$53,2,FALSE)</f>
        <v>MULTIPLE UNIT WATER</v>
      </c>
      <c r="E391" s="14">
        <v>8</v>
      </c>
      <c r="F391" s="2">
        <v>2213.6</v>
      </c>
      <c r="G391" s="2">
        <v>2569.6999999999998</v>
      </c>
      <c r="H391" s="2">
        <v>2936</v>
      </c>
      <c r="I391" s="2">
        <v>2688.6</v>
      </c>
      <c r="J391" s="2">
        <v>3402.2</v>
      </c>
      <c r="K391" s="2">
        <v>3249.6</v>
      </c>
      <c r="L391" s="2">
        <v>3499.6</v>
      </c>
      <c r="M391" s="2">
        <v>3545.9</v>
      </c>
      <c r="N391" s="2">
        <v>3274.1</v>
      </c>
      <c r="O391" s="2">
        <v>3527</v>
      </c>
      <c r="P391" s="2">
        <v>2939.8</v>
      </c>
      <c r="Q391" s="2">
        <v>2464</v>
      </c>
      <c r="R391">
        <f>SUMIFS(Accounts!$C$7:$C$306,Accounts!$A$7:$A$306,C391,Accounts!$B$7:$B$306,E391)</f>
        <v>2</v>
      </c>
      <c r="S391">
        <f t="shared" si="74"/>
        <v>1106.8</v>
      </c>
      <c r="T391">
        <f t="shared" si="75"/>
        <v>1284.8499999999999</v>
      </c>
      <c r="U391">
        <f t="shared" si="76"/>
        <v>1468</v>
      </c>
      <c r="V391">
        <f t="shared" si="77"/>
        <v>1344.3</v>
      </c>
      <c r="W391">
        <f t="shared" si="78"/>
        <v>1701.1</v>
      </c>
      <c r="X391">
        <f t="shared" si="79"/>
        <v>1624.8</v>
      </c>
      <c r="Y391">
        <f t="shared" si="80"/>
        <v>1749.8</v>
      </c>
      <c r="Z391">
        <f t="shared" si="81"/>
        <v>1772.95</v>
      </c>
      <c r="AA391">
        <f t="shared" si="82"/>
        <v>1637.05</v>
      </c>
      <c r="AB391">
        <f t="shared" si="83"/>
        <v>1763.5</v>
      </c>
      <c r="AC391">
        <f t="shared" si="84"/>
        <v>1469.9</v>
      </c>
      <c r="AD391">
        <f t="shared" si="85"/>
        <v>1232</v>
      </c>
    </row>
    <row r="392" spans="2:30" x14ac:dyDescent="0.25">
      <c r="B392" s="2">
        <v>13</v>
      </c>
      <c r="C392" s="3" t="s">
        <v>30</v>
      </c>
      <c r="D392" s="3" t="str">
        <f>VLOOKUP(C392,'Class Desc'!$C$5:$D$53,2,FALSE)</f>
        <v>HSG AUTH MULT UNIT WATER</v>
      </c>
      <c r="E392" s="14">
        <v>0.75</v>
      </c>
      <c r="F392" s="2">
        <v>2175.9</v>
      </c>
      <c r="G392" s="2">
        <v>2374.4</v>
      </c>
      <c r="H392" s="2">
        <v>2454.8000000000002</v>
      </c>
      <c r="I392" s="2">
        <v>2825.5</v>
      </c>
      <c r="J392" s="2">
        <v>3095.1</v>
      </c>
      <c r="K392" s="2">
        <v>3563.3</v>
      </c>
      <c r="L392" s="2">
        <v>3454.4</v>
      </c>
      <c r="M392" s="2">
        <v>3831.8</v>
      </c>
      <c r="N392" s="2">
        <v>3192.5</v>
      </c>
      <c r="O392" s="2">
        <v>3412.8</v>
      </c>
      <c r="P392" s="2">
        <v>2599.1999999999998</v>
      </c>
      <c r="Q392" s="2">
        <v>2095.8000000000002</v>
      </c>
      <c r="R392">
        <f>SUMIFS(Accounts!$C$7:$C$306,Accounts!$A$7:$A$306,C392,Accounts!$B$7:$B$306,E392)</f>
        <v>88</v>
      </c>
      <c r="S392">
        <f t="shared" si="74"/>
        <v>24.726136363636364</v>
      </c>
      <c r="T392">
        <f t="shared" si="75"/>
        <v>26.981818181818184</v>
      </c>
      <c r="U392">
        <f t="shared" si="76"/>
        <v>27.895454545454548</v>
      </c>
      <c r="V392">
        <f t="shared" si="77"/>
        <v>32.107954545454547</v>
      </c>
      <c r="W392">
        <f t="shared" si="78"/>
        <v>35.171590909090909</v>
      </c>
      <c r="X392">
        <f t="shared" si="79"/>
        <v>40.492045454545455</v>
      </c>
      <c r="Y392">
        <f t="shared" si="80"/>
        <v>39.254545454545458</v>
      </c>
      <c r="Z392">
        <f t="shared" si="81"/>
        <v>43.543181818181822</v>
      </c>
      <c r="AA392">
        <f t="shared" si="82"/>
        <v>36.278409090909093</v>
      </c>
      <c r="AB392">
        <f t="shared" si="83"/>
        <v>38.781818181818181</v>
      </c>
      <c r="AC392">
        <f t="shared" si="84"/>
        <v>29.536363636363635</v>
      </c>
      <c r="AD392">
        <f t="shared" si="85"/>
        <v>23.815909090909091</v>
      </c>
    </row>
    <row r="393" spans="2:30" x14ac:dyDescent="0.25">
      <c r="B393" s="2">
        <v>13</v>
      </c>
      <c r="C393" s="3" t="s">
        <v>30</v>
      </c>
      <c r="D393" s="3" t="str">
        <f>VLOOKUP(C393,'Class Desc'!$C$5:$D$53,2,FALSE)</f>
        <v>HSG AUTH MULT UNIT WATER</v>
      </c>
      <c r="E393" s="14">
        <v>1</v>
      </c>
      <c r="F393" s="2">
        <v>1118.5999999999999</v>
      </c>
      <c r="G393" s="2">
        <v>1308.5999999999999</v>
      </c>
      <c r="H393" s="2">
        <v>1194.5999999999999</v>
      </c>
      <c r="I393" s="2">
        <v>1407.6</v>
      </c>
      <c r="J393" s="2">
        <v>1415</v>
      </c>
      <c r="K393" s="2">
        <v>1645.9</v>
      </c>
      <c r="L393" s="2">
        <v>1717</v>
      </c>
      <c r="M393" s="2">
        <v>1757.7</v>
      </c>
      <c r="N393" s="2">
        <v>1491.3</v>
      </c>
      <c r="O393" s="2">
        <v>1590.6</v>
      </c>
      <c r="P393" s="2">
        <v>1366</v>
      </c>
      <c r="Q393" s="2">
        <v>1205.0999999999999</v>
      </c>
      <c r="R393">
        <f>SUMIFS(Accounts!$C$7:$C$306,Accounts!$A$7:$A$306,C393,Accounts!$B$7:$B$306,E393)</f>
        <v>27</v>
      </c>
      <c r="S393">
        <f t="shared" si="74"/>
        <v>41.429629629629623</v>
      </c>
      <c r="T393">
        <f t="shared" si="75"/>
        <v>48.466666666666661</v>
      </c>
      <c r="U393">
        <f t="shared" si="76"/>
        <v>44.24444444444444</v>
      </c>
      <c r="V393">
        <f t="shared" si="77"/>
        <v>52.133333333333333</v>
      </c>
      <c r="W393">
        <f t="shared" si="78"/>
        <v>52.407407407407405</v>
      </c>
      <c r="X393">
        <f t="shared" si="79"/>
        <v>60.959259259259262</v>
      </c>
      <c r="Y393">
        <f t="shared" si="80"/>
        <v>63.592592592592595</v>
      </c>
      <c r="Z393">
        <f t="shared" si="81"/>
        <v>65.100000000000009</v>
      </c>
      <c r="AA393">
        <f t="shared" si="82"/>
        <v>55.233333333333334</v>
      </c>
      <c r="AB393">
        <f t="shared" si="83"/>
        <v>58.911111111111104</v>
      </c>
      <c r="AC393">
        <f t="shared" si="84"/>
        <v>50.592592592592595</v>
      </c>
      <c r="AD393">
        <f t="shared" si="85"/>
        <v>44.633333333333333</v>
      </c>
    </row>
    <row r="394" spans="2:30" x14ac:dyDescent="0.25">
      <c r="B394" s="2">
        <v>13</v>
      </c>
      <c r="C394" s="3" t="s">
        <v>30</v>
      </c>
      <c r="D394" s="3" t="str">
        <f>VLOOKUP(C394,'Class Desc'!$C$5:$D$53,2,FALSE)</f>
        <v>HSG AUTH MULT UNIT WATER</v>
      </c>
      <c r="E394" s="14">
        <v>1.5</v>
      </c>
      <c r="F394" s="2">
        <v>1881.2</v>
      </c>
      <c r="G394" s="2">
        <v>2059.1</v>
      </c>
      <c r="H394" s="2">
        <v>1965</v>
      </c>
      <c r="I394" s="2">
        <v>2252.5</v>
      </c>
      <c r="J394" s="2">
        <v>2491</v>
      </c>
      <c r="K394" s="2">
        <v>2721.6</v>
      </c>
      <c r="L394" s="2">
        <v>2628.8</v>
      </c>
      <c r="M394" s="2">
        <v>2917</v>
      </c>
      <c r="N394" s="2">
        <v>2627.6</v>
      </c>
      <c r="O394" s="2">
        <v>2671.3</v>
      </c>
      <c r="P394" s="2">
        <v>2238.5</v>
      </c>
      <c r="Q394" s="2">
        <v>1955.6</v>
      </c>
      <c r="R394">
        <f>SUMIFS(Accounts!$C$7:$C$306,Accounts!$A$7:$A$306,C394,Accounts!$B$7:$B$306,E394)</f>
        <v>26</v>
      </c>
      <c r="S394">
        <f t="shared" si="74"/>
        <v>72.353846153846149</v>
      </c>
      <c r="T394">
        <f t="shared" si="75"/>
        <v>79.196153846153848</v>
      </c>
      <c r="U394">
        <f t="shared" si="76"/>
        <v>75.57692307692308</v>
      </c>
      <c r="V394">
        <f t="shared" si="77"/>
        <v>86.634615384615387</v>
      </c>
      <c r="W394">
        <f t="shared" si="78"/>
        <v>95.807692307692307</v>
      </c>
      <c r="X394">
        <f t="shared" si="79"/>
        <v>104.67692307692307</v>
      </c>
      <c r="Y394">
        <f t="shared" si="80"/>
        <v>101.10769230769232</v>
      </c>
      <c r="Z394">
        <f t="shared" si="81"/>
        <v>112.19230769230769</v>
      </c>
      <c r="AA394">
        <f t="shared" si="82"/>
        <v>101.06153846153846</v>
      </c>
      <c r="AB394">
        <f t="shared" si="83"/>
        <v>102.7423076923077</v>
      </c>
      <c r="AC394">
        <f t="shared" si="84"/>
        <v>86.09615384615384</v>
      </c>
      <c r="AD394">
        <f t="shared" si="85"/>
        <v>75.215384615384608</v>
      </c>
    </row>
    <row r="395" spans="2:30" x14ac:dyDescent="0.25">
      <c r="B395" s="2">
        <v>13</v>
      </c>
      <c r="C395" s="3" t="s">
        <v>30</v>
      </c>
      <c r="D395" s="3" t="str">
        <f>VLOOKUP(C395,'Class Desc'!$C$5:$D$53,2,FALSE)</f>
        <v>HSG AUTH MULT UNIT WATER</v>
      </c>
      <c r="E395" s="14">
        <v>2</v>
      </c>
      <c r="F395" s="2">
        <v>530.9</v>
      </c>
      <c r="G395" s="2">
        <v>675.8</v>
      </c>
      <c r="H395" s="2">
        <v>605.5</v>
      </c>
      <c r="I395" s="2">
        <v>686</v>
      </c>
      <c r="J395" s="2">
        <v>669.8</v>
      </c>
      <c r="K395" s="2">
        <v>784.3</v>
      </c>
      <c r="L395" s="2">
        <v>823.4</v>
      </c>
      <c r="M395" s="2">
        <v>743.2</v>
      </c>
      <c r="N395" s="2">
        <v>787.7</v>
      </c>
      <c r="O395" s="2">
        <v>1162.5</v>
      </c>
      <c r="P395" s="2">
        <v>869.3</v>
      </c>
      <c r="Q395" s="2">
        <v>796.2</v>
      </c>
      <c r="R395">
        <f>SUMIFS(Accounts!$C$7:$C$306,Accounts!$A$7:$A$306,C395,Accounts!$B$7:$B$306,E395)</f>
        <v>4</v>
      </c>
      <c r="S395">
        <f t="shared" si="74"/>
        <v>132.72499999999999</v>
      </c>
      <c r="T395">
        <f t="shared" si="75"/>
        <v>168.95</v>
      </c>
      <c r="U395">
        <f t="shared" si="76"/>
        <v>151.375</v>
      </c>
      <c r="V395">
        <f t="shared" si="77"/>
        <v>171.5</v>
      </c>
      <c r="W395">
        <f t="shared" si="78"/>
        <v>167.45</v>
      </c>
      <c r="X395">
        <f t="shared" si="79"/>
        <v>196.07499999999999</v>
      </c>
      <c r="Y395">
        <f t="shared" si="80"/>
        <v>205.85</v>
      </c>
      <c r="Z395">
        <f t="shared" si="81"/>
        <v>185.8</v>
      </c>
      <c r="AA395">
        <f t="shared" si="82"/>
        <v>196.92500000000001</v>
      </c>
      <c r="AB395">
        <f t="shared" si="83"/>
        <v>290.625</v>
      </c>
      <c r="AC395">
        <f t="shared" si="84"/>
        <v>217.32499999999999</v>
      </c>
      <c r="AD395">
        <f t="shared" si="85"/>
        <v>199.05</v>
      </c>
    </row>
    <row r="396" spans="2:30" x14ac:dyDescent="0.25">
      <c r="B396" s="2">
        <v>13</v>
      </c>
      <c r="C396" s="3" t="s">
        <v>30</v>
      </c>
      <c r="D396" s="3" t="str">
        <f>VLOOKUP(C396,'Class Desc'!$C$5:$D$53,2,FALSE)</f>
        <v>HSG AUTH MULT UNIT WATER</v>
      </c>
      <c r="E396" s="14">
        <v>3</v>
      </c>
      <c r="F396" s="2">
        <v>391.5</v>
      </c>
      <c r="G396" s="2">
        <v>442.7</v>
      </c>
      <c r="H396" s="2">
        <v>444.2</v>
      </c>
      <c r="I396" s="2">
        <v>451.8</v>
      </c>
      <c r="J396" s="2">
        <v>526.6</v>
      </c>
      <c r="K396" s="2">
        <v>486.5</v>
      </c>
      <c r="L396" s="2">
        <v>500.4</v>
      </c>
      <c r="M396" s="2">
        <v>563.79999999999995</v>
      </c>
      <c r="N396" s="2">
        <v>469.3</v>
      </c>
      <c r="O396" s="2">
        <v>578</v>
      </c>
      <c r="P396" s="2">
        <v>465</v>
      </c>
      <c r="Q396" s="2">
        <v>490.6</v>
      </c>
      <c r="R396">
        <f>SUMIFS(Accounts!$C$7:$C$306,Accounts!$A$7:$A$306,C396,Accounts!$B$7:$B$306,E396)</f>
        <v>1</v>
      </c>
      <c r="S396">
        <f t="shared" si="74"/>
        <v>391.5</v>
      </c>
      <c r="T396">
        <f t="shared" si="75"/>
        <v>442.7</v>
      </c>
      <c r="U396">
        <f t="shared" si="76"/>
        <v>444.2</v>
      </c>
      <c r="V396">
        <f t="shared" si="77"/>
        <v>451.8</v>
      </c>
      <c r="W396">
        <f t="shared" si="78"/>
        <v>526.6</v>
      </c>
      <c r="X396">
        <f t="shared" si="79"/>
        <v>486.5</v>
      </c>
      <c r="Y396">
        <f t="shared" si="80"/>
        <v>500.4</v>
      </c>
      <c r="Z396">
        <f t="shared" si="81"/>
        <v>563.79999999999995</v>
      </c>
      <c r="AA396">
        <f t="shared" si="82"/>
        <v>469.3</v>
      </c>
      <c r="AB396">
        <f t="shared" si="83"/>
        <v>578</v>
      </c>
      <c r="AC396">
        <f t="shared" si="84"/>
        <v>465</v>
      </c>
      <c r="AD396">
        <f t="shared" si="85"/>
        <v>490.6</v>
      </c>
    </row>
    <row r="397" spans="2:30" x14ac:dyDescent="0.25">
      <c r="B397" s="2">
        <v>13</v>
      </c>
      <c r="C397" s="3" t="s">
        <v>30</v>
      </c>
      <c r="D397" s="3" t="str">
        <f>VLOOKUP(C397,'Class Desc'!$C$5:$D$53,2,FALSE)</f>
        <v>HSG AUTH MULT UNIT WATER</v>
      </c>
      <c r="E397" s="14">
        <v>4</v>
      </c>
      <c r="F397" s="2">
        <v>202</v>
      </c>
      <c r="G397" s="2">
        <v>225.8</v>
      </c>
      <c r="H397" s="2">
        <v>197.5</v>
      </c>
      <c r="I397" s="2">
        <v>148.69999999999999</v>
      </c>
      <c r="J397" s="2">
        <v>198.1</v>
      </c>
      <c r="K397" s="2">
        <v>153.69999999999999</v>
      </c>
      <c r="L397" s="2">
        <v>152.69999999999999</v>
      </c>
      <c r="M397" s="2">
        <v>166.9</v>
      </c>
      <c r="N397" s="2">
        <v>169.3</v>
      </c>
      <c r="O397" s="2">
        <v>208.6</v>
      </c>
      <c r="P397" s="2">
        <v>156.69999999999999</v>
      </c>
      <c r="Q397" s="2">
        <v>156.5</v>
      </c>
      <c r="R397">
        <f>SUMIFS(Accounts!$C$7:$C$306,Accounts!$A$7:$A$306,C397,Accounts!$B$7:$B$306,E397)</f>
        <v>1</v>
      </c>
      <c r="S397">
        <f t="shared" si="74"/>
        <v>202</v>
      </c>
      <c r="T397">
        <f t="shared" si="75"/>
        <v>225.8</v>
      </c>
      <c r="U397">
        <f t="shared" si="76"/>
        <v>197.5</v>
      </c>
      <c r="V397">
        <f t="shared" si="77"/>
        <v>148.69999999999999</v>
      </c>
      <c r="W397">
        <f t="shared" si="78"/>
        <v>198.1</v>
      </c>
      <c r="X397">
        <f t="shared" si="79"/>
        <v>153.69999999999999</v>
      </c>
      <c r="Y397">
        <f t="shared" si="80"/>
        <v>152.69999999999999</v>
      </c>
      <c r="Z397">
        <f t="shared" si="81"/>
        <v>166.9</v>
      </c>
      <c r="AA397">
        <f t="shared" si="82"/>
        <v>169.3</v>
      </c>
      <c r="AB397">
        <f t="shared" si="83"/>
        <v>208.6</v>
      </c>
      <c r="AC397">
        <f t="shared" si="84"/>
        <v>156.69999999999999</v>
      </c>
      <c r="AD397">
        <f t="shared" si="85"/>
        <v>156.5</v>
      </c>
    </row>
    <row r="398" spans="2:30" x14ac:dyDescent="0.25">
      <c r="B398" s="2">
        <v>13</v>
      </c>
      <c r="C398" s="3" t="s">
        <v>32</v>
      </c>
      <c r="D398" s="3" t="str">
        <f>VLOOKUP(C398,'Class Desc'!$C$5:$D$53,2,FALSE)</f>
        <v>SINGLE FAMILY WATER</v>
      </c>
      <c r="E398" s="3" t="s">
        <v>12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>
        <f>SUMIFS(Accounts!$C$7:$C$306,Accounts!$A$7:$A$306,C398,Accounts!$B$7:$B$306,E398)</f>
        <v>0</v>
      </c>
      <c r="S398">
        <f t="shared" si="74"/>
        <v>0</v>
      </c>
      <c r="T398">
        <f t="shared" si="75"/>
        <v>0</v>
      </c>
      <c r="U398">
        <f t="shared" si="76"/>
        <v>0</v>
      </c>
      <c r="V398">
        <f t="shared" si="77"/>
        <v>0</v>
      </c>
      <c r="W398">
        <f t="shared" si="78"/>
        <v>0</v>
      </c>
      <c r="X398">
        <f t="shared" si="79"/>
        <v>0</v>
      </c>
      <c r="Y398">
        <f t="shared" si="80"/>
        <v>0</v>
      </c>
      <c r="Z398">
        <f t="shared" si="81"/>
        <v>0</v>
      </c>
      <c r="AA398">
        <f t="shared" si="82"/>
        <v>0</v>
      </c>
      <c r="AB398">
        <f t="shared" si="83"/>
        <v>0</v>
      </c>
      <c r="AC398">
        <f t="shared" si="84"/>
        <v>0</v>
      </c>
      <c r="AD398">
        <f t="shared" si="85"/>
        <v>0</v>
      </c>
    </row>
    <row r="399" spans="2:30" x14ac:dyDescent="0.25">
      <c r="B399" s="2">
        <v>13</v>
      </c>
      <c r="C399" s="3" t="s">
        <v>32</v>
      </c>
      <c r="D399" s="3" t="str">
        <f>VLOOKUP(C399,'Class Desc'!$C$5:$D$53,2,FALSE)</f>
        <v>SINGLE FAMILY WATER</v>
      </c>
      <c r="E399" s="14">
        <v>0.75</v>
      </c>
      <c r="F399" s="2">
        <v>229798.85</v>
      </c>
      <c r="G399" s="2">
        <v>245249.18</v>
      </c>
      <c r="H399" s="2">
        <v>246099.8</v>
      </c>
      <c r="I399" s="2">
        <v>260455.6</v>
      </c>
      <c r="J399" s="2">
        <v>272904.8</v>
      </c>
      <c r="K399" s="2">
        <v>303034.5</v>
      </c>
      <c r="L399" s="2">
        <v>305965.2</v>
      </c>
      <c r="M399" s="2">
        <v>306093.03999999998</v>
      </c>
      <c r="N399" s="2">
        <v>297147.15999999997</v>
      </c>
      <c r="O399" s="2">
        <v>288047.53999999998</v>
      </c>
      <c r="P399" s="2">
        <v>280105.7</v>
      </c>
      <c r="Q399" s="2">
        <v>228535.7</v>
      </c>
      <c r="R399">
        <f>SUMIFS(Accounts!$C$7:$C$306,Accounts!$A$7:$A$306,C399,Accounts!$B$7:$B$306,E399)</f>
        <v>24897</v>
      </c>
      <c r="S399">
        <f t="shared" si="74"/>
        <v>9.2299815238783793</v>
      </c>
      <c r="T399">
        <f t="shared" si="75"/>
        <v>9.8505514720649074</v>
      </c>
      <c r="U399">
        <f t="shared" si="76"/>
        <v>9.8847170341808237</v>
      </c>
      <c r="V399">
        <f t="shared" si="77"/>
        <v>10.461324657589268</v>
      </c>
      <c r="W399">
        <f t="shared" si="78"/>
        <v>10.961352773426517</v>
      </c>
      <c r="X399">
        <f t="shared" si="79"/>
        <v>12.171526689962645</v>
      </c>
      <c r="Y399">
        <f t="shared" si="80"/>
        <v>12.289239667429811</v>
      </c>
      <c r="Z399">
        <f t="shared" si="81"/>
        <v>12.294374422621198</v>
      </c>
      <c r="AA399">
        <f t="shared" si="82"/>
        <v>11.935058842430815</v>
      </c>
      <c r="AB399">
        <f t="shared" si="83"/>
        <v>11.569568221070812</v>
      </c>
      <c r="AC399">
        <f t="shared" si="84"/>
        <v>11.250580391211793</v>
      </c>
      <c r="AD399">
        <f t="shared" si="85"/>
        <v>9.1792464955617152</v>
      </c>
    </row>
    <row r="400" spans="2:30" x14ac:dyDescent="0.25">
      <c r="B400" s="2">
        <v>13</v>
      </c>
      <c r="C400" s="3" t="s">
        <v>32</v>
      </c>
      <c r="D400" s="3" t="str">
        <f>VLOOKUP(C400,'Class Desc'!$C$5:$D$53,2,FALSE)</f>
        <v>SINGLE FAMILY WATER</v>
      </c>
      <c r="E400" s="14">
        <v>1</v>
      </c>
      <c r="F400" s="2">
        <v>78103.42</v>
      </c>
      <c r="G400" s="2">
        <v>79493.399999999994</v>
      </c>
      <c r="H400" s="2">
        <v>81275.600000000006</v>
      </c>
      <c r="I400" s="2">
        <v>95435.6</v>
      </c>
      <c r="J400" s="2">
        <v>95992.8</v>
      </c>
      <c r="K400" s="2">
        <v>106732.8</v>
      </c>
      <c r="L400" s="2">
        <v>116254.3</v>
      </c>
      <c r="M400" s="2">
        <v>107422.2</v>
      </c>
      <c r="N400" s="2">
        <v>104340.3</v>
      </c>
      <c r="O400" s="2">
        <v>105275.5</v>
      </c>
      <c r="P400" s="2">
        <v>89436.5</v>
      </c>
      <c r="Q400" s="2">
        <v>78779</v>
      </c>
      <c r="R400">
        <f>SUMIFS(Accounts!$C$7:$C$306,Accounts!$A$7:$A$306,C400,Accounts!$B$7:$B$306,E400)</f>
        <v>7940</v>
      </c>
      <c r="S400">
        <f t="shared" si="74"/>
        <v>9.8367027707808568</v>
      </c>
      <c r="T400">
        <f t="shared" si="75"/>
        <v>10.01176322418136</v>
      </c>
      <c r="U400">
        <f t="shared" si="76"/>
        <v>10.236221662468514</v>
      </c>
      <c r="V400">
        <f t="shared" si="77"/>
        <v>12.019596977329975</v>
      </c>
      <c r="W400">
        <f t="shared" si="78"/>
        <v>12.089773299748112</v>
      </c>
      <c r="X400">
        <f t="shared" si="79"/>
        <v>13.442418136020152</v>
      </c>
      <c r="Y400">
        <f t="shared" si="80"/>
        <v>14.641599496221662</v>
      </c>
      <c r="Z400">
        <f t="shared" si="81"/>
        <v>13.529244332493702</v>
      </c>
      <c r="AA400">
        <f t="shared" si="82"/>
        <v>13.141095717884131</v>
      </c>
      <c r="AB400">
        <f t="shared" si="83"/>
        <v>13.258879093198992</v>
      </c>
      <c r="AC400">
        <f t="shared" si="84"/>
        <v>11.264042821158689</v>
      </c>
      <c r="AD400">
        <f t="shared" si="85"/>
        <v>9.9217884130982359</v>
      </c>
    </row>
    <row r="401" spans="2:30" x14ac:dyDescent="0.25">
      <c r="B401" s="2">
        <v>13</v>
      </c>
      <c r="C401" s="3" t="s">
        <v>32</v>
      </c>
      <c r="D401" s="3" t="str">
        <f>VLOOKUP(C401,'Class Desc'!$C$5:$D$53,2,FALSE)</f>
        <v>SINGLE FAMILY WATER</v>
      </c>
      <c r="E401" s="14">
        <v>1.5</v>
      </c>
      <c r="F401" s="2">
        <v>510.8</v>
      </c>
      <c r="G401" s="2">
        <v>561.9</v>
      </c>
      <c r="H401" s="2">
        <v>442.3</v>
      </c>
      <c r="I401" s="2">
        <v>627.5</v>
      </c>
      <c r="J401" s="2">
        <v>674.7</v>
      </c>
      <c r="K401" s="2">
        <v>738.3</v>
      </c>
      <c r="L401" s="2">
        <v>841.7</v>
      </c>
      <c r="M401" s="2">
        <v>702.1</v>
      </c>
      <c r="N401" s="2">
        <v>745.3</v>
      </c>
      <c r="O401" s="2">
        <v>558.20000000000005</v>
      </c>
      <c r="P401" s="2">
        <v>435.6</v>
      </c>
      <c r="Q401" s="2">
        <v>435.5</v>
      </c>
      <c r="R401">
        <f>SUMIFS(Accounts!$C$7:$C$306,Accounts!$A$7:$A$306,C401,Accounts!$B$7:$B$306,E401)</f>
        <v>55</v>
      </c>
      <c r="S401">
        <f t="shared" si="74"/>
        <v>9.2872727272727271</v>
      </c>
      <c r="T401">
        <f t="shared" si="75"/>
        <v>10.216363636363637</v>
      </c>
      <c r="U401">
        <f t="shared" si="76"/>
        <v>8.0418181818181829</v>
      </c>
      <c r="V401">
        <f t="shared" si="77"/>
        <v>11.409090909090908</v>
      </c>
      <c r="W401">
        <f t="shared" si="78"/>
        <v>12.267272727272728</v>
      </c>
      <c r="X401">
        <f t="shared" si="79"/>
        <v>13.423636363636362</v>
      </c>
      <c r="Y401">
        <f t="shared" si="80"/>
        <v>15.303636363636365</v>
      </c>
      <c r="Z401">
        <f t="shared" si="81"/>
        <v>12.765454545454546</v>
      </c>
      <c r="AA401">
        <f t="shared" si="82"/>
        <v>13.550909090909091</v>
      </c>
      <c r="AB401">
        <f t="shared" si="83"/>
        <v>10.14909090909091</v>
      </c>
      <c r="AC401">
        <f t="shared" si="84"/>
        <v>7.9200000000000008</v>
      </c>
      <c r="AD401">
        <f t="shared" si="85"/>
        <v>7.918181818181818</v>
      </c>
    </row>
    <row r="402" spans="2:30" x14ac:dyDescent="0.25">
      <c r="B402" s="2">
        <v>13</v>
      </c>
      <c r="C402" s="3" t="s">
        <v>32</v>
      </c>
      <c r="D402" s="3" t="str">
        <f>VLOOKUP(C402,'Class Desc'!$C$5:$D$53,2,FALSE)</f>
        <v>SINGLE FAMILY WATER</v>
      </c>
      <c r="E402" s="14">
        <v>2</v>
      </c>
      <c r="F402" s="2">
        <v>245</v>
      </c>
      <c r="G402" s="2">
        <v>197</v>
      </c>
      <c r="H402" s="2">
        <v>195.8</v>
      </c>
      <c r="I402" s="2">
        <v>230.9</v>
      </c>
      <c r="J402" s="2">
        <v>205.7</v>
      </c>
      <c r="K402" s="2">
        <v>203.9</v>
      </c>
      <c r="L402" s="2">
        <v>248</v>
      </c>
      <c r="M402" s="2">
        <v>215.2</v>
      </c>
      <c r="N402" s="2">
        <v>274.7</v>
      </c>
      <c r="O402" s="2">
        <v>243.2</v>
      </c>
      <c r="P402" s="2">
        <v>187.8</v>
      </c>
      <c r="Q402" s="2">
        <v>197.3</v>
      </c>
      <c r="R402">
        <f>SUMIFS(Accounts!$C$7:$C$306,Accounts!$A$7:$A$306,C402,Accounts!$B$7:$B$306,E402)</f>
        <v>1</v>
      </c>
      <c r="S402">
        <f t="shared" si="74"/>
        <v>245</v>
      </c>
      <c r="T402">
        <f t="shared" si="75"/>
        <v>197</v>
      </c>
      <c r="U402">
        <f t="shared" si="76"/>
        <v>195.8</v>
      </c>
      <c r="V402">
        <f t="shared" si="77"/>
        <v>230.9</v>
      </c>
      <c r="W402">
        <f t="shared" si="78"/>
        <v>205.7</v>
      </c>
      <c r="X402">
        <f t="shared" si="79"/>
        <v>203.9</v>
      </c>
      <c r="Y402">
        <f t="shared" si="80"/>
        <v>248</v>
      </c>
      <c r="Z402">
        <f t="shared" si="81"/>
        <v>215.2</v>
      </c>
      <c r="AA402">
        <f t="shared" si="82"/>
        <v>274.7</v>
      </c>
      <c r="AB402">
        <f t="shared" si="83"/>
        <v>243.2</v>
      </c>
      <c r="AC402">
        <f t="shared" si="84"/>
        <v>187.8</v>
      </c>
      <c r="AD402">
        <f t="shared" si="85"/>
        <v>197.3</v>
      </c>
    </row>
    <row r="403" spans="2:30" x14ac:dyDescent="0.25">
      <c r="B403" s="2">
        <v>13</v>
      </c>
      <c r="C403" s="3" t="s">
        <v>33</v>
      </c>
      <c r="D403" s="3" t="str">
        <f>VLOOKUP(C403,'Class Desc'!$C$5:$D$53,2,FALSE)</f>
        <v>HSG AUTH SNGLE UNIT WATER</v>
      </c>
      <c r="E403" s="14">
        <v>0.75</v>
      </c>
      <c r="F403" s="2">
        <v>1167.0999999999999</v>
      </c>
      <c r="G403" s="2">
        <v>1283.8</v>
      </c>
      <c r="H403" s="2">
        <v>1265.0999999999999</v>
      </c>
      <c r="I403" s="2">
        <v>1363.7</v>
      </c>
      <c r="J403" s="2">
        <v>1574</v>
      </c>
      <c r="K403" s="2">
        <v>1872.4</v>
      </c>
      <c r="L403" s="2">
        <v>1770.8</v>
      </c>
      <c r="M403" s="2">
        <v>1969.2</v>
      </c>
      <c r="N403" s="2">
        <v>1502.7</v>
      </c>
      <c r="O403" s="2">
        <v>1765.9</v>
      </c>
      <c r="P403" s="2">
        <v>1311.4</v>
      </c>
      <c r="Q403" s="2">
        <v>1099.2</v>
      </c>
      <c r="R403">
        <f>SUMIFS(Accounts!$C$7:$C$306,Accounts!$A$7:$A$306,C403,Accounts!$B$7:$B$306,E403)</f>
        <v>68</v>
      </c>
      <c r="S403">
        <f t="shared" si="74"/>
        <v>17.163235294117644</v>
      </c>
      <c r="T403">
        <f t="shared" si="75"/>
        <v>18.879411764705882</v>
      </c>
      <c r="U403">
        <f t="shared" si="76"/>
        <v>18.60441176470588</v>
      </c>
      <c r="V403">
        <f t="shared" si="77"/>
        <v>20.054411764705883</v>
      </c>
      <c r="W403">
        <f t="shared" si="78"/>
        <v>23.147058823529413</v>
      </c>
      <c r="X403">
        <f t="shared" si="79"/>
        <v>27.535294117647059</v>
      </c>
      <c r="Y403">
        <f t="shared" si="80"/>
        <v>26.041176470588233</v>
      </c>
      <c r="Z403">
        <f t="shared" si="81"/>
        <v>28.958823529411767</v>
      </c>
      <c r="AA403">
        <f t="shared" si="82"/>
        <v>22.098529411764705</v>
      </c>
      <c r="AB403">
        <f t="shared" si="83"/>
        <v>25.969117647058823</v>
      </c>
      <c r="AC403">
        <f t="shared" si="84"/>
        <v>19.285294117647059</v>
      </c>
      <c r="AD403">
        <f t="shared" si="85"/>
        <v>16.164705882352941</v>
      </c>
    </row>
    <row r="404" spans="2:30" x14ac:dyDescent="0.25">
      <c r="B404" s="2">
        <v>13</v>
      </c>
      <c r="C404" s="3" t="s">
        <v>33</v>
      </c>
      <c r="D404" s="3" t="str">
        <f>VLOOKUP(C404,'Class Desc'!$C$5:$D$53,2,FALSE)</f>
        <v>HSG AUTH SNGLE UNIT WATER</v>
      </c>
      <c r="E404" s="14">
        <v>1</v>
      </c>
      <c r="F404" s="2">
        <v>56.3</v>
      </c>
      <c r="G404" s="2">
        <v>77.8</v>
      </c>
      <c r="H404" s="2">
        <v>75.5</v>
      </c>
      <c r="I404" s="2">
        <v>78</v>
      </c>
      <c r="J404" s="2">
        <v>81.900000000000006</v>
      </c>
      <c r="K404" s="2">
        <v>120.7</v>
      </c>
      <c r="L404" s="2">
        <v>116.2</v>
      </c>
      <c r="M404" s="2">
        <v>92.8</v>
      </c>
      <c r="N404" s="2">
        <v>92.3</v>
      </c>
      <c r="O404" s="2">
        <v>94.4</v>
      </c>
      <c r="P404" s="2">
        <v>88.9</v>
      </c>
      <c r="Q404" s="2">
        <v>77.7</v>
      </c>
      <c r="R404">
        <f>SUMIFS(Accounts!$C$7:$C$306,Accounts!$A$7:$A$306,C404,Accounts!$B$7:$B$306,E404)</f>
        <v>2</v>
      </c>
      <c r="S404">
        <f t="shared" si="74"/>
        <v>28.15</v>
      </c>
      <c r="T404">
        <f t="shared" si="75"/>
        <v>38.9</v>
      </c>
      <c r="U404">
        <f t="shared" si="76"/>
        <v>37.75</v>
      </c>
      <c r="V404">
        <f t="shared" si="77"/>
        <v>39</v>
      </c>
      <c r="W404">
        <f t="shared" si="78"/>
        <v>40.950000000000003</v>
      </c>
      <c r="X404">
        <f t="shared" si="79"/>
        <v>60.35</v>
      </c>
      <c r="Y404">
        <f t="shared" si="80"/>
        <v>58.1</v>
      </c>
      <c r="Z404">
        <f t="shared" si="81"/>
        <v>46.4</v>
      </c>
      <c r="AA404">
        <f t="shared" si="82"/>
        <v>46.15</v>
      </c>
      <c r="AB404">
        <f t="shared" si="83"/>
        <v>47.2</v>
      </c>
      <c r="AC404">
        <f t="shared" si="84"/>
        <v>44.45</v>
      </c>
      <c r="AD404">
        <f t="shared" si="85"/>
        <v>38.85</v>
      </c>
    </row>
    <row r="405" spans="2:30" x14ac:dyDescent="0.25">
      <c r="B405" s="2">
        <v>13</v>
      </c>
      <c r="C405" s="3" t="s">
        <v>34</v>
      </c>
      <c r="D405" s="3" t="str">
        <f>VLOOKUP(C405,'Class Desc'!$C$5:$D$53,2,FALSE)</f>
        <v>SCHOOLS COMMERCIAL</v>
      </c>
      <c r="E405" s="14">
        <v>0.75</v>
      </c>
      <c r="F405" s="2">
        <v>7.4</v>
      </c>
      <c r="G405" s="2">
        <v>31</v>
      </c>
      <c r="H405" s="2">
        <v>10.4</v>
      </c>
      <c r="I405" s="2">
        <v>10.6</v>
      </c>
      <c r="J405" s="2">
        <v>11.2</v>
      </c>
      <c r="K405" s="2">
        <v>32.700000000000003</v>
      </c>
      <c r="L405" s="2">
        <v>19.399999999999999</v>
      </c>
      <c r="M405" s="2">
        <v>10.6</v>
      </c>
      <c r="N405" s="2">
        <v>14.7</v>
      </c>
      <c r="O405" s="2">
        <v>15.3</v>
      </c>
      <c r="P405" s="2">
        <v>24</v>
      </c>
      <c r="Q405" s="2">
        <v>13.9</v>
      </c>
      <c r="R405">
        <f>SUMIFS(Accounts!$C$7:$C$306,Accounts!$A$7:$A$306,C405,Accounts!$B$7:$B$306,E405)</f>
        <v>2</v>
      </c>
      <c r="S405">
        <f t="shared" si="74"/>
        <v>3.7</v>
      </c>
      <c r="T405">
        <f t="shared" si="75"/>
        <v>15.5</v>
      </c>
      <c r="U405">
        <f t="shared" si="76"/>
        <v>5.2</v>
      </c>
      <c r="V405">
        <f t="shared" si="77"/>
        <v>5.3</v>
      </c>
      <c r="W405">
        <f t="shared" si="78"/>
        <v>5.6</v>
      </c>
      <c r="X405">
        <f t="shared" si="79"/>
        <v>16.350000000000001</v>
      </c>
      <c r="Y405">
        <f t="shared" si="80"/>
        <v>9.6999999999999993</v>
      </c>
      <c r="Z405">
        <f t="shared" si="81"/>
        <v>5.3</v>
      </c>
      <c r="AA405">
        <f t="shared" si="82"/>
        <v>7.35</v>
      </c>
      <c r="AB405">
        <f t="shared" si="83"/>
        <v>7.65</v>
      </c>
      <c r="AC405">
        <f t="shared" si="84"/>
        <v>12</v>
      </c>
      <c r="AD405">
        <f t="shared" si="85"/>
        <v>6.95</v>
      </c>
    </row>
    <row r="406" spans="2:30" x14ac:dyDescent="0.25">
      <c r="B406" s="2">
        <v>13</v>
      </c>
      <c r="C406" s="3" t="s">
        <v>34</v>
      </c>
      <c r="D406" s="3" t="str">
        <f>VLOOKUP(C406,'Class Desc'!$C$5:$D$53,2,FALSE)</f>
        <v>SCHOOLS COMMERCIAL</v>
      </c>
      <c r="E406" s="14">
        <v>1</v>
      </c>
      <c r="F406" s="2">
        <v>12.4</v>
      </c>
      <c r="G406" s="2">
        <v>30.1</v>
      </c>
      <c r="H406" s="2">
        <v>37.200000000000003</v>
      </c>
      <c r="I406" s="2">
        <v>31.8</v>
      </c>
      <c r="J406" s="2">
        <v>42.9</v>
      </c>
      <c r="K406" s="2">
        <v>54.9</v>
      </c>
      <c r="L406" s="2">
        <v>70.8</v>
      </c>
      <c r="M406" s="2">
        <v>25</v>
      </c>
      <c r="N406" s="2">
        <v>30.8</v>
      </c>
      <c r="O406" s="2">
        <v>36.299999999999997</v>
      </c>
      <c r="P406" s="2">
        <v>40.299999999999997</v>
      </c>
      <c r="Q406" s="2">
        <v>31.4</v>
      </c>
      <c r="R406">
        <f>SUMIFS(Accounts!$C$7:$C$306,Accounts!$A$7:$A$306,C406,Accounts!$B$7:$B$306,E406)</f>
        <v>3</v>
      </c>
      <c r="S406">
        <f t="shared" si="74"/>
        <v>4.1333333333333337</v>
      </c>
      <c r="T406">
        <f t="shared" si="75"/>
        <v>10.033333333333333</v>
      </c>
      <c r="U406">
        <f t="shared" si="76"/>
        <v>12.4</v>
      </c>
      <c r="V406">
        <f t="shared" si="77"/>
        <v>10.6</v>
      </c>
      <c r="W406">
        <f t="shared" si="78"/>
        <v>14.299999999999999</v>
      </c>
      <c r="X406">
        <f t="shared" si="79"/>
        <v>18.3</v>
      </c>
      <c r="Y406">
        <f t="shared" si="80"/>
        <v>23.599999999999998</v>
      </c>
      <c r="Z406">
        <f t="shared" si="81"/>
        <v>8.3333333333333339</v>
      </c>
      <c r="AA406">
        <f t="shared" si="82"/>
        <v>10.266666666666667</v>
      </c>
      <c r="AB406">
        <f t="shared" si="83"/>
        <v>12.1</v>
      </c>
      <c r="AC406">
        <f t="shared" si="84"/>
        <v>13.433333333333332</v>
      </c>
      <c r="AD406">
        <f t="shared" si="85"/>
        <v>10.466666666666667</v>
      </c>
    </row>
    <row r="407" spans="2:30" x14ac:dyDescent="0.25">
      <c r="B407" s="2">
        <v>13</v>
      </c>
      <c r="C407" s="3" t="s">
        <v>34</v>
      </c>
      <c r="D407" s="3" t="str">
        <f>VLOOKUP(C407,'Class Desc'!$C$5:$D$53,2,FALSE)</f>
        <v>SCHOOLS COMMERCIAL</v>
      </c>
      <c r="E407" s="14">
        <v>1.5</v>
      </c>
      <c r="F407" s="2">
        <v>72.8</v>
      </c>
      <c r="G407" s="2">
        <v>112.4</v>
      </c>
      <c r="H407" s="2">
        <v>128.69999999999999</v>
      </c>
      <c r="I407" s="2">
        <v>116.5</v>
      </c>
      <c r="J407" s="2">
        <v>147</v>
      </c>
      <c r="K407" s="2">
        <v>227.3</v>
      </c>
      <c r="L407" s="2">
        <v>196.9</v>
      </c>
      <c r="M407" s="2">
        <v>202.5</v>
      </c>
      <c r="N407" s="2">
        <v>160.30000000000001</v>
      </c>
      <c r="O407" s="2">
        <v>181.5</v>
      </c>
      <c r="P407" s="2">
        <v>182.4</v>
      </c>
      <c r="Q407" s="2">
        <v>104</v>
      </c>
      <c r="R407">
        <f>SUMIFS(Accounts!$C$7:$C$306,Accounts!$A$7:$A$306,C407,Accounts!$B$7:$B$306,E407)</f>
        <v>6</v>
      </c>
      <c r="S407">
        <f t="shared" si="74"/>
        <v>12.133333333333333</v>
      </c>
      <c r="T407">
        <f t="shared" si="75"/>
        <v>18.733333333333334</v>
      </c>
      <c r="U407">
        <f t="shared" si="76"/>
        <v>21.45</v>
      </c>
      <c r="V407">
        <f t="shared" si="77"/>
        <v>19.416666666666668</v>
      </c>
      <c r="W407">
        <f t="shared" si="78"/>
        <v>24.5</v>
      </c>
      <c r="X407">
        <f t="shared" si="79"/>
        <v>37.883333333333333</v>
      </c>
      <c r="Y407">
        <f t="shared" si="80"/>
        <v>32.81666666666667</v>
      </c>
      <c r="Z407">
        <f t="shared" si="81"/>
        <v>33.75</v>
      </c>
      <c r="AA407">
        <f t="shared" si="82"/>
        <v>26.716666666666669</v>
      </c>
      <c r="AB407">
        <f t="shared" si="83"/>
        <v>30.25</v>
      </c>
      <c r="AC407">
        <f t="shared" si="84"/>
        <v>30.400000000000002</v>
      </c>
      <c r="AD407">
        <f t="shared" si="85"/>
        <v>17.333333333333332</v>
      </c>
    </row>
    <row r="408" spans="2:30" x14ac:dyDescent="0.25">
      <c r="B408" s="2">
        <v>13</v>
      </c>
      <c r="C408" s="3" t="s">
        <v>34</v>
      </c>
      <c r="D408" s="3" t="str">
        <f>VLOOKUP(C408,'Class Desc'!$C$5:$D$53,2,FALSE)</f>
        <v>SCHOOLS COMMERCIAL</v>
      </c>
      <c r="E408" s="14">
        <v>2</v>
      </c>
      <c r="F408" s="2">
        <v>627.29999999999995</v>
      </c>
      <c r="G408" s="2">
        <v>879</v>
      </c>
      <c r="H408" s="2">
        <v>930.6</v>
      </c>
      <c r="I408" s="2">
        <v>867.4</v>
      </c>
      <c r="J408" s="2">
        <v>1310.3</v>
      </c>
      <c r="K408" s="2">
        <v>1478.4</v>
      </c>
      <c r="L408" s="2">
        <v>1771.3</v>
      </c>
      <c r="M408" s="2">
        <v>1786</v>
      </c>
      <c r="N408" s="2">
        <v>1769</v>
      </c>
      <c r="O408" s="2">
        <v>1627.1</v>
      </c>
      <c r="P408" s="2">
        <v>1393.6</v>
      </c>
      <c r="Q408" s="2">
        <v>1078.9000000000001</v>
      </c>
      <c r="R408">
        <f>SUMIFS(Accounts!$C$7:$C$306,Accounts!$A$7:$A$306,C408,Accounts!$B$7:$B$306,E408)</f>
        <v>27</v>
      </c>
      <c r="S408">
        <f t="shared" si="74"/>
        <v>23.233333333333331</v>
      </c>
      <c r="T408">
        <f t="shared" si="75"/>
        <v>32.555555555555557</v>
      </c>
      <c r="U408">
        <f t="shared" si="76"/>
        <v>34.466666666666669</v>
      </c>
      <c r="V408">
        <f t="shared" si="77"/>
        <v>32.125925925925927</v>
      </c>
      <c r="W408">
        <f t="shared" si="78"/>
        <v>48.529629629629625</v>
      </c>
      <c r="X408">
        <f t="shared" si="79"/>
        <v>54.75555555555556</v>
      </c>
      <c r="Y408">
        <f t="shared" si="80"/>
        <v>65.603703703703701</v>
      </c>
      <c r="Z408">
        <f t="shared" si="81"/>
        <v>66.148148148148152</v>
      </c>
      <c r="AA408">
        <f t="shared" si="82"/>
        <v>65.518518518518519</v>
      </c>
      <c r="AB408">
        <f t="shared" si="83"/>
        <v>60.262962962962959</v>
      </c>
      <c r="AC408">
        <f t="shared" si="84"/>
        <v>51.614814814814814</v>
      </c>
      <c r="AD408">
        <f t="shared" si="85"/>
        <v>39.959259259259262</v>
      </c>
    </row>
    <row r="409" spans="2:30" x14ac:dyDescent="0.25">
      <c r="B409" s="2">
        <v>13</v>
      </c>
      <c r="C409" s="3" t="s">
        <v>34</v>
      </c>
      <c r="D409" s="3" t="str">
        <f>VLOOKUP(C409,'Class Desc'!$C$5:$D$53,2,FALSE)</f>
        <v>SCHOOLS COMMERCIAL</v>
      </c>
      <c r="E409" s="14">
        <v>3</v>
      </c>
      <c r="F409" s="2">
        <v>649.6</v>
      </c>
      <c r="G409" s="2">
        <v>1193.7</v>
      </c>
      <c r="H409" s="2">
        <v>1254.5</v>
      </c>
      <c r="I409" s="2">
        <v>1255</v>
      </c>
      <c r="J409" s="2">
        <v>1587</v>
      </c>
      <c r="K409" s="2">
        <v>1667.7</v>
      </c>
      <c r="L409" s="2">
        <v>1069.2</v>
      </c>
      <c r="M409" s="2">
        <v>910.6</v>
      </c>
      <c r="N409" s="2">
        <v>1311.9</v>
      </c>
      <c r="O409" s="2">
        <v>1834.1</v>
      </c>
      <c r="P409" s="2">
        <v>1710.2</v>
      </c>
      <c r="Q409" s="2">
        <v>1199</v>
      </c>
      <c r="R409">
        <f>SUMIFS(Accounts!$C$7:$C$306,Accounts!$A$7:$A$306,C409,Accounts!$B$7:$B$306,E409)</f>
        <v>20</v>
      </c>
      <c r="S409">
        <f t="shared" si="74"/>
        <v>32.480000000000004</v>
      </c>
      <c r="T409">
        <f t="shared" si="75"/>
        <v>59.685000000000002</v>
      </c>
      <c r="U409">
        <f t="shared" si="76"/>
        <v>62.725000000000001</v>
      </c>
      <c r="V409">
        <f t="shared" si="77"/>
        <v>62.75</v>
      </c>
      <c r="W409">
        <f t="shared" si="78"/>
        <v>79.349999999999994</v>
      </c>
      <c r="X409">
        <f t="shared" si="79"/>
        <v>83.385000000000005</v>
      </c>
      <c r="Y409">
        <f t="shared" si="80"/>
        <v>53.46</v>
      </c>
      <c r="Z409">
        <f t="shared" si="81"/>
        <v>45.53</v>
      </c>
      <c r="AA409">
        <f t="shared" si="82"/>
        <v>65.594999999999999</v>
      </c>
      <c r="AB409">
        <f t="shared" si="83"/>
        <v>91.704999999999998</v>
      </c>
      <c r="AC409">
        <f t="shared" si="84"/>
        <v>85.51</v>
      </c>
      <c r="AD409">
        <f t="shared" si="85"/>
        <v>59.95</v>
      </c>
    </row>
    <row r="410" spans="2:30" x14ac:dyDescent="0.25">
      <c r="B410" s="2">
        <v>13</v>
      </c>
      <c r="C410" s="3" t="s">
        <v>34</v>
      </c>
      <c r="D410" s="3" t="str">
        <f>VLOOKUP(C410,'Class Desc'!$C$5:$D$53,2,FALSE)</f>
        <v>SCHOOLS COMMERCIAL</v>
      </c>
      <c r="E410" s="14">
        <v>4</v>
      </c>
      <c r="F410" s="2">
        <v>1928.4</v>
      </c>
      <c r="G410" s="2">
        <v>2207.4</v>
      </c>
      <c r="H410" s="2">
        <v>2923.1</v>
      </c>
      <c r="I410" s="2">
        <v>3162.4</v>
      </c>
      <c r="J410" s="2">
        <v>3943.5</v>
      </c>
      <c r="K410" s="2">
        <v>4553.2</v>
      </c>
      <c r="L410" s="2">
        <v>2864.8</v>
      </c>
      <c r="M410" s="2">
        <v>3031.9</v>
      </c>
      <c r="N410" s="2">
        <v>3513.8</v>
      </c>
      <c r="O410" s="2">
        <v>3510.9</v>
      </c>
      <c r="P410" s="2">
        <v>3571.9</v>
      </c>
      <c r="Q410" s="2">
        <v>2502</v>
      </c>
      <c r="R410">
        <f>SUMIFS(Accounts!$C$7:$C$306,Accounts!$A$7:$A$306,C410,Accounts!$B$7:$B$306,E410)</f>
        <v>18</v>
      </c>
      <c r="S410">
        <f t="shared" si="74"/>
        <v>107.13333333333334</v>
      </c>
      <c r="T410">
        <f t="shared" si="75"/>
        <v>122.63333333333334</v>
      </c>
      <c r="U410">
        <f t="shared" si="76"/>
        <v>162.39444444444445</v>
      </c>
      <c r="V410">
        <f t="shared" si="77"/>
        <v>175.6888888888889</v>
      </c>
      <c r="W410">
        <f t="shared" si="78"/>
        <v>219.08333333333334</v>
      </c>
      <c r="X410">
        <f t="shared" si="79"/>
        <v>252.95555555555555</v>
      </c>
      <c r="Y410">
        <f t="shared" si="80"/>
        <v>159.15555555555557</v>
      </c>
      <c r="Z410">
        <f t="shared" si="81"/>
        <v>168.4388888888889</v>
      </c>
      <c r="AA410">
        <f t="shared" si="82"/>
        <v>195.21111111111111</v>
      </c>
      <c r="AB410">
        <f t="shared" si="83"/>
        <v>195.05</v>
      </c>
      <c r="AC410">
        <f t="shared" si="84"/>
        <v>198.4388888888889</v>
      </c>
      <c r="AD410">
        <f t="shared" si="85"/>
        <v>139</v>
      </c>
    </row>
    <row r="411" spans="2:30" x14ac:dyDescent="0.25">
      <c r="B411" s="2">
        <v>13</v>
      </c>
      <c r="C411" s="3" t="s">
        <v>34</v>
      </c>
      <c r="D411" s="3" t="str">
        <f>VLOOKUP(C411,'Class Desc'!$C$5:$D$53,2,FALSE)</f>
        <v>SCHOOLS COMMERCIAL</v>
      </c>
      <c r="E411" s="14">
        <v>6</v>
      </c>
      <c r="F411" s="2">
        <v>340.8</v>
      </c>
      <c r="G411" s="2">
        <v>450.5</v>
      </c>
      <c r="H411" s="2">
        <v>515.20000000000005</v>
      </c>
      <c r="I411" s="2">
        <v>527.6</v>
      </c>
      <c r="J411" s="2">
        <v>497.8</v>
      </c>
      <c r="K411" s="2">
        <v>425</v>
      </c>
      <c r="L411" s="2">
        <v>236.1</v>
      </c>
      <c r="M411" s="2">
        <v>143.9</v>
      </c>
      <c r="N411" s="2">
        <v>721</v>
      </c>
      <c r="O411" s="2">
        <v>596.9</v>
      </c>
      <c r="P411" s="2">
        <v>566.70000000000005</v>
      </c>
      <c r="Q411" s="2">
        <v>361.8</v>
      </c>
      <c r="R411">
        <f>SUMIFS(Accounts!$C$7:$C$306,Accounts!$A$7:$A$306,C411,Accounts!$B$7:$B$306,E411)</f>
        <v>2</v>
      </c>
      <c r="S411">
        <f t="shared" si="74"/>
        <v>170.4</v>
      </c>
      <c r="T411">
        <f t="shared" si="75"/>
        <v>225.25</v>
      </c>
      <c r="U411">
        <f t="shared" si="76"/>
        <v>257.60000000000002</v>
      </c>
      <c r="V411">
        <f t="shared" si="77"/>
        <v>263.8</v>
      </c>
      <c r="W411">
        <f t="shared" si="78"/>
        <v>248.9</v>
      </c>
      <c r="X411">
        <f t="shared" si="79"/>
        <v>212.5</v>
      </c>
      <c r="Y411">
        <f t="shared" si="80"/>
        <v>118.05</v>
      </c>
      <c r="Z411">
        <f t="shared" si="81"/>
        <v>71.95</v>
      </c>
      <c r="AA411">
        <f t="shared" si="82"/>
        <v>360.5</v>
      </c>
      <c r="AB411">
        <f t="shared" si="83"/>
        <v>298.45</v>
      </c>
      <c r="AC411">
        <f t="shared" si="84"/>
        <v>283.35000000000002</v>
      </c>
      <c r="AD411">
        <f t="shared" si="85"/>
        <v>180.9</v>
      </c>
    </row>
    <row r="412" spans="2:30" x14ac:dyDescent="0.25">
      <c r="B412" s="2">
        <v>14</v>
      </c>
      <c r="C412" s="3" t="s">
        <v>11</v>
      </c>
      <c r="D412" s="3" t="str">
        <f>VLOOKUP(C412,'Class Desc'!$C$5:$D$53,2,FALSE)</f>
        <v>AGRICULTURAL WATER</v>
      </c>
      <c r="E412" s="3" t="s">
        <v>12</v>
      </c>
      <c r="F412" s="4"/>
      <c r="G412" s="4"/>
      <c r="H412" s="4"/>
      <c r="I412" s="2">
        <v>0</v>
      </c>
      <c r="J412" s="4"/>
      <c r="K412" s="4"/>
      <c r="L412" s="4"/>
      <c r="M412" s="4"/>
      <c r="N412" s="2">
        <v>0</v>
      </c>
      <c r="O412" s="2">
        <v>0</v>
      </c>
      <c r="P412" s="4"/>
      <c r="Q412" s="4"/>
      <c r="R412">
        <f>SUMIFS(Accounts!$C$7:$C$306,Accounts!$A$7:$A$306,C412,Accounts!$B$7:$B$306,E412)</f>
        <v>0</v>
      </c>
      <c r="S412">
        <f t="shared" si="74"/>
        <v>0</v>
      </c>
      <c r="T412">
        <f t="shared" si="75"/>
        <v>0</v>
      </c>
      <c r="U412">
        <f t="shared" si="76"/>
        <v>0</v>
      </c>
      <c r="V412">
        <f t="shared" si="77"/>
        <v>0</v>
      </c>
      <c r="W412">
        <f t="shared" si="78"/>
        <v>0</v>
      </c>
      <c r="X412">
        <f t="shared" si="79"/>
        <v>0</v>
      </c>
      <c r="Y412">
        <f t="shared" si="80"/>
        <v>0</v>
      </c>
      <c r="Z412">
        <f t="shared" si="81"/>
        <v>0</v>
      </c>
      <c r="AA412">
        <f t="shared" si="82"/>
        <v>0</v>
      </c>
      <c r="AB412">
        <f t="shared" si="83"/>
        <v>0</v>
      </c>
      <c r="AC412">
        <f t="shared" si="84"/>
        <v>0</v>
      </c>
      <c r="AD412">
        <f t="shared" si="85"/>
        <v>0</v>
      </c>
    </row>
    <row r="413" spans="2:30" x14ac:dyDescent="0.25">
      <c r="B413" s="2">
        <v>14</v>
      </c>
      <c r="C413" s="3" t="s">
        <v>11</v>
      </c>
      <c r="D413" s="3" t="str">
        <f>VLOOKUP(C413,'Class Desc'!$C$5:$D$53,2,FALSE)</f>
        <v>AGRICULTURAL WATER</v>
      </c>
      <c r="E413" s="14">
        <v>0.75</v>
      </c>
      <c r="F413" s="2">
        <v>551.70000000000005</v>
      </c>
      <c r="G413" s="2">
        <v>639.20000000000005</v>
      </c>
      <c r="H413" s="2">
        <v>763.2</v>
      </c>
      <c r="I413" s="2">
        <v>1035.9000000000001</v>
      </c>
      <c r="J413" s="2">
        <v>1059.0999999999999</v>
      </c>
      <c r="K413" s="2">
        <v>1083.3</v>
      </c>
      <c r="L413" s="2">
        <v>592</v>
      </c>
      <c r="M413" s="2">
        <v>514.5</v>
      </c>
      <c r="N413" s="2">
        <v>642</v>
      </c>
      <c r="O413" s="2">
        <v>677</v>
      </c>
      <c r="P413" s="2">
        <v>635.4</v>
      </c>
      <c r="Q413" s="2">
        <v>688.6</v>
      </c>
      <c r="R413">
        <f>SUMIFS(Accounts!$C$7:$C$306,Accounts!$A$7:$A$306,C413,Accounts!$B$7:$B$306,E413)</f>
        <v>9</v>
      </c>
      <c r="S413">
        <f t="shared" si="74"/>
        <v>61.300000000000004</v>
      </c>
      <c r="T413">
        <f t="shared" si="75"/>
        <v>71.022222222222226</v>
      </c>
      <c r="U413">
        <f t="shared" si="76"/>
        <v>84.800000000000011</v>
      </c>
      <c r="V413">
        <f t="shared" si="77"/>
        <v>115.10000000000001</v>
      </c>
      <c r="W413">
        <f t="shared" si="78"/>
        <v>117.67777777777776</v>
      </c>
      <c r="X413">
        <f t="shared" si="79"/>
        <v>120.36666666666666</v>
      </c>
      <c r="Y413">
        <f t="shared" si="80"/>
        <v>65.777777777777771</v>
      </c>
      <c r="Z413">
        <f t="shared" si="81"/>
        <v>57.166666666666664</v>
      </c>
      <c r="AA413">
        <f t="shared" si="82"/>
        <v>71.333333333333329</v>
      </c>
      <c r="AB413">
        <f t="shared" si="83"/>
        <v>75.222222222222229</v>
      </c>
      <c r="AC413">
        <f t="shared" si="84"/>
        <v>70.599999999999994</v>
      </c>
      <c r="AD413">
        <f t="shared" si="85"/>
        <v>76.51111111111112</v>
      </c>
    </row>
    <row r="414" spans="2:30" x14ac:dyDescent="0.25">
      <c r="B414" s="2">
        <v>14</v>
      </c>
      <c r="C414" s="3" t="s">
        <v>11</v>
      </c>
      <c r="D414" s="3" t="str">
        <f>VLOOKUP(C414,'Class Desc'!$C$5:$D$53,2,FALSE)</f>
        <v>AGRICULTURAL WATER</v>
      </c>
      <c r="E414" s="14">
        <v>1</v>
      </c>
      <c r="F414" s="2">
        <v>172.4</v>
      </c>
      <c r="G414" s="2">
        <v>176.2</v>
      </c>
      <c r="H414" s="2">
        <v>135.6</v>
      </c>
      <c r="I414" s="2">
        <v>179.3</v>
      </c>
      <c r="J414" s="2">
        <v>197.5</v>
      </c>
      <c r="K414" s="2">
        <v>235.1</v>
      </c>
      <c r="L414" s="2">
        <v>225</v>
      </c>
      <c r="M414" s="2">
        <v>254.3</v>
      </c>
      <c r="N414" s="2">
        <v>211.7</v>
      </c>
      <c r="O414" s="2">
        <v>184.5</v>
      </c>
      <c r="P414" s="2">
        <v>177</v>
      </c>
      <c r="Q414" s="2">
        <v>148.80000000000001</v>
      </c>
      <c r="R414">
        <f>SUMIFS(Accounts!$C$7:$C$306,Accounts!$A$7:$A$306,C414,Accounts!$B$7:$B$306,E414)</f>
        <v>4</v>
      </c>
      <c r="S414">
        <f t="shared" si="74"/>
        <v>43.1</v>
      </c>
      <c r="T414">
        <f t="shared" si="75"/>
        <v>44.05</v>
      </c>
      <c r="U414">
        <f t="shared" si="76"/>
        <v>33.9</v>
      </c>
      <c r="V414">
        <f t="shared" si="77"/>
        <v>44.825000000000003</v>
      </c>
      <c r="W414">
        <f t="shared" si="78"/>
        <v>49.375</v>
      </c>
      <c r="X414">
        <f t="shared" si="79"/>
        <v>58.774999999999999</v>
      </c>
      <c r="Y414">
        <f t="shared" si="80"/>
        <v>56.25</v>
      </c>
      <c r="Z414">
        <f t="shared" si="81"/>
        <v>63.575000000000003</v>
      </c>
      <c r="AA414">
        <f t="shared" si="82"/>
        <v>52.924999999999997</v>
      </c>
      <c r="AB414">
        <f t="shared" si="83"/>
        <v>46.125</v>
      </c>
      <c r="AC414">
        <f t="shared" si="84"/>
        <v>44.25</v>
      </c>
      <c r="AD414">
        <f t="shared" si="85"/>
        <v>37.200000000000003</v>
      </c>
    </row>
    <row r="415" spans="2:30" x14ac:dyDescent="0.25">
      <c r="B415" s="2">
        <v>14</v>
      </c>
      <c r="C415" s="3" t="s">
        <v>11</v>
      </c>
      <c r="D415" s="3" t="str">
        <f>VLOOKUP(C415,'Class Desc'!$C$5:$D$53,2,FALSE)</f>
        <v>AGRICULTURAL WATER</v>
      </c>
      <c r="E415" s="14">
        <v>1.5</v>
      </c>
      <c r="F415" s="2">
        <v>199.7</v>
      </c>
      <c r="G415" s="2">
        <v>216.9</v>
      </c>
      <c r="H415" s="2">
        <v>157.19999999999999</v>
      </c>
      <c r="I415" s="2">
        <v>183.8</v>
      </c>
      <c r="J415" s="2">
        <v>234.5</v>
      </c>
      <c r="K415" s="2">
        <v>262.7</v>
      </c>
      <c r="L415" s="2">
        <v>213.7</v>
      </c>
      <c r="M415" s="2">
        <v>257.3</v>
      </c>
      <c r="N415" s="2">
        <v>255.1</v>
      </c>
      <c r="O415" s="2">
        <v>169</v>
      </c>
      <c r="P415" s="2">
        <v>173.2</v>
      </c>
      <c r="Q415" s="2">
        <v>156.5</v>
      </c>
      <c r="R415">
        <f>SUMIFS(Accounts!$C$7:$C$306,Accounts!$A$7:$A$306,C415,Accounts!$B$7:$B$306,E415)</f>
        <v>8</v>
      </c>
      <c r="S415">
        <f t="shared" si="74"/>
        <v>24.962499999999999</v>
      </c>
      <c r="T415">
        <f t="shared" si="75"/>
        <v>27.112500000000001</v>
      </c>
      <c r="U415">
        <f t="shared" si="76"/>
        <v>19.649999999999999</v>
      </c>
      <c r="V415">
        <f t="shared" si="77"/>
        <v>22.975000000000001</v>
      </c>
      <c r="W415">
        <f t="shared" si="78"/>
        <v>29.3125</v>
      </c>
      <c r="X415">
        <f t="shared" si="79"/>
        <v>32.837499999999999</v>
      </c>
      <c r="Y415">
        <f t="shared" si="80"/>
        <v>26.712499999999999</v>
      </c>
      <c r="Z415">
        <f t="shared" si="81"/>
        <v>32.162500000000001</v>
      </c>
      <c r="AA415">
        <f t="shared" si="82"/>
        <v>31.887499999999999</v>
      </c>
      <c r="AB415">
        <f t="shared" si="83"/>
        <v>21.125</v>
      </c>
      <c r="AC415">
        <f t="shared" si="84"/>
        <v>21.65</v>
      </c>
      <c r="AD415">
        <f t="shared" si="85"/>
        <v>19.5625</v>
      </c>
    </row>
    <row r="416" spans="2:30" x14ac:dyDescent="0.25">
      <c r="B416" s="2">
        <v>14</v>
      </c>
      <c r="C416" s="3" t="s">
        <v>11</v>
      </c>
      <c r="D416" s="3" t="str">
        <f>VLOOKUP(C416,'Class Desc'!$C$5:$D$53,2,FALSE)</f>
        <v>AGRICULTURAL WATER</v>
      </c>
      <c r="E416" s="14">
        <v>10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>
        <f>SUMIFS(Accounts!$C$7:$C$306,Accounts!$A$7:$A$306,C416,Accounts!$B$7:$B$306,E416)</f>
        <v>0</v>
      </c>
      <c r="S416">
        <f t="shared" si="74"/>
        <v>0</v>
      </c>
      <c r="T416">
        <f t="shared" si="75"/>
        <v>0</v>
      </c>
      <c r="U416">
        <f t="shared" si="76"/>
        <v>0</v>
      </c>
      <c r="V416">
        <f t="shared" si="77"/>
        <v>0</v>
      </c>
      <c r="W416">
        <f t="shared" si="78"/>
        <v>0</v>
      </c>
      <c r="X416">
        <f t="shared" si="79"/>
        <v>0</v>
      </c>
      <c r="Y416">
        <f t="shared" si="80"/>
        <v>0</v>
      </c>
      <c r="Z416">
        <f t="shared" si="81"/>
        <v>0</v>
      </c>
      <c r="AA416">
        <f t="shared" si="82"/>
        <v>0</v>
      </c>
      <c r="AB416">
        <f t="shared" si="83"/>
        <v>0</v>
      </c>
      <c r="AC416">
        <f t="shared" si="84"/>
        <v>0</v>
      </c>
      <c r="AD416">
        <f t="shared" si="85"/>
        <v>0</v>
      </c>
    </row>
    <row r="417" spans="2:30" x14ac:dyDescent="0.25">
      <c r="B417" s="2">
        <v>14</v>
      </c>
      <c r="C417" s="3" t="s">
        <v>11</v>
      </c>
      <c r="D417" s="3" t="str">
        <f>VLOOKUP(C417,'Class Desc'!$C$5:$D$53,2,FALSE)</f>
        <v>AGRICULTURAL WATER</v>
      </c>
      <c r="E417" s="14">
        <v>2</v>
      </c>
      <c r="F417" s="2">
        <v>152.6</v>
      </c>
      <c r="G417" s="2">
        <v>163.30000000000001</v>
      </c>
      <c r="H417" s="2">
        <v>34.799999999999997</v>
      </c>
      <c r="I417" s="2">
        <v>119.4</v>
      </c>
      <c r="J417" s="2">
        <v>178.1</v>
      </c>
      <c r="K417" s="2">
        <v>457.3</v>
      </c>
      <c r="L417" s="2">
        <v>185.8</v>
      </c>
      <c r="M417" s="2">
        <v>282.8</v>
      </c>
      <c r="N417" s="2">
        <v>225.1</v>
      </c>
      <c r="O417" s="2">
        <v>177.4</v>
      </c>
      <c r="P417" s="2">
        <v>153</v>
      </c>
      <c r="Q417" s="2">
        <v>137.19999999999999</v>
      </c>
      <c r="R417">
        <f>SUMIFS(Accounts!$C$7:$C$306,Accounts!$A$7:$A$306,C417,Accounts!$B$7:$B$306,E417)</f>
        <v>1</v>
      </c>
      <c r="S417">
        <f t="shared" si="74"/>
        <v>152.6</v>
      </c>
      <c r="T417">
        <f t="shared" si="75"/>
        <v>163.30000000000001</v>
      </c>
      <c r="U417">
        <f t="shared" si="76"/>
        <v>34.799999999999997</v>
      </c>
      <c r="V417">
        <f t="shared" si="77"/>
        <v>119.4</v>
      </c>
      <c r="W417">
        <f t="shared" si="78"/>
        <v>178.1</v>
      </c>
      <c r="X417">
        <f t="shared" si="79"/>
        <v>457.3</v>
      </c>
      <c r="Y417">
        <f t="shared" si="80"/>
        <v>185.8</v>
      </c>
      <c r="Z417">
        <f t="shared" si="81"/>
        <v>282.8</v>
      </c>
      <c r="AA417">
        <f t="shared" si="82"/>
        <v>225.1</v>
      </c>
      <c r="AB417">
        <f t="shared" si="83"/>
        <v>177.4</v>
      </c>
      <c r="AC417">
        <f t="shared" si="84"/>
        <v>153</v>
      </c>
      <c r="AD417">
        <f t="shared" si="85"/>
        <v>137.19999999999999</v>
      </c>
    </row>
    <row r="418" spans="2:30" x14ac:dyDescent="0.25">
      <c r="B418" s="2">
        <v>14</v>
      </c>
      <c r="C418" s="3" t="s">
        <v>11</v>
      </c>
      <c r="D418" s="3" t="str">
        <f>VLOOKUP(C418,'Class Desc'!$C$5:$D$53,2,FALSE)</f>
        <v>AGRICULTURAL WATER</v>
      </c>
      <c r="E418" s="14">
        <v>3</v>
      </c>
      <c r="F418" s="2">
        <v>1869.3</v>
      </c>
      <c r="G418" s="2">
        <v>1628.9</v>
      </c>
      <c r="H418" s="2">
        <v>831.1</v>
      </c>
      <c r="I418" s="2">
        <v>1657</v>
      </c>
      <c r="J418" s="2">
        <v>1660.2</v>
      </c>
      <c r="K418" s="2">
        <v>2419.4</v>
      </c>
      <c r="L418" s="2">
        <v>2104.5</v>
      </c>
      <c r="M418" s="2">
        <v>2944.6</v>
      </c>
      <c r="N418" s="2">
        <v>2881.2</v>
      </c>
      <c r="O418" s="2">
        <v>2983.3</v>
      </c>
      <c r="P418" s="2">
        <v>1783.6</v>
      </c>
      <c r="Q418" s="2">
        <v>1550</v>
      </c>
      <c r="R418">
        <f>SUMIFS(Accounts!$C$7:$C$306,Accounts!$A$7:$A$306,C418,Accounts!$B$7:$B$306,E418)</f>
        <v>4</v>
      </c>
      <c r="S418">
        <f t="shared" si="74"/>
        <v>467.32499999999999</v>
      </c>
      <c r="T418">
        <f t="shared" si="75"/>
        <v>407.22500000000002</v>
      </c>
      <c r="U418">
        <f t="shared" si="76"/>
        <v>207.77500000000001</v>
      </c>
      <c r="V418">
        <f t="shared" si="77"/>
        <v>414.25</v>
      </c>
      <c r="W418">
        <f t="shared" si="78"/>
        <v>415.05</v>
      </c>
      <c r="X418">
        <f t="shared" si="79"/>
        <v>604.85</v>
      </c>
      <c r="Y418">
        <f t="shared" si="80"/>
        <v>526.125</v>
      </c>
      <c r="Z418">
        <f t="shared" si="81"/>
        <v>736.15</v>
      </c>
      <c r="AA418">
        <f t="shared" si="82"/>
        <v>720.3</v>
      </c>
      <c r="AB418">
        <f t="shared" si="83"/>
        <v>745.82500000000005</v>
      </c>
      <c r="AC418">
        <f t="shared" si="84"/>
        <v>445.9</v>
      </c>
      <c r="AD418">
        <f t="shared" si="85"/>
        <v>387.5</v>
      </c>
    </row>
    <row r="419" spans="2:30" x14ac:dyDescent="0.25">
      <c r="B419" s="2">
        <v>14</v>
      </c>
      <c r="C419" s="3" t="s">
        <v>11</v>
      </c>
      <c r="D419" s="3" t="str">
        <f>VLOOKUP(C419,'Class Desc'!$C$5:$D$53,2,FALSE)</f>
        <v>AGRICULTURAL WATER</v>
      </c>
      <c r="E419" s="14">
        <v>4</v>
      </c>
      <c r="F419" s="2">
        <v>869.9</v>
      </c>
      <c r="G419" s="2">
        <v>982.4</v>
      </c>
      <c r="H419" s="2">
        <v>793.9</v>
      </c>
      <c r="I419" s="2">
        <v>2125.6</v>
      </c>
      <c r="J419" s="2">
        <v>3709.5</v>
      </c>
      <c r="K419" s="2">
        <v>2134.3000000000002</v>
      </c>
      <c r="L419" s="2">
        <v>1153.7</v>
      </c>
      <c r="M419" s="2">
        <v>1918.3</v>
      </c>
      <c r="N419" s="2">
        <v>5563.5</v>
      </c>
      <c r="O419" s="2">
        <v>1993.6</v>
      </c>
      <c r="P419" s="2">
        <v>1296.8</v>
      </c>
      <c r="Q419" s="2">
        <v>922.4</v>
      </c>
      <c r="R419">
        <f>SUMIFS(Accounts!$C$7:$C$306,Accounts!$A$7:$A$306,C419,Accounts!$B$7:$B$306,E419)</f>
        <v>1</v>
      </c>
      <c r="S419">
        <f t="shared" si="74"/>
        <v>869.9</v>
      </c>
      <c r="T419">
        <f t="shared" si="75"/>
        <v>982.4</v>
      </c>
      <c r="U419">
        <f t="shared" si="76"/>
        <v>793.9</v>
      </c>
      <c r="V419">
        <f t="shared" si="77"/>
        <v>2125.6</v>
      </c>
      <c r="W419">
        <f t="shared" si="78"/>
        <v>3709.5</v>
      </c>
      <c r="X419">
        <f t="shared" si="79"/>
        <v>2134.3000000000002</v>
      </c>
      <c r="Y419">
        <f t="shared" si="80"/>
        <v>1153.7</v>
      </c>
      <c r="Z419">
        <f t="shared" si="81"/>
        <v>1918.3</v>
      </c>
      <c r="AA419">
        <f t="shared" si="82"/>
        <v>5563.5</v>
      </c>
      <c r="AB419">
        <f t="shared" si="83"/>
        <v>1993.6</v>
      </c>
      <c r="AC419">
        <f t="shared" si="84"/>
        <v>1296.8</v>
      </c>
      <c r="AD419">
        <f t="shared" si="85"/>
        <v>922.4</v>
      </c>
    </row>
    <row r="420" spans="2:30" x14ac:dyDescent="0.25">
      <c r="B420" s="2">
        <v>14</v>
      </c>
      <c r="C420" s="3" t="s">
        <v>11</v>
      </c>
      <c r="D420" s="3" t="str">
        <f>VLOOKUP(C420,'Class Desc'!$C$5:$D$53,2,FALSE)</f>
        <v>AGRICULTURAL WATER</v>
      </c>
      <c r="E420" s="14">
        <v>6</v>
      </c>
      <c r="F420" s="2">
        <v>23367.5</v>
      </c>
      <c r="G420" s="2">
        <v>16823.2</v>
      </c>
      <c r="H420" s="2">
        <v>13339.5</v>
      </c>
      <c r="I420" s="2">
        <v>17516.3</v>
      </c>
      <c r="J420" s="2">
        <v>34448.699999999997</v>
      </c>
      <c r="K420" s="2">
        <v>37612</v>
      </c>
      <c r="L420" s="2">
        <v>9499.2999999999993</v>
      </c>
      <c r="M420" s="2">
        <v>25334.5</v>
      </c>
      <c r="N420" s="2">
        <v>16416.7</v>
      </c>
      <c r="O420" s="2">
        <v>26130.5</v>
      </c>
      <c r="P420" s="2">
        <v>38245.4</v>
      </c>
      <c r="Q420" s="2">
        <v>15504</v>
      </c>
      <c r="R420">
        <f>SUMIFS(Accounts!$C$7:$C$306,Accounts!$A$7:$A$306,C420,Accounts!$B$7:$B$306,E420)</f>
        <v>13</v>
      </c>
      <c r="S420">
        <f t="shared" si="74"/>
        <v>1797.5</v>
      </c>
      <c r="T420">
        <f t="shared" si="75"/>
        <v>1294.0923076923077</v>
      </c>
      <c r="U420">
        <f t="shared" si="76"/>
        <v>1026.1153846153845</v>
      </c>
      <c r="V420">
        <f t="shared" si="77"/>
        <v>1347.4076923076923</v>
      </c>
      <c r="W420">
        <f t="shared" si="78"/>
        <v>2649.8999999999996</v>
      </c>
      <c r="X420">
        <f t="shared" si="79"/>
        <v>2893.2307692307691</v>
      </c>
      <c r="Y420">
        <f t="shared" si="80"/>
        <v>730.71538461538455</v>
      </c>
      <c r="Z420">
        <f t="shared" si="81"/>
        <v>1948.8076923076924</v>
      </c>
      <c r="AA420">
        <f t="shared" si="82"/>
        <v>1262.823076923077</v>
      </c>
      <c r="AB420">
        <f t="shared" si="83"/>
        <v>2010.0384615384614</v>
      </c>
      <c r="AC420">
        <f t="shared" si="84"/>
        <v>2941.9538461538464</v>
      </c>
      <c r="AD420">
        <f t="shared" si="85"/>
        <v>1192.6153846153845</v>
      </c>
    </row>
    <row r="421" spans="2:30" x14ac:dyDescent="0.25">
      <c r="B421" s="2">
        <v>14</v>
      </c>
      <c r="C421" s="3" t="s">
        <v>11</v>
      </c>
      <c r="D421" s="3" t="str">
        <f>VLOOKUP(C421,'Class Desc'!$C$5:$D$53,2,FALSE)</f>
        <v>AGRICULTURAL WATER</v>
      </c>
      <c r="E421" s="14">
        <v>8</v>
      </c>
      <c r="F421" s="2">
        <v>5952.4</v>
      </c>
      <c r="G421" s="2">
        <v>6717.5</v>
      </c>
      <c r="H421" s="2">
        <v>7176.9</v>
      </c>
      <c r="I421" s="2">
        <v>4830</v>
      </c>
      <c r="J421" s="2">
        <v>10884.2</v>
      </c>
      <c r="K421" s="2">
        <v>11481.2</v>
      </c>
      <c r="L421" s="2">
        <v>8318.7999999999993</v>
      </c>
      <c r="M421" s="2">
        <v>9516.2000000000007</v>
      </c>
      <c r="N421" s="2">
        <v>4636.6000000000004</v>
      </c>
      <c r="O421" s="2">
        <v>7429.9</v>
      </c>
      <c r="P421" s="2">
        <v>5993.1</v>
      </c>
      <c r="Q421" s="2">
        <v>4954.3</v>
      </c>
      <c r="R421">
        <f>SUMIFS(Accounts!$C$7:$C$306,Accounts!$A$7:$A$306,C421,Accounts!$B$7:$B$306,E421)</f>
        <v>5</v>
      </c>
      <c r="S421">
        <f t="shared" si="74"/>
        <v>1190.48</v>
      </c>
      <c r="T421">
        <f t="shared" si="75"/>
        <v>1343.5</v>
      </c>
      <c r="U421">
        <f t="shared" si="76"/>
        <v>1435.3799999999999</v>
      </c>
      <c r="V421">
        <f t="shared" si="77"/>
        <v>966</v>
      </c>
      <c r="W421">
        <f t="shared" si="78"/>
        <v>2176.84</v>
      </c>
      <c r="X421">
        <f t="shared" si="79"/>
        <v>2296.2400000000002</v>
      </c>
      <c r="Y421">
        <f t="shared" si="80"/>
        <v>1663.7599999999998</v>
      </c>
      <c r="Z421">
        <f t="shared" si="81"/>
        <v>1903.2400000000002</v>
      </c>
      <c r="AA421">
        <f t="shared" si="82"/>
        <v>927.32</v>
      </c>
      <c r="AB421">
        <f t="shared" si="83"/>
        <v>1485.98</v>
      </c>
      <c r="AC421">
        <f t="shared" si="84"/>
        <v>1198.6200000000001</v>
      </c>
      <c r="AD421">
        <f t="shared" si="85"/>
        <v>990.86</v>
      </c>
    </row>
    <row r="422" spans="2:30" x14ac:dyDescent="0.25">
      <c r="B422" s="2">
        <v>14</v>
      </c>
      <c r="C422" s="3" t="s">
        <v>16</v>
      </c>
      <c r="D422" s="3" t="str">
        <f>VLOOKUP(C422,'Class Desc'!$C$5:$D$53,2,FALSE)</f>
        <v>COMMERCIAL WATER</v>
      </c>
      <c r="E422" s="3" t="s">
        <v>12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346.7</v>
      </c>
      <c r="P422" s="2">
        <v>0</v>
      </c>
      <c r="Q422" s="2">
        <v>0</v>
      </c>
      <c r="R422">
        <f>SUMIFS(Accounts!$C$7:$C$306,Accounts!$A$7:$A$306,C422,Accounts!$B$7:$B$306,E422)</f>
        <v>0</v>
      </c>
      <c r="S422">
        <f t="shared" si="74"/>
        <v>0</v>
      </c>
      <c r="T422">
        <f t="shared" si="75"/>
        <v>0</v>
      </c>
      <c r="U422">
        <f t="shared" si="76"/>
        <v>0</v>
      </c>
      <c r="V422">
        <f t="shared" si="77"/>
        <v>0</v>
      </c>
      <c r="W422">
        <f t="shared" si="78"/>
        <v>0</v>
      </c>
      <c r="X422">
        <f t="shared" si="79"/>
        <v>0</v>
      </c>
      <c r="Y422">
        <f t="shared" si="80"/>
        <v>0</v>
      </c>
      <c r="Z422">
        <f t="shared" si="81"/>
        <v>0</v>
      </c>
      <c r="AA422">
        <f t="shared" si="82"/>
        <v>0</v>
      </c>
      <c r="AB422">
        <f t="shared" si="83"/>
        <v>0</v>
      </c>
      <c r="AC422">
        <f t="shared" si="84"/>
        <v>0</v>
      </c>
      <c r="AD422">
        <f t="shared" si="85"/>
        <v>0</v>
      </c>
    </row>
    <row r="423" spans="2:30" x14ac:dyDescent="0.25">
      <c r="B423" s="2">
        <v>14</v>
      </c>
      <c r="C423" s="3" t="s">
        <v>16</v>
      </c>
      <c r="D423" s="3" t="str">
        <f>VLOOKUP(C423,'Class Desc'!$C$5:$D$53,2,FALSE)</f>
        <v>COMMERCIAL WATER</v>
      </c>
      <c r="E423" s="14">
        <v>0.75</v>
      </c>
      <c r="F423" s="2">
        <v>6915.2</v>
      </c>
      <c r="G423" s="2">
        <v>6949.5</v>
      </c>
      <c r="H423" s="2">
        <v>6028.1</v>
      </c>
      <c r="I423" s="2">
        <v>6843.1</v>
      </c>
      <c r="J423" s="2">
        <v>6985.3</v>
      </c>
      <c r="K423" s="2">
        <v>7456.1</v>
      </c>
      <c r="L423" s="2">
        <v>7380</v>
      </c>
      <c r="M423" s="2">
        <v>6937.63</v>
      </c>
      <c r="N423" s="2">
        <v>6562.3</v>
      </c>
      <c r="O423" s="2">
        <v>6780.1</v>
      </c>
      <c r="P423" s="2">
        <v>6390.4</v>
      </c>
      <c r="Q423" s="2">
        <v>5909.07</v>
      </c>
      <c r="R423">
        <f>SUMIFS(Accounts!$C$7:$C$306,Accounts!$A$7:$A$306,C423,Accounts!$B$7:$B$306,E423)</f>
        <v>847</v>
      </c>
      <c r="S423">
        <f t="shared" si="74"/>
        <v>8.1643447461629286</v>
      </c>
      <c r="T423">
        <f t="shared" si="75"/>
        <v>8.2048406139315233</v>
      </c>
      <c r="U423">
        <f t="shared" si="76"/>
        <v>7.1170011806375451</v>
      </c>
      <c r="V423">
        <f t="shared" si="77"/>
        <v>8.0792207792207797</v>
      </c>
      <c r="W423">
        <f t="shared" si="78"/>
        <v>8.2471074380165295</v>
      </c>
      <c r="X423">
        <f t="shared" si="79"/>
        <v>8.8029515938606853</v>
      </c>
      <c r="Y423">
        <f t="shared" si="80"/>
        <v>8.7131050767414404</v>
      </c>
      <c r="Z423">
        <f t="shared" si="81"/>
        <v>8.1908264462809921</v>
      </c>
      <c r="AA423">
        <f t="shared" si="82"/>
        <v>7.747697756788666</v>
      </c>
      <c r="AB423">
        <f t="shared" si="83"/>
        <v>8.004840613931524</v>
      </c>
      <c r="AC423">
        <f t="shared" si="84"/>
        <v>7.5447461629279804</v>
      </c>
      <c r="AD423">
        <f t="shared" si="85"/>
        <v>6.9764698937426211</v>
      </c>
    </row>
    <row r="424" spans="2:30" x14ac:dyDescent="0.25">
      <c r="B424" s="2">
        <v>14</v>
      </c>
      <c r="C424" s="3" t="s">
        <v>16</v>
      </c>
      <c r="D424" s="3" t="str">
        <f>VLOOKUP(C424,'Class Desc'!$C$5:$D$53,2,FALSE)</f>
        <v>COMMERCIAL WATER</v>
      </c>
      <c r="E424" s="14">
        <v>1</v>
      </c>
      <c r="F424" s="2">
        <v>8760.5</v>
      </c>
      <c r="G424" s="2">
        <v>8102.9</v>
      </c>
      <c r="H424" s="2">
        <v>7195.7</v>
      </c>
      <c r="I424" s="2">
        <v>8735.7999999999993</v>
      </c>
      <c r="J424" s="2">
        <v>9086.2000000000007</v>
      </c>
      <c r="K424" s="2">
        <v>10915.9</v>
      </c>
      <c r="L424" s="2">
        <v>10838.6</v>
      </c>
      <c r="M424" s="2">
        <v>10000.299999999999</v>
      </c>
      <c r="N424" s="2">
        <v>9295.9</v>
      </c>
      <c r="O424" s="2">
        <v>8851.5</v>
      </c>
      <c r="P424" s="2">
        <v>7921</v>
      </c>
      <c r="Q424" s="2">
        <v>6723.5</v>
      </c>
      <c r="R424">
        <f>SUMIFS(Accounts!$C$7:$C$306,Accounts!$A$7:$A$306,C424,Accounts!$B$7:$B$306,E424)</f>
        <v>453</v>
      </c>
      <c r="S424">
        <f t="shared" si="74"/>
        <v>19.338852097130243</v>
      </c>
      <c r="T424">
        <f t="shared" si="75"/>
        <v>17.887196467991171</v>
      </c>
      <c r="U424">
        <f t="shared" si="76"/>
        <v>15.884547461368653</v>
      </c>
      <c r="V424">
        <f t="shared" si="77"/>
        <v>19.284326710816774</v>
      </c>
      <c r="W424">
        <f t="shared" si="78"/>
        <v>20.057836644591614</v>
      </c>
      <c r="X424">
        <f t="shared" si="79"/>
        <v>24.096909492273731</v>
      </c>
      <c r="Y424">
        <f t="shared" si="80"/>
        <v>23.926269315673292</v>
      </c>
      <c r="Z424">
        <f t="shared" si="81"/>
        <v>22.075717439293598</v>
      </c>
      <c r="AA424">
        <f t="shared" si="82"/>
        <v>20.520750551876379</v>
      </c>
      <c r="AB424">
        <f t="shared" si="83"/>
        <v>19.539735099337747</v>
      </c>
      <c r="AC424">
        <f t="shared" si="84"/>
        <v>17.485651214128037</v>
      </c>
      <c r="AD424">
        <f t="shared" si="85"/>
        <v>14.842163355408388</v>
      </c>
    </row>
    <row r="425" spans="2:30" x14ac:dyDescent="0.25">
      <c r="B425" s="2">
        <v>14</v>
      </c>
      <c r="C425" s="3" t="s">
        <v>16</v>
      </c>
      <c r="D425" s="3" t="str">
        <f>VLOOKUP(C425,'Class Desc'!$C$5:$D$53,2,FALSE)</f>
        <v>COMMERCIAL WATER</v>
      </c>
      <c r="E425" s="14">
        <v>1.5</v>
      </c>
      <c r="F425" s="2">
        <v>19214.2</v>
      </c>
      <c r="G425" s="2">
        <v>17599.189999999999</v>
      </c>
      <c r="H425" s="2">
        <v>18714</v>
      </c>
      <c r="I425" s="2">
        <v>23957.5</v>
      </c>
      <c r="J425" s="2">
        <v>30188</v>
      </c>
      <c r="K425" s="2">
        <v>41146.300000000003</v>
      </c>
      <c r="L425" s="2">
        <v>30840.400000000001</v>
      </c>
      <c r="M425" s="2">
        <v>28071.5</v>
      </c>
      <c r="N425" s="2">
        <v>22047.4</v>
      </c>
      <c r="O425" s="2">
        <v>20205.400000000001</v>
      </c>
      <c r="P425" s="2">
        <v>17084.7</v>
      </c>
      <c r="Q425" s="2">
        <v>15538.7</v>
      </c>
      <c r="R425">
        <f>SUMIFS(Accounts!$C$7:$C$306,Accounts!$A$7:$A$306,C425,Accounts!$B$7:$B$306,E425)</f>
        <v>409</v>
      </c>
      <c r="S425">
        <f t="shared" si="74"/>
        <v>46.978484107579462</v>
      </c>
      <c r="T425">
        <f t="shared" si="75"/>
        <v>43.029804400977994</v>
      </c>
      <c r="U425">
        <f t="shared" si="76"/>
        <v>45.755501222493891</v>
      </c>
      <c r="V425">
        <f t="shared" si="77"/>
        <v>58.575794621026894</v>
      </c>
      <c r="W425">
        <f t="shared" si="78"/>
        <v>73.809290953545229</v>
      </c>
      <c r="X425">
        <f t="shared" si="79"/>
        <v>100.60220048899757</v>
      </c>
      <c r="Y425">
        <f t="shared" si="80"/>
        <v>75.40440097799511</v>
      </c>
      <c r="Z425">
        <f t="shared" si="81"/>
        <v>68.634474327628368</v>
      </c>
      <c r="AA425">
        <f t="shared" si="82"/>
        <v>53.905623471882642</v>
      </c>
      <c r="AB425">
        <f t="shared" si="83"/>
        <v>49.401955990220053</v>
      </c>
      <c r="AC425">
        <f t="shared" si="84"/>
        <v>41.771882640586796</v>
      </c>
      <c r="AD425">
        <f t="shared" si="85"/>
        <v>37.9919315403423</v>
      </c>
    </row>
    <row r="426" spans="2:30" x14ac:dyDescent="0.25">
      <c r="B426" s="2">
        <v>14</v>
      </c>
      <c r="C426" s="3" t="s">
        <v>16</v>
      </c>
      <c r="D426" s="3" t="str">
        <f>VLOOKUP(C426,'Class Desc'!$C$5:$D$53,2,FALSE)</f>
        <v>COMMERCIAL WATER</v>
      </c>
      <c r="E426" s="14">
        <v>10</v>
      </c>
      <c r="F426" s="2">
        <v>46</v>
      </c>
      <c r="G426" s="2">
        <v>51</v>
      </c>
      <c r="H426" s="2">
        <v>22</v>
      </c>
      <c r="I426" s="2">
        <v>42</v>
      </c>
      <c r="J426" s="2">
        <v>47</v>
      </c>
      <c r="K426" s="2">
        <v>50</v>
      </c>
      <c r="L426" s="2">
        <v>29</v>
      </c>
      <c r="M426" s="2">
        <v>54</v>
      </c>
      <c r="N426" s="2">
        <v>20</v>
      </c>
      <c r="O426" s="2">
        <v>50</v>
      </c>
      <c r="P426" s="2">
        <v>32</v>
      </c>
      <c r="Q426" s="2">
        <v>45.3</v>
      </c>
      <c r="R426">
        <f>SUMIFS(Accounts!$C$7:$C$306,Accounts!$A$7:$A$306,C426,Accounts!$B$7:$B$306,E426)</f>
        <v>1</v>
      </c>
      <c r="S426">
        <f t="shared" si="74"/>
        <v>46</v>
      </c>
      <c r="T426">
        <f t="shared" si="75"/>
        <v>51</v>
      </c>
      <c r="U426">
        <f t="shared" si="76"/>
        <v>22</v>
      </c>
      <c r="V426">
        <f t="shared" si="77"/>
        <v>42</v>
      </c>
      <c r="W426">
        <f t="shared" si="78"/>
        <v>47</v>
      </c>
      <c r="X426">
        <f t="shared" si="79"/>
        <v>50</v>
      </c>
      <c r="Y426">
        <f t="shared" si="80"/>
        <v>29</v>
      </c>
      <c r="Z426">
        <f t="shared" si="81"/>
        <v>54</v>
      </c>
      <c r="AA426">
        <f t="shared" si="82"/>
        <v>20</v>
      </c>
      <c r="AB426">
        <f t="shared" si="83"/>
        <v>50</v>
      </c>
      <c r="AC426">
        <f t="shared" si="84"/>
        <v>32</v>
      </c>
      <c r="AD426">
        <f t="shared" si="85"/>
        <v>45.3</v>
      </c>
    </row>
    <row r="427" spans="2:30" x14ac:dyDescent="0.25">
      <c r="B427" s="2">
        <v>14</v>
      </c>
      <c r="C427" s="3" t="s">
        <v>16</v>
      </c>
      <c r="D427" s="3" t="str">
        <f>VLOOKUP(C427,'Class Desc'!$C$5:$D$53,2,FALSE)</f>
        <v>COMMERCIAL WATER</v>
      </c>
      <c r="E427" s="14">
        <v>2</v>
      </c>
      <c r="F427" s="2">
        <v>40644.11</v>
      </c>
      <c r="G427" s="2">
        <v>39046.1</v>
      </c>
      <c r="H427" s="2">
        <v>35313.1</v>
      </c>
      <c r="I427" s="2">
        <v>44752.5</v>
      </c>
      <c r="J427" s="2">
        <v>47524.3</v>
      </c>
      <c r="K427" s="2">
        <v>54533.599999999999</v>
      </c>
      <c r="L427" s="2">
        <v>49631.5</v>
      </c>
      <c r="M427" s="2">
        <v>45248.6</v>
      </c>
      <c r="N427" s="2">
        <v>40373.4</v>
      </c>
      <c r="O427" s="2">
        <v>38925.699999999997</v>
      </c>
      <c r="P427" s="2">
        <v>37441.1</v>
      </c>
      <c r="Q427" s="2">
        <v>37508.400000000001</v>
      </c>
      <c r="R427">
        <f>SUMIFS(Accounts!$C$7:$C$306,Accounts!$A$7:$A$306,C427,Accounts!$B$7:$B$306,E427)</f>
        <v>392</v>
      </c>
      <c r="S427">
        <f t="shared" si="74"/>
        <v>103.68395408163265</v>
      </c>
      <c r="T427">
        <f t="shared" si="75"/>
        <v>99.607397959183672</v>
      </c>
      <c r="U427">
        <f t="shared" si="76"/>
        <v>90.084438775510193</v>
      </c>
      <c r="V427">
        <f t="shared" si="77"/>
        <v>114.16454081632654</v>
      </c>
      <c r="W427">
        <f t="shared" si="78"/>
        <v>121.23545918367347</v>
      </c>
      <c r="X427">
        <f t="shared" si="79"/>
        <v>139.11632653061224</v>
      </c>
      <c r="Y427">
        <f t="shared" si="80"/>
        <v>126.61096938775511</v>
      </c>
      <c r="Z427">
        <f t="shared" si="81"/>
        <v>115.43010204081632</v>
      </c>
      <c r="AA427">
        <f t="shared" si="82"/>
        <v>102.99336734693878</v>
      </c>
      <c r="AB427">
        <f t="shared" si="83"/>
        <v>99.300255102040808</v>
      </c>
      <c r="AC427">
        <f t="shared" si="84"/>
        <v>95.513010204081624</v>
      </c>
      <c r="AD427">
        <f t="shared" si="85"/>
        <v>95.684693877551027</v>
      </c>
    </row>
    <row r="428" spans="2:30" x14ac:dyDescent="0.25">
      <c r="B428" s="2">
        <v>14</v>
      </c>
      <c r="C428" s="3" t="s">
        <v>16</v>
      </c>
      <c r="D428" s="3" t="str">
        <f>VLOOKUP(C428,'Class Desc'!$C$5:$D$53,2,FALSE)</f>
        <v>COMMERCIAL WATER</v>
      </c>
      <c r="E428" s="14">
        <v>3</v>
      </c>
      <c r="F428" s="2">
        <v>25129</v>
      </c>
      <c r="G428" s="2">
        <v>21282</v>
      </c>
      <c r="H428" s="2">
        <v>29040.5</v>
      </c>
      <c r="I428" s="2">
        <v>25254.5</v>
      </c>
      <c r="J428" s="2">
        <v>31247.4</v>
      </c>
      <c r="K428" s="2">
        <v>41212.6</v>
      </c>
      <c r="L428" s="2">
        <v>37742.1</v>
      </c>
      <c r="M428" s="2">
        <v>33228.300000000003</v>
      </c>
      <c r="N428" s="2">
        <v>30156.400000000001</v>
      </c>
      <c r="O428" s="2">
        <v>25705.8</v>
      </c>
      <c r="P428" s="2">
        <v>22158.2</v>
      </c>
      <c r="Q428" s="2">
        <v>26183.599999999999</v>
      </c>
      <c r="R428">
        <f>SUMIFS(Accounts!$C$7:$C$306,Accounts!$A$7:$A$306,C428,Accounts!$B$7:$B$306,E428)</f>
        <v>104</v>
      </c>
      <c r="S428">
        <f t="shared" si="74"/>
        <v>241.625</v>
      </c>
      <c r="T428">
        <f t="shared" si="75"/>
        <v>204.63461538461539</v>
      </c>
      <c r="U428">
        <f t="shared" si="76"/>
        <v>279.23557692307691</v>
      </c>
      <c r="V428">
        <f t="shared" si="77"/>
        <v>242.83173076923077</v>
      </c>
      <c r="W428">
        <f t="shared" si="78"/>
        <v>300.45576923076925</v>
      </c>
      <c r="X428">
        <f t="shared" si="79"/>
        <v>396.27499999999998</v>
      </c>
      <c r="Y428">
        <f t="shared" si="80"/>
        <v>362.90480769230766</v>
      </c>
      <c r="Z428">
        <f t="shared" si="81"/>
        <v>319.50288461538463</v>
      </c>
      <c r="AA428">
        <f t="shared" si="82"/>
        <v>289.96538461538461</v>
      </c>
      <c r="AB428">
        <f t="shared" si="83"/>
        <v>247.17115384615383</v>
      </c>
      <c r="AC428">
        <f t="shared" si="84"/>
        <v>213.0596153846154</v>
      </c>
      <c r="AD428">
        <f t="shared" si="85"/>
        <v>251.76538461538459</v>
      </c>
    </row>
    <row r="429" spans="2:30" x14ac:dyDescent="0.25">
      <c r="B429" s="2">
        <v>14</v>
      </c>
      <c r="C429" s="3" t="s">
        <v>16</v>
      </c>
      <c r="D429" s="3" t="str">
        <f>VLOOKUP(C429,'Class Desc'!$C$5:$D$53,2,FALSE)</f>
        <v>COMMERCIAL WATER</v>
      </c>
      <c r="E429" s="14">
        <v>4</v>
      </c>
      <c r="F429" s="2">
        <v>13989.7</v>
      </c>
      <c r="G429" s="2">
        <v>12630.2</v>
      </c>
      <c r="H429" s="2">
        <v>11406.8</v>
      </c>
      <c r="I429" s="2">
        <v>14069.8</v>
      </c>
      <c r="J429" s="2">
        <v>13169</v>
      </c>
      <c r="K429" s="2">
        <v>20093.2</v>
      </c>
      <c r="L429" s="2">
        <v>15666.2</v>
      </c>
      <c r="M429" s="2">
        <v>14459.3</v>
      </c>
      <c r="N429" s="2">
        <v>13541.5</v>
      </c>
      <c r="O429" s="2">
        <v>12997</v>
      </c>
      <c r="P429" s="2">
        <v>11524.1</v>
      </c>
      <c r="Q429" s="2">
        <v>10326.200000000001</v>
      </c>
      <c r="R429">
        <f>SUMIFS(Accounts!$C$7:$C$306,Accounts!$A$7:$A$306,C429,Accounts!$B$7:$B$306,E429)</f>
        <v>13</v>
      </c>
      <c r="S429">
        <f t="shared" si="74"/>
        <v>1076.1307692307694</v>
      </c>
      <c r="T429">
        <f t="shared" si="75"/>
        <v>971.55384615384617</v>
      </c>
      <c r="U429">
        <f t="shared" si="76"/>
        <v>877.44615384615383</v>
      </c>
      <c r="V429">
        <f t="shared" si="77"/>
        <v>1082.2923076923075</v>
      </c>
      <c r="W429">
        <f t="shared" si="78"/>
        <v>1013</v>
      </c>
      <c r="X429">
        <f t="shared" si="79"/>
        <v>1545.6307692307694</v>
      </c>
      <c r="Y429">
        <f t="shared" si="80"/>
        <v>1205.0923076923077</v>
      </c>
      <c r="Z429">
        <f t="shared" si="81"/>
        <v>1112.2538461538461</v>
      </c>
      <c r="AA429">
        <f t="shared" si="82"/>
        <v>1041.6538461538462</v>
      </c>
      <c r="AB429">
        <f t="shared" si="83"/>
        <v>999.76923076923072</v>
      </c>
      <c r="AC429">
        <f t="shared" si="84"/>
        <v>886.46923076923076</v>
      </c>
      <c r="AD429">
        <f t="shared" si="85"/>
        <v>794.323076923077</v>
      </c>
    </row>
    <row r="430" spans="2:30" x14ac:dyDescent="0.25">
      <c r="B430" s="2">
        <v>14</v>
      </c>
      <c r="C430" s="3" t="s">
        <v>16</v>
      </c>
      <c r="D430" s="3" t="str">
        <f>VLOOKUP(C430,'Class Desc'!$C$5:$D$53,2,FALSE)</f>
        <v>COMMERCIAL WATER</v>
      </c>
      <c r="E430" s="14">
        <v>6</v>
      </c>
      <c r="F430" s="2">
        <v>1507.9</v>
      </c>
      <c r="G430" s="2">
        <v>72.2</v>
      </c>
      <c r="H430" s="2">
        <v>155.19999999999999</v>
      </c>
      <c r="I430" s="2">
        <v>136.5</v>
      </c>
      <c r="J430" s="2">
        <v>112.8</v>
      </c>
      <c r="K430" s="2">
        <v>132.69999999999999</v>
      </c>
      <c r="L430" s="2">
        <v>116.2</v>
      </c>
      <c r="M430" s="2">
        <v>92</v>
      </c>
      <c r="N430" s="2">
        <v>110.3</v>
      </c>
      <c r="O430" s="2">
        <v>106.05</v>
      </c>
      <c r="P430" s="2">
        <v>97.7</v>
      </c>
      <c r="Q430" s="2">
        <v>111.9</v>
      </c>
      <c r="R430">
        <f>SUMIFS(Accounts!$C$7:$C$306,Accounts!$A$7:$A$306,C430,Accounts!$B$7:$B$306,E430)</f>
        <v>2</v>
      </c>
      <c r="S430">
        <f t="shared" si="74"/>
        <v>753.95</v>
      </c>
      <c r="T430">
        <f t="shared" si="75"/>
        <v>36.1</v>
      </c>
      <c r="U430">
        <f t="shared" si="76"/>
        <v>77.599999999999994</v>
      </c>
      <c r="V430">
        <f t="shared" si="77"/>
        <v>68.25</v>
      </c>
      <c r="W430">
        <f t="shared" si="78"/>
        <v>56.4</v>
      </c>
      <c r="X430">
        <f t="shared" si="79"/>
        <v>66.349999999999994</v>
      </c>
      <c r="Y430">
        <f t="shared" si="80"/>
        <v>58.1</v>
      </c>
      <c r="Z430">
        <f t="shared" si="81"/>
        <v>46</v>
      </c>
      <c r="AA430">
        <f t="shared" si="82"/>
        <v>55.15</v>
      </c>
      <c r="AB430">
        <f t="shared" si="83"/>
        <v>53.024999999999999</v>
      </c>
      <c r="AC430">
        <f t="shared" si="84"/>
        <v>48.85</v>
      </c>
      <c r="AD430">
        <f t="shared" si="85"/>
        <v>55.95</v>
      </c>
    </row>
    <row r="431" spans="2:30" x14ac:dyDescent="0.25">
      <c r="B431" s="2">
        <v>14</v>
      </c>
      <c r="C431" s="3" t="s">
        <v>16</v>
      </c>
      <c r="D431" s="3" t="str">
        <f>VLOOKUP(C431,'Class Desc'!$C$5:$D$53,2,FALSE)</f>
        <v>COMMERCIAL WATER</v>
      </c>
      <c r="E431" s="14">
        <v>8</v>
      </c>
      <c r="F431" s="2">
        <v>3643.9</v>
      </c>
      <c r="G431" s="2">
        <v>2972.2</v>
      </c>
      <c r="H431" s="2">
        <v>2962.2</v>
      </c>
      <c r="I431" s="2">
        <v>3749.3</v>
      </c>
      <c r="J431" s="2">
        <v>3463.5</v>
      </c>
      <c r="K431" s="2">
        <v>3933.8</v>
      </c>
      <c r="L431" s="2">
        <v>3488.9</v>
      </c>
      <c r="M431" s="2">
        <v>3080.8</v>
      </c>
      <c r="N431" s="2">
        <v>3229.4</v>
      </c>
      <c r="O431" s="2">
        <v>3007.6</v>
      </c>
      <c r="P431" s="2">
        <v>2829.3</v>
      </c>
      <c r="Q431" s="2">
        <v>5814.1</v>
      </c>
      <c r="R431">
        <f>SUMIFS(Accounts!$C$7:$C$306,Accounts!$A$7:$A$306,C431,Accounts!$B$7:$B$306,E431)</f>
        <v>3</v>
      </c>
      <c r="S431">
        <f t="shared" si="74"/>
        <v>1214.6333333333334</v>
      </c>
      <c r="T431">
        <f t="shared" si="75"/>
        <v>990.73333333333323</v>
      </c>
      <c r="U431">
        <f t="shared" si="76"/>
        <v>987.4</v>
      </c>
      <c r="V431">
        <f t="shared" si="77"/>
        <v>1249.7666666666667</v>
      </c>
      <c r="W431">
        <f t="shared" si="78"/>
        <v>1154.5</v>
      </c>
      <c r="X431">
        <f t="shared" si="79"/>
        <v>1311.2666666666667</v>
      </c>
      <c r="Y431">
        <f t="shared" si="80"/>
        <v>1162.9666666666667</v>
      </c>
      <c r="Z431">
        <f t="shared" si="81"/>
        <v>1026.9333333333334</v>
      </c>
      <c r="AA431">
        <f t="shared" si="82"/>
        <v>1076.4666666666667</v>
      </c>
      <c r="AB431">
        <f t="shared" si="83"/>
        <v>1002.5333333333333</v>
      </c>
      <c r="AC431">
        <f t="shared" si="84"/>
        <v>943.1</v>
      </c>
      <c r="AD431">
        <f t="shared" si="85"/>
        <v>1938.0333333333335</v>
      </c>
    </row>
    <row r="432" spans="2:30" x14ac:dyDescent="0.25">
      <c r="B432" s="2">
        <v>14</v>
      </c>
      <c r="C432" s="3" t="s">
        <v>17</v>
      </c>
      <c r="D432" s="3" t="str">
        <f>VLOOKUP(C432,'Class Desc'!$C$5:$D$53,2,FALSE)</f>
        <v>COMML WATER HIGH USE RATE</v>
      </c>
      <c r="E432" s="14">
        <v>2</v>
      </c>
      <c r="F432" s="2">
        <v>997</v>
      </c>
      <c r="G432" s="2">
        <v>761.1</v>
      </c>
      <c r="H432" s="2">
        <v>837.3</v>
      </c>
      <c r="I432" s="2">
        <v>864.7</v>
      </c>
      <c r="J432" s="2">
        <v>868.3</v>
      </c>
      <c r="K432" s="2">
        <v>949.1</v>
      </c>
      <c r="L432" s="2">
        <v>945.2</v>
      </c>
      <c r="M432" s="2">
        <v>786.4</v>
      </c>
      <c r="N432" s="2">
        <v>844.2</v>
      </c>
      <c r="O432" s="2">
        <v>970.6</v>
      </c>
      <c r="P432" s="2">
        <v>914.9</v>
      </c>
      <c r="Q432" s="2">
        <v>928</v>
      </c>
      <c r="R432">
        <f>SUMIFS(Accounts!$C$7:$C$306,Accounts!$A$7:$A$306,C432,Accounts!$B$7:$B$306,E432)</f>
        <v>1</v>
      </c>
      <c r="S432">
        <f t="shared" si="74"/>
        <v>997</v>
      </c>
      <c r="T432">
        <f t="shared" si="75"/>
        <v>761.1</v>
      </c>
      <c r="U432">
        <f t="shared" si="76"/>
        <v>837.3</v>
      </c>
      <c r="V432">
        <f t="shared" si="77"/>
        <v>864.7</v>
      </c>
      <c r="W432">
        <f t="shared" si="78"/>
        <v>868.3</v>
      </c>
      <c r="X432">
        <f t="shared" si="79"/>
        <v>949.1</v>
      </c>
      <c r="Y432">
        <f t="shared" si="80"/>
        <v>945.2</v>
      </c>
      <c r="Z432">
        <f t="shared" si="81"/>
        <v>786.4</v>
      </c>
      <c r="AA432">
        <f t="shared" si="82"/>
        <v>844.2</v>
      </c>
      <c r="AB432">
        <f t="shared" si="83"/>
        <v>970.6</v>
      </c>
      <c r="AC432">
        <f t="shared" si="84"/>
        <v>914.9</v>
      </c>
      <c r="AD432">
        <f t="shared" si="85"/>
        <v>928</v>
      </c>
    </row>
    <row r="433" spans="2:30" x14ac:dyDescent="0.25">
      <c r="B433" s="2">
        <v>14</v>
      </c>
      <c r="C433" s="3" t="s">
        <v>17</v>
      </c>
      <c r="D433" s="3" t="str">
        <f>VLOOKUP(C433,'Class Desc'!$C$5:$D$53,2,FALSE)</f>
        <v>COMML WATER HIGH USE RATE</v>
      </c>
      <c r="E433" s="14">
        <v>4</v>
      </c>
      <c r="F433" s="2">
        <v>1277</v>
      </c>
      <c r="G433" s="2">
        <v>1254</v>
      </c>
      <c r="H433" s="2">
        <v>1245</v>
      </c>
      <c r="I433" s="2">
        <v>1292</v>
      </c>
      <c r="J433" s="2">
        <v>1188</v>
      </c>
      <c r="K433" s="2">
        <v>1679</v>
      </c>
      <c r="L433" s="2">
        <v>1100</v>
      </c>
      <c r="M433" s="2">
        <v>1148</v>
      </c>
      <c r="N433" s="2">
        <v>1265</v>
      </c>
      <c r="O433" s="2">
        <v>1126</v>
      </c>
      <c r="P433" s="2">
        <v>1066</v>
      </c>
      <c r="Q433" s="2">
        <v>1364</v>
      </c>
      <c r="R433">
        <f>SUMIFS(Accounts!$C$7:$C$306,Accounts!$A$7:$A$306,C433,Accounts!$B$7:$B$306,E433)</f>
        <v>1</v>
      </c>
      <c r="S433">
        <f t="shared" si="74"/>
        <v>1277</v>
      </c>
      <c r="T433">
        <f t="shared" si="75"/>
        <v>1254</v>
      </c>
      <c r="U433">
        <f t="shared" si="76"/>
        <v>1245</v>
      </c>
      <c r="V433">
        <f t="shared" si="77"/>
        <v>1292</v>
      </c>
      <c r="W433">
        <f t="shared" si="78"/>
        <v>1188</v>
      </c>
      <c r="X433">
        <f t="shared" si="79"/>
        <v>1679</v>
      </c>
      <c r="Y433">
        <f t="shared" si="80"/>
        <v>1100</v>
      </c>
      <c r="Z433">
        <f t="shared" si="81"/>
        <v>1148</v>
      </c>
      <c r="AA433">
        <f t="shared" si="82"/>
        <v>1265</v>
      </c>
      <c r="AB433">
        <f t="shared" si="83"/>
        <v>1126</v>
      </c>
      <c r="AC433">
        <f t="shared" si="84"/>
        <v>1066</v>
      </c>
      <c r="AD433">
        <f t="shared" si="85"/>
        <v>1364</v>
      </c>
    </row>
    <row r="434" spans="2:30" x14ac:dyDescent="0.25">
      <c r="B434" s="2">
        <v>14</v>
      </c>
      <c r="C434" s="3" t="s">
        <v>17</v>
      </c>
      <c r="D434" s="3" t="str">
        <f>VLOOKUP(C434,'Class Desc'!$C$5:$D$53,2,FALSE)</f>
        <v>COMML WATER HIGH USE RATE</v>
      </c>
      <c r="E434" s="14">
        <v>6</v>
      </c>
      <c r="F434" s="2">
        <v>1159</v>
      </c>
      <c r="G434" s="2">
        <v>894</v>
      </c>
      <c r="H434" s="2">
        <v>830</v>
      </c>
      <c r="I434" s="2">
        <v>1018</v>
      </c>
      <c r="J434" s="2">
        <v>43</v>
      </c>
      <c r="K434" s="2">
        <v>36</v>
      </c>
      <c r="L434" s="2">
        <v>915</v>
      </c>
      <c r="M434" s="2">
        <v>802</v>
      </c>
      <c r="N434" s="2">
        <v>532</v>
      </c>
      <c r="O434" s="2">
        <v>345</v>
      </c>
      <c r="P434" s="2">
        <v>450</v>
      </c>
      <c r="Q434" s="2">
        <v>521</v>
      </c>
      <c r="R434">
        <f>SUMIFS(Accounts!$C$7:$C$306,Accounts!$A$7:$A$306,C434,Accounts!$B$7:$B$306,E434)</f>
        <v>1</v>
      </c>
      <c r="S434">
        <f t="shared" si="74"/>
        <v>1159</v>
      </c>
      <c r="T434">
        <f t="shared" si="75"/>
        <v>894</v>
      </c>
      <c r="U434">
        <f t="shared" si="76"/>
        <v>830</v>
      </c>
      <c r="V434">
        <f t="shared" si="77"/>
        <v>1018</v>
      </c>
      <c r="W434">
        <f t="shared" si="78"/>
        <v>43</v>
      </c>
      <c r="X434">
        <f t="shared" si="79"/>
        <v>36</v>
      </c>
      <c r="Y434">
        <f t="shared" si="80"/>
        <v>915</v>
      </c>
      <c r="Z434">
        <f t="shared" si="81"/>
        <v>802</v>
      </c>
      <c r="AA434">
        <f t="shared" si="82"/>
        <v>532</v>
      </c>
      <c r="AB434">
        <f t="shared" si="83"/>
        <v>345</v>
      </c>
      <c r="AC434">
        <f t="shared" si="84"/>
        <v>450</v>
      </c>
      <c r="AD434">
        <f t="shared" si="85"/>
        <v>521</v>
      </c>
    </row>
    <row r="435" spans="2:30" x14ac:dyDescent="0.25">
      <c r="B435" s="2">
        <v>14</v>
      </c>
      <c r="C435" s="3" t="s">
        <v>17</v>
      </c>
      <c r="D435" s="3" t="str">
        <f>VLOOKUP(C435,'Class Desc'!$C$5:$D$53,2,FALSE)</f>
        <v>COMML WATER HIGH USE RATE</v>
      </c>
      <c r="E435" s="14">
        <v>8</v>
      </c>
      <c r="F435" s="2">
        <v>5343.8</v>
      </c>
      <c r="G435" s="2">
        <v>6055.3</v>
      </c>
      <c r="H435" s="2">
        <v>1338.7</v>
      </c>
      <c r="I435" s="2">
        <v>1942.2</v>
      </c>
      <c r="J435" s="2">
        <v>2819.1</v>
      </c>
      <c r="K435" s="2">
        <v>4033.2</v>
      </c>
      <c r="L435" s="2">
        <v>1234.7</v>
      </c>
      <c r="M435" s="2">
        <v>2432</v>
      </c>
      <c r="N435" s="2">
        <v>929</v>
      </c>
      <c r="O435" s="2">
        <v>3427</v>
      </c>
      <c r="P435" s="2">
        <v>3199.1</v>
      </c>
      <c r="Q435" s="2">
        <v>589.9</v>
      </c>
      <c r="R435">
        <f>SUMIFS(Accounts!$C$7:$C$306,Accounts!$A$7:$A$306,C435,Accounts!$B$7:$B$306,E435)</f>
        <v>1</v>
      </c>
      <c r="S435">
        <f t="shared" si="74"/>
        <v>5343.8</v>
      </c>
      <c r="T435">
        <f t="shared" si="75"/>
        <v>6055.3</v>
      </c>
      <c r="U435">
        <f t="shared" si="76"/>
        <v>1338.7</v>
      </c>
      <c r="V435">
        <f t="shared" si="77"/>
        <v>1942.2</v>
      </c>
      <c r="W435">
        <f t="shared" si="78"/>
        <v>2819.1</v>
      </c>
      <c r="X435">
        <f t="shared" si="79"/>
        <v>4033.2</v>
      </c>
      <c r="Y435">
        <f t="shared" si="80"/>
        <v>1234.7</v>
      </c>
      <c r="Z435">
        <f t="shared" si="81"/>
        <v>2432</v>
      </c>
      <c r="AA435">
        <f t="shared" si="82"/>
        <v>929</v>
      </c>
      <c r="AB435">
        <f t="shared" si="83"/>
        <v>3427</v>
      </c>
      <c r="AC435">
        <f t="shared" si="84"/>
        <v>3199.1</v>
      </c>
      <c r="AD435">
        <f t="shared" si="85"/>
        <v>589.9</v>
      </c>
    </row>
    <row r="436" spans="2:30" x14ac:dyDescent="0.25">
      <c r="B436" s="2">
        <v>14</v>
      </c>
      <c r="C436" s="3" t="s">
        <v>18</v>
      </c>
      <c r="D436" s="3" t="str">
        <f>VLOOKUP(C436,'Class Desc'!$C$5:$D$53,2,FALSE)</f>
        <v>COMML RESTAURANT WATER</v>
      </c>
      <c r="E436" s="3" t="s">
        <v>12</v>
      </c>
      <c r="F436" s="2">
        <v>0</v>
      </c>
      <c r="G436" s="4"/>
      <c r="H436" s="2">
        <v>0</v>
      </c>
      <c r="I436" s="2">
        <v>0</v>
      </c>
      <c r="J436" s="4"/>
      <c r="K436" s="4"/>
      <c r="L436" s="2">
        <v>0</v>
      </c>
      <c r="M436" s="4"/>
      <c r="N436" s="4"/>
      <c r="O436" s="4"/>
      <c r="P436" s="2">
        <v>0</v>
      </c>
      <c r="Q436" s="4"/>
      <c r="R436">
        <f>SUMIFS(Accounts!$C$7:$C$306,Accounts!$A$7:$A$306,C436,Accounts!$B$7:$B$306,E436)</f>
        <v>0</v>
      </c>
      <c r="S436">
        <f t="shared" si="74"/>
        <v>0</v>
      </c>
      <c r="T436">
        <f t="shared" si="75"/>
        <v>0</v>
      </c>
      <c r="U436">
        <f t="shared" si="76"/>
        <v>0</v>
      </c>
      <c r="V436">
        <f t="shared" si="77"/>
        <v>0</v>
      </c>
      <c r="W436">
        <f t="shared" si="78"/>
        <v>0</v>
      </c>
      <c r="X436">
        <f t="shared" si="79"/>
        <v>0</v>
      </c>
      <c r="Y436">
        <f t="shared" si="80"/>
        <v>0</v>
      </c>
      <c r="Z436">
        <f t="shared" si="81"/>
        <v>0</v>
      </c>
      <c r="AA436">
        <f t="shared" si="82"/>
        <v>0</v>
      </c>
      <c r="AB436">
        <f t="shared" si="83"/>
        <v>0</v>
      </c>
      <c r="AC436">
        <f t="shared" si="84"/>
        <v>0</v>
      </c>
      <c r="AD436">
        <f t="shared" si="85"/>
        <v>0</v>
      </c>
    </row>
    <row r="437" spans="2:30" x14ac:dyDescent="0.25">
      <c r="B437" s="2">
        <v>14</v>
      </c>
      <c r="C437" s="3" t="s">
        <v>18</v>
      </c>
      <c r="D437" s="3" t="str">
        <f>VLOOKUP(C437,'Class Desc'!$C$5:$D$53,2,FALSE)</f>
        <v>COMML RESTAURANT WATER</v>
      </c>
      <c r="E437" s="14">
        <v>0.75</v>
      </c>
      <c r="F437" s="2">
        <v>1581.4</v>
      </c>
      <c r="G437" s="2">
        <v>1346.4</v>
      </c>
      <c r="H437" s="2">
        <v>1302.9000000000001</v>
      </c>
      <c r="I437" s="2">
        <v>1584.7</v>
      </c>
      <c r="J437" s="2">
        <v>1595.1</v>
      </c>
      <c r="K437" s="2">
        <v>1675.5</v>
      </c>
      <c r="L437" s="2">
        <v>1714.4</v>
      </c>
      <c r="M437" s="2">
        <v>1457.5</v>
      </c>
      <c r="N437" s="2">
        <v>1497</v>
      </c>
      <c r="O437" s="2">
        <v>1484.1</v>
      </c>
      <c r="P437" s="2">
        <v>1348.3</v>
      </c>
      <c r="Q437" s="2">
        <v>1387.9</v>
      </c>
      <c r="R437">
        <f>SUMIFS(Accounts!$C$7:$C$306,Accounts!$A$7:$A$306,C437,Accounts!$B$7:$B$306,E437)</f>
        <v>66</v>
      </c>
      <c r="S437">
        <f t="shared" si="74"/>
        <v>23.960606060606061</v>
      </c>
      <c r="T437">
        <f t="shared" si="75"/>
        <v>20.400000000000002</v>
      </c>
      <c r="U437">
        <f t="shared" si="76"/>
        <v>19.740909090909092</v>
      </c>
      <c r="V437">
        <f t="shared" si="77"/>
        <v>24.010606060606062</v>
      </c>
      <c r="W437">
        <f t="shared" si="78"/>
        <v>24.168181818181818</v>
      </c>
      <c r="X437">
        <f t="shared" si="79"/>
        <v>25.386363636363637</v>
      </c>
      <c r="Y437">
        <f t="shared" si="80"/>
        <v>25.975757575757576</v>
      </c>
      <c r="Z437">
        <f t="shared" si="81"/>
        <v>22.083333333333332</v>
      </c>
      <c r="AA437">
        <f t="shared" si="82"/>
        <v>22.681818181818183</v>
      </c>
      <c r="AB437">
        <f t="shared" si="83"/>
        <v>22.486363636363635</v>
      </c>
      <c r="AC437">
        <f t="shared" si="84"/>
        <v>20.42878787878788</v>
      </c>
      <c r="AD437">
        <f t="shared" si="85"/>
        <v>21.028787878787881</v>
      </c>
    </row>
    <row r="438" spans="2:30" x14ac:dyDescent="0.25">
      <c r="B438" s="2">
        <v>14</v>
      </c>
      <c r="C438" s="3" t="s">
        <v>18</v>
      </c>
      <c r="D438" s="3" t="str">
        <f>VLOOKUP(C438,'Class Desc'!$C$5:$D$53,2,FALSE)</f>
        <v>COMML RESTAURANT WATER</v>
      </c>
      <c r="E438" s="14">
        <v>1</v>
      </c>
      <c r="F438" s="2">
        <v>1301.2</v>
      </c>
      <c r="G438" s="2">
        <v>1168</v>
      </c>
      <c r="H438" s="2">
        <v>1115.7</v>
      </c>
      <c r="I438" s="2">
        <v>1277.3</v>
      </c>
      <c r="J438" s="2">
        <v>1202.2</v>
      </c>
      <c r="K438" s="2">
        <v>1384.3</v>
      </c>
      <c r="L438" s="2">
        <v>1289.5999999999999</v>
      </c>
      <c r="M438" s="2">
        <v>1146.4000000000001</v>
      </c>
      <c r="N438" s="2">
        <v>1173.8</v>
      </c>
      <c r="O438" s="2">
        <v>1142.3</v>
      </c>
      <c r="P438" s="2">
        <v>1095.4000000000001</v>
      </c>
      <c r="Q438" s="2">
        <v>1311.7</v>
      </c>
      <c r="R438">
        <f>SUMIFS(Accounts!$C$7:$C$306,Accounts!$A$7:$A$306,C438,Accounts!$B$7:$B$306,E438)</f>
        <v>36</v>
      </c>
      <c r="S438">
        <f t="shared" si="74"/>
        <v>36.144444444444446</v>
      </c>
      <c r="T438">
        <f t="shared" si="75"/>
        <v>32.444444444444443</v>
      </c>
      <c r="U438">
        <f t="shared" si="76"/>
        <v>30.991666666666667</v>
      </c>
      <c r="V438">
        <f t="shared" si="77"/>
        <v>35.480555555555554</v>
      </c>
      <c r="W438">
        <f t="shared" si="78"/>
        <v>33.394444444444446</v>
      </c>
      <c r="X438">
        <f t="shared" si="79"/>
        <v>38.452777777777776</v>
      </c>
      <c r="Y438">
        <f t="shared" si="80"/>
        <v>35.822222222222223</v>
      </c>
      <c r="Z438">
        <f t="shared" si="81"/>
        <v>31.844444444444449</v>
      </c>
      <c r="AA438">
        <f t="shared" si="82"/>
        <v>32.605555555555554</v>
      </c>
      <c r="AB438">
        <f t="shared" si="83"/>
        <v>31.730555555555554</v>
      </c>
      <c r="AC438">
        <f t="shared" si="84"/>
        <v>30.427777777777781</v>
      </c>
      <c r="AD438">
        <f t="shared" si="85"/>
        <v>36.43611111111111</v>
      </c>
    </row>
    <row r="439" spans="2:30" x14ac:dyDescent="0.25">
      <c r="B439" s="2">
        <v>14</v>
      </c>
      <c r="C439" s="3" t="s">
        <v>18</v>
      </c>
      <c r="D439" s="3" t="str">
        <f>VLOOKUP(C439,'Class Desc'!$C$5:$D$53,2,FALSE)</f>
        <v>COMML RESTAURANT WATER</v>
      </c>
      <c r="E439" s="14">
        <v>1.5</v>
      </c>
      <c r="F439" s="2">
        <v>1841.1</v>
      </c>
      <c r="G439" s="2">
        <v>1649.9</v>
      </c>
      <c r="H439" s="2">
        <v>1628.9</v>
      </c>
      <c r="I439" s="2">
        <v>1923.1</v>
      </c>
      <c r="J439" s="2">
        <v>1785.7</v>
      </c>
      <c r="K439" s="2">
        <v>1994.9</v>
      </c>
      <c r="L439" s="2">
        <v>1835.8</v>
      </c>
      <c r="M439" s="2">
        <v>1639.7</v>
      </c>
      <c r="N439" s="2">
        <v>1665.8</v>
      </c>
      <c r="O439" s="2">
        <v>1596.9</v>
      </c>
      <c r="P439" s="2">
        <v>1486.1</v>
      </c>
      <c r="Q439" s="2">
        <v>1543.2</v>
      </c>
      <c r="R439">
        <f>SUMIFS(Accounts!$C$7:$C$306,Accounts!$A$7:$A$306,C439,Accounts!$B$7:$B$306,E439)</f>
        <v>22</v>
      </c>
      <c r="S439">
        <f t="shared" si="74"/>
        <v>83.686363636363637</v>
      </c>
      <c r="T439">
        <f t="shared" si="75"/>
        <v>74.99545454545455</v>
      </c>
      <c r="U439">
        <f t="shared" si="76"/>
        <v>74.040909090909096</v>
      </c>
      <c r="V439">
        <f t="shared" si="77"/>
        <v>87.413636363636357</v>
      </c>
      <c r="W439">
        <f t="shared" si="78"/>
        <v>81.168181818181822</v>
      </c>
      <c r="X439">
        <f t="shared" si="79"/>
        <v>90.677272727272737</v>
      </c>
      <c r="Y439">
        <f t="shared" si="80"/>
        <v>83.445454545454538</v>
      </c>
      <c r="Z439">
        <f t="shared" si="81"/>
        <v>74.531818181818181</v>
      </c>
      <c r="AA439">
        <f t="shared" si="82"/>
        <v>75.718181818181819</v>
      </c>
      <c r="AB439">
        <f t="shared" si="83"/>
        <v>72.586363636363643</v>
      </c>
      <c r="AC439">
        <f t="shared" si="84"/>
        <v>67.55</v>
      </c>
      <c r="AD439">
        <f t="shared" si="85"/>
        <v>70.145454545454541</v>
      </c>
    </row>
    <row r="440" spans="2:30" x14ac:dyDescent="0.25">
      <c r="B440" s="2">
        <v>14</v>
      </c>
      <c r="C440" s="3" t="s">
        <v>18</v>
      </c>
      <c r="D440" s="3" t="str">
        <f>VLOOKUP(C440,'Class Desc'!$C$5:$D$53,2,FALSE)</f>
        <v>COMML RESTAURANT WATER</v>
      </c>
      <c r="E440" s="14">
        <v>2</v>
      </c>
      <c r="F440" s="2">
        <v>2481.5</v>
      </c>
      <c r="G440" s="2">
        <v>2073.4</v>
      </c>
      <c r="H440" s="2">
        <v>2084.5</v>
      </c>
      <c r="I440" s="2">
        <v>2110.1999999999998</v>
      </c>
      <c r="J440" s="2">
        <v>2134.1</v>
      </c>
      <c r="K440" s="2">
        <v>2456.8000000000002</v>
      </c>
      <c r="L440" s="2">
        <v>2277.6</v>
      </c>
      <c r="M440" s="2">
        <v>1988</v>
      </c>
      <c r="N440" s="2">
        <v>1887.6</v>
      </c>
      <c r="O440" s="2">
        <v>1929</v>
      </c>
      <c r="P440" s="2">
        <v>1742.6</v>
      </c>
      <c r="Q440" s="2">
        <v>1933.6</v>
      </c>
      <c r="R440">
        <f>SUMIFS(Accounts!$C$7:$C$306,Accounts!$A$7:$A$306,C440,Accounts!$B$7:$B$306,E440)</f>
        <v>15</v>
      </c>
      <c r="S440">
        <f t="shared" si="74"/>
        <v>165.43333333333334</v>
      </c>
      <c r="T440">
        <f t="shared" si="75"/>
        <v>138.22666666666666</v>
      </c>
      <c r="U440">
        <f t="shared" si="76"/>
        <v>138.96666666666667</v>
      </c>
      <c r="V440">
        <f t="shared" si="77"/>
        <v>140.67999999999998</v>
      </c>
      <c r="W440">
        <f t="shared" si="78"/>
        <v>142.27333333333334</v>
      </c>
      <c r="X440">
        <f t="shared" si="79"/>
        <v>163.78666666666669</v>
      </c>
      <c r="Y440">
        <f t="shared" si="80"/>
        <v>151.84</v>
      </c>
      <c r="Z440">
        <f t="shared" si="81"/>
        <v>132.53333333333333</v>
      </c>
      <c r="AA440">
        <f t="shared" si="82"/>
        <v>125.83999999999999</v>
      </c>
      <c r="AB440">
        <f t="shared" si="83"/>
        <v>128.6</v>
      </c>
      <c r="AC440">
        <f t="shared" si="84"/>
        <v>116.17333333333333</v>
      </c>
      <c r="AD440">
        <f t="shared" si="85"/>
        <v>128.90666666666667</v>
      </c>
    </row>
    <row r="441" spans="2:30" x14ac:dyDescent="0.25">
      <c r="B441" s="2">
        <v>14</v>
      </c>
      <c r="C441" s="3" t="s">
        <v>18</v>
      </c>
      <c r="D441" s="3" t="str">
        <f>VLOOKUP(C441,'Class Desc'!$C$5:$D$53,2,FALSE)</f>
        <v>COMML RESTAURANT WATER</v>
      </c>
      <c r="E441" s="14">
        <v>3</v>
      </c>
      <c r="F441" s="2">
        <v>208.2</v>
      </c>
      <c r="G441" s="2">
        <v>197.6</v>
      </c>
      <c r="H441" s="2">
        <v>186.3</v>
      </c>
      <c r="I441" s="2">
        <v>203.8</v>
      </c>
      <c r="J441" s="2">
        <v>209.7</v>
      </c>
      <c r="K441" s="2">
        <v>189.2</v>
      </c>
      <c r="L441" s="2">
        <v>196.6</v>
      </c>
      <c r="M441" s="2">
        <v>172.3</v>
      </c>
      <c r="N441" s="2">
        <v>159.5</v>
      </c>
      <c r="O441" s="2">
        <v>189.8</v>
      </c>
      <c r="P441" s="2">
        <v>162.6</v>
      </c>
      <c r="Q441" s="2">
        <v>149.5</v>
      </c>
      <c r="R441">
        <f>SUMIFS(Accounts!$C$7:$C$306,Accounts!$A$7:$A$306,C441,Accounts!$B$7:$B$306,E441)</f>
        <v>2</v>
      </c>
      <c r="S441">
        <f t="shared" si="74"/>
        <v>104.1</v>
      </c>
      <c r="T441">
        <f t="shared" si="75"/>
        <v>98.8</v>
      </c>
      <c r="U441">
        <f t="shared" si="76"/>
        <v>93.15</v>
      </c>
      <c r="V441">
        <f t="shared" si="77"/>
        <v>101.9</v>
      </c>
      <c r="W441">
        <f t="shared" si="78"/>
        <v>104.85</v>
      </c>
      <c r="X441">
        <f t="shared" si="79"/>
        <v>94.6</v>
      </c>
      <c r="Y441">
        <f t="shared" si="80"/>
        <v>98.3</v>
      </c>
      <c r="Z441">
        <f t="shared" si="81"/>
        <v>86.15</v>
      </c>
      <c r="AA441">
        <f t="shared" si="82"/>
        <v>79.75</v>
      </c>
      <c r="AB441">
        <f t="shared" si="83"/>
        <v>94.9</v>
      </c>
      <c r="AC441">
        <f t="shared" si="84"/>
        <v>81.3</v>
      </c>
      <c r="AD441">
        <f t="shared" si="85"/>
        <v>74.75</v>
      </c>
    </row>
    <row r="442" spans="2:30" x14ac:dyDescent="0.25">
      <c r="B442" s="2">
        <v>14</v>
      </c>
      <c r="C442" s="3" t="s">
        <v>18</v>
      </c>
      <c r="D442" s="3" t="str">
        <f>VLOOKUP(C442,'Class Desc'!$C$5:$D$53,2,FALSE)</f>
        <v>COMML RESTAURANT WATER</v>
      </c>
      <c r="E442" s="14">
        <v>4</v>
      </c>
      <c r="F442" s="2">
        <v>213.5</v>
      </c>
      <c r="G442" s="2">
        <v>252.7</v>
      </c>
      <c r="H442" s="2">
        <v>219.7</v>
      </c>
      <c r="I442" s="2">
        <v>262.3</v>
      </c>
      <c r="J442" s="2">
        <v>274.3</v>
      </c>
      <c r="K442" s="2">
        <v>315.60000000000002</v>
      </c>
      <c r="L442" s="2">
        <v>283.60000000000002</v>
      </c>
      <c r="M442" s="2">
        <v>393.3</v>
      </c>
      <c r="N442" s="2">
        <v>338.7</v>
      </c>
      <c r="O442" s="2">
        <v>327</v>
      </c>
      <c r="P442" s="2">
        <v>357.1</v>
      </c>
      <c r="Q442" s="2">
        <v>305.10000000000002</v>
      </c>
      <c r="R442">
        <f>SUMIFS(Accounts!$C$7:$C$306,Accounts!$A$7:$A$306,C442,Accounts!$B$7:$B$306,E442)</f>
        <v>1</v>
      </c>
      <c r="S442">
        <f t="shared" si="74"/>
        <v>213.5</v>
      </c>
      <c r="T442">
        <f t="shared" si="75"/>
        <v>252.7</v>
      </c>
      <c r="U442">
        <f t="shared" si="76"/>
        <v>219.7</v>
      </c>
      <c r="V442">
        <f t="shared" si="77"/>
        <v>262.3</v>
      </c>
      <c r="W442">
        <f t="shared" si="78"/>
        <v>274.3</v>
      </c>
      <c r="X442">
        <f t="shared" si="79"/>
        <v>315.60000000000002</v>
      </c>
      <c r="Y442">
        <f t="shared" si="80"/>
        <v>283.60000000000002</v>
      </c>
      <c r="Z442">
        <f t="shared" si="81"/>
        <v>393.3</v>
      </c>
      <c r="AA442">
        <f t="shared" si="82"/>
        <v>338.7</v>
      </c>
      <c r="AB442">
        <f t="shared" si="83"/>
        <v>327</v>
      </c>
      <c r="AC442">
        <f t="shared" si="84"/>
        <v>357.1</v>
      </c>
      <c r="AD442">
        <f t="shared" si="85"/>
        <v>305.10000000000002</v>
      </c>
    </row>
    <row r="443" spans="2:30" x14ac:dyDescent="0.25">
      <c r="B443" s="2">
        <v>14</v>
      </c>
      <c r="C443" s="3" t="s">
        <v>19</v>
      </c>
      <c r="D443" s="3" t="str">
        <f>VLOOKUP(C443,'Class Desc'!$C$5:$D$53,2,FALSE)</f>
        <v>COMMERCIAL IRRIGATION</v>
      </c>
      <c r="E443" s="3" t="s">
        <v>12</v>
      </c>
      <c r="F443" s="2">
        <v>0</v>
      </c>
      <c r="G443" s="2">
        <v>0</v>
      </c>
      <c r="H443" s="2">
        <v>0</v>
      </c>
      <c r="I443" s="4"/>
      <c r="J443" s="4"/>
      <c r="K443" s="2">
        <v>0</v>
      </c>
      <c r="L443" s="4"/>
      <c r="M443" s="2">
        <v>0</v>
      </c>
      <c r="N443" s="2">
        <v>0</v>
      </c>
      <c r="O443" s="2">
        <v>0</v>
      </c>
      <c r="P443" s="2">
        <v>0</v>
      </c>
      <c r="Q443" s="4"/>
      <c r="R443">
        <f>SUMIFS(Accounts!$C$7:$C$306,Accounts!$A$7:$A$306,C443,Accounts!$B$7:$B$306,E443)</f>
        <v>0</v>
      </c>
      <c r="S443">
        <f t="shared" si="74"/>
        <v>0</v>
      </c>
      <c r="T443">
        <f t="shared" si="75"/>
        <v>0</v>
      </c>
      <c r="U443">
        <f t="shared" si="76"/>
        <v>0</v>
      </c>
      <c r="V443">
        <f t="shared" si="77"/>
        <v>0</v>
      </c>
      <c r="W443">
        <f t="shared" si="78"/>
        <v>0</v>
      </c>
      <c r="X443">
        <f t="shared" si="79"/>
        <v>0</v>
      </c>
      <c r="Y443">
        <f t="shared" si="80"/>
        <v>0</v>
      </c>
      <c r="Z443">
        <f t="shared" si="81"/>
        <v>0</v>
      </c>
      <c r="AA443">
        <f t="shared" si="82"/>
        <v>0</v>
      </c>
      <c r="AB443">
        <f t="shared" si="83"/>
        <v>0</v>
      </c>
      <c r="AC443">
        <f t="shared" si="84"/>
        <v>0</v>
      </c>
      <c r="AD443">
        <f t="shared" si="85"/>
        <v>0</v>
      </c>
    </row>
    <row r="444" spans="2:30" x14ac:dyDescent="0.25">
      <c r="B444" s="2">
        <v>14</v>
      </c>
      <c r="C444" s="3" t="s">
        <v>19</v>
      </c>
      <c r="D444" s="3" t="str">
        <f>VLOOKUP(C444,'Class Desc'!$C$5:$D$53,2,FALSE)</f>
        <v>COMMERCIAL IRRIGATION</v>
      </c>
      <c r="E444" s="14">
        <v>0.75</v>
      </c>
      <c r="F444" s="2">
        <v>1050.9000000000001</v>
      </c>
      <c r="G444" s="2">
        <v>931</v>
      </c>
      <c r="H444" s="2">
        <v>717.3</v>
      </c>
      <c r="I444" s="2">
        <v>918.3</v>
      </c>
      <c r="J444" s="2">
        <v>1093.0999999999999</v>
      </c>
      <c r="K444" s="2">
        <v>1260.5999999999999</v>
      </c>
      <c r="L444" s="2">
        <v>1249.0999999999999</v>
      </c>
      <c r="M444" s="2">
        <v>1177.3</v>
      </c>
      <c r="N444" s="2">
        <v>1007.5</v>
      </c>
      <c r="O444" s="2">
        <v>923.2</v>
      </c>
      <c r="P444" s="2">
        <v>767.1</v>
      </c>
      <c r="Q444" s="2">
        <v>710.5</v>
      </c>
      <c r="R444">
        <f>SUMIFS(Accounts!$C$7:$C$306,Accounts!$A$7:$A$306,C444,Accounts!$B$7:$B$306,E444)</f>
        <v>103</v>
      </c>
      <c r="S444">
        <f t="shared" si="74"/>
        <v>10.202912621359225</v>
      </c>
      <c r="T444">
        <f t="shared" si="75"/>
        <v>9.0388349514563107</v>
      </c>
      <c r="U444">
        <f t="shared" si="76"/>
        <v>6.9640776699029123</v>
      </c>
      <c r="V444">
        <f t="shared" si="77"/>
        <v>8.9155339805825236</v>
      </c>
      <c r="W444">
        <f t="shared" si="78"/>
        <v>10.612621359223301</v>
      </c>
      <c r="X444">
        <f t="shared" si="79"/>
        <v>12.23883495145631</v>
      </c>
      <c r="Y444">
        <f t="shared" si="80"/>
        <v>12.127184466019417</v>
      </c>
      <c r="Z444">
        <f t="shared" si="81"/>
        <v>11.430097087378641</v>
      </c>
      <c r="AA444">
        <f t="shared" si="82"/>
        <v>9.7815533980582519</v>
      </c>
      <c r="AB444">
        <f t="shared" si="83"/>
        <v>8.9631067961165058</v>
      </c>
      <c r="AC444">
        <f t="shared" si="84"/>
        <v>7.4475728155339809</v>
      </c>
      <c r="AD444">
        <f t="shared" si="85"/>
        <v>6.8980582524271847</v>
      </c>
    </row>
    <row r="445" spans="2:30" x14ac:dyDescent="0.25">
      <c r="B445" s="2">
        <v>14</v>
      </c>
      <c r="C445" s="3" t="s">
        <v>19</v>
      </c>
      <c r="D445" s="3" t="str">
        <f>VLOOKUP(C445,'Class Desc'!$C$5:$D$53,2,FALSE)</f>
        <v>COMMERCIAL IRRIGATION</v>
      </c>
      <c r="E445" s="14">
        <v>1</v>
      </c>
      <c r="F445" s="2">
        <v>5929.9</v>
      </c>
      <c r="G445" s="2">
        <v>5286.3</v>
      </c>
      <c r="H445" s="2">
        <v>3453.5</v>
      </c>
      <c r="I445" s="2">
        <v>4895.3999999999996</v>
      </c>
      <c r="J445" s="2">
        <v>5856.8</v>
      </c>
      <c r="K445" s="2">
        <v>6800.9</v>
      </c>
      <c r="L445" s="2">
        <v>7363.8</v>
      </c>
      <c r="M445" s="2">
        <v>6502.1</v>
      </c>
      <c r="N445" s="2">
        <v>6297.7</v>
      </c>
      <c r="O445" s="2">
        <v>5831.9</v>
      </c>
      <c r="P445" s="2">
        <v>4689.32</v>
      </c>
      <c r="Q445" s="2">
        <v>3534.78</v>
      </c>
      <c r="R445">
        <f>SUMIFS(Accounts!$C$7:$C$306,Accounts!$A$7:$A$306,C445,Accounts!$B$7:$B$306,E445)</f>
        <v>195</v>
      </c>
      <c r="S445">
        <f t="shared" si="74"/>
        <v>30.409743589743588</v>
      </c>
      <c r="T445">
        <f t="shared" si="75"/>
        <v>27.10923076923077</v>
      </c>
      <c r="U445">
        <f t="shared" si="76"/>
        <v>17.71025641025641</v>
      </c>
      <c r="V445">
        <f t="shared" si="77"/>
        <v>25.104615384615382</v>
      </c>
      <c r="W445">
        <f t="shared" si="78"/>
        <v>30.034871794871794</v>
      </c>
      <c r="X445">
        <f t="shared" si="79"/>
        <v>34.876410256410253</v>
      </c>
      <c r="Y445">
        <f t="shared" si="80"/>
        <v>37.763076923076923</v>
      </c>
      <c r="Z445">
        <f t="shared" si="81"/>
        <v>33.344102564102563</v>
      </c>
      <c r="AA445">
        <f t="shared" si="82"/>
        <v>32.295897435897437</v>
      </c>
      <c r="AB445">
        <f t="shared" si="83"/>
        <v>29.907179487179484</v>
      </c>
      <c r="AC445">
        <f t="shared" si="84"/>
        <v>24.047794871794871</v>
      </c>
      <c r="AD445">
        <f t="shared" si="85"/>
        <v>18.127076923076924</v>
      </c>
    </row>
    <row r="446" spans="2:30" x14ac:dyDescent="0.25">
      <c r="B446" s="2">
        <v>14</v>
      </c>
      <c r="C446" s="3" t="s">
        <v>19</v>
      </c>
      <c r="D446" s="3" t="str">
        <f>VLOOKUP(C446,'Class Desc'!$C$5:$D$53,2,FALSE)</f>
        <v>COMMERCIAL IRRIGATION</v>
      </c>
      <c r="E446" s="14">
        <v>1.5</v>
      </c>
      <c r="F446" s="2">
        <v>17368.599999999999</v>
      </c>
      <c r="G446" s="2">
        <v>14915.8</v>
      </c>
      <c r="H446" s="2">
        <v>9399.4</v>
      </c>
      <c r="I446" s="2">
        <v>15226.2</v>
      </c>
      <c r="J446" s="2">
        <v>19567.62</v>
      </c>
      <c r="K446" s="2">
        <v>24473.68</v>
      </c>
      <c r="L446" s="2">
        <v>24407.200000000001</v>
      </c>
      <c r="M446" s="2">
        <v>20963.3</v>
      </c>
      <c r="N446" s="2">
        <v>18397.400000000001</v>
      </c>
      <c r="O446" s="2">
        <v>17223.5</v>
      </c>
      <c r="P446" s="2">
        <v>14095.6</v>
      </c>
      <c r="Q446" s="2">
        <v>9851.9</v>
      </c>
      <c r="R446">
        <f>SUMIFS(Accounts!$C$7:$C$306,Accounts!$A$7:$A$306,C446,Accounts!$B$7:$B$306,E446)</f>
        <v>292</v>
      </c>
      <c r="S446">
        <f t="shared" si="74"/>
        <v>59.48150684931506</v>
      </c>
      <c r="T446">
        <f t="shared" si="75"/>
        <v>51.081506849315069</v>
      </c>
      <c r="U446">
        <f t="shared" si="76"/>
        <v>32.189726027397256</v>
      </c>
      <c r="V446">
        <f t="shared" si="77"/>
        <v>52.144520547945206</v>
      </c>
      <c r="W446">
        <f t="shared" si="78"/>
        <v>67.012397260273971</v>
      </c>
      <c r="X446">
        <f t="shared" si="79"/>
        <v>83.813972602739724</v>
      </c>
      <c r="Y446">
        <f t="shared" si="80"/>
        <v>83.586301369863023</v>
      </c>
      <c r="Z446">
        <f t="shared" si="81"/>
        <v>71.792123287671231</v>
      </c>
      <c r="AA446">
        <f t="shared" si="82"/>
        <v>63.004794520547954</v>
      </c>
      <c r="AB446">
        <f t="shared" si="83"/>
        <v>58.984589041095887</v>
      </c>
      <c r="AC446">
        <f t="shared" si="84"/>
        <v>48.272602739726025</v>
      </c>
      <c r="AD446">
        <f t="shared" si="85"/>
        <v>33.739383561643834</v>
      </c>
    </row>
    <row r="447" spans="2:30" x14ac:dyDescent="0.25">
      <c r="B447" s="2">
        <v>14</v>
      </c>
      <c r="C447" s="3" t="s">
        <v>19</v>
      </c>
      <c r="D447" s="3" t="str">
        <f>VLOOKUP(C447,'Class Desc'!$C$5:$D$53,2,FALSE)</f>
        <v>COMMERCIAL IRRIGATION</v>
      </c>
      <c r="E447" s="14">
        <v>2</v>
      </c>
      <c r="F447" s="2">
        <v>34257.5</v>
      </c>
      <c r="G447" s="2">
        <v>26429.1</v>
      </c>
      <c r="H447" s="2">
        <v>17867</v>
      </c>
      <c r="I447" s="2">
        <v>31091</v>
      </c>
      <c r="J447" s="2">
        <v>39367</v>
      </c>
      <c r="K447" s="2">
        <v>53840.1</v>
      </c>
      <c r="L447" s="2">
        <v>50982</v>
      </c>
      <c r="M447" s="2">
        <v>42173.9</v>
      </c>
      <c r="N447" s="2">
        <v>36776.6</v>
      </c>
      <c r="O447" s="2">
        <v>33580</v>
      </c>
      <c r="P447" s="2">
        <v>25949.1</v>
      </c>
      <c r="Q447" s="2">
        <v>15987</v>
      </c>
      <c r="R447">
        <f>SUMIFS(Accounts!$C$7:$C$306,Accounts!$A$7:$A$306,C447,Accounts!$B$7:$B$306,E447)</f>
        <v>279</v>
      </c>
      <c r="S447">
        <f t="shared" si="74"/>
        <v>122.78673835125448</v>
      </c>
      <c r="T447">
        <f t="shared" si="75"/>
        <v>94.727956989247303</v>
      </c>
      <c r="U447">
        <f t="shared" si="76"/>
        <v>64.039426523297493</v>
      </c>
      <c r="V447">
        <f t="shared" si="77"/>
        <v>111.43727598566308</v>
      </c>
      <c r="W447">
        <f t="shared" si="78"/>
        <v>141.10035842293908</v>
      </c>
      <c r="X447">
        <f t="shared" si="79"/>
        <v>192.9752688172043</v>
      </c>
      <c r="Y447">
        <f t="shared" si="80"/>
        <v>182.73118279569891</v>
      </c>
      <c r="Z447">
        <f t="shared" si="81"/>
        <v>151.16093189964158</v>
      </c>
      <c r="AA447">
        <f t="shared" si="82"/>
        <v>131.815770609319</v>
      </c>
      <c r="AB447">
        <f t="shared" si="83"/>
        <v>120.35842293906811</v>
      </c>
      <c r="AC447">
        <f t="shared" si="84"/>
        <v>93.007526881720423</v>
      </c>
      <c r="AD447">
        <f t="shared" si="85"/>
        <v>57.301075268817208</v>
      </c>
    </row>
    <row r="448" spans="2:30" x14ac:dyDescent="0.25">
      <c r="B448" s="2">
        <v>14</v>
      </c>
      <c r="C448" s="3" t="s">
        <v>19</v>
      </c>
      <c r="D448" s="3" t="str">
        <f>VLOOKUP(C448,'Class Desc'!$C$5:$D$53,2,FALSE)</f>
        <v>COMMERCIAL IRRIGATION</v>
      </c>
      <c r="E448" s="14">
        <v>3</v>
      </c>
      <c r="F448" s="2">
        <v>9054.4</v>
      </c>
      <c r="G448" s="2">
        <v>8877.2000000000007</v>
      </c>
      <c r="H448" s="2">
        <v>4382.8999999999996</v>
      </c>
      <c r="I448" s="2">
        <v>8050.4</v>
      </c>
      <c r="J448" s="2">
        <v>12709.6</v>
      </c>
      <c r="K448" s="2">
        <v>16304.1</v>
      </c>
      <c r="L448" s="2">
        <v>17388.900000000001</v>
      </c>
      <c r="M448" s="2">
        <v>16180.6</v>
      </c>
      <c r="N448" s="2">
        <v>11980.2</v>
      </c>
      <c r="O448" s="2">
        <v>8780.2999999999993</v>
      </c>
      <c r="P448" s="2">
        <v>8269.7000000000007</v>
      </c>
      <c r="Q448" s="2">
        <v>4825.1000000000004</v>
      </c>
      <c r="R448">
        <f>SUMIFS(Accounts!$C$7:$C$306,Accounts!$A$7:$A$306,C448,Accounts!$B$7:$B$306,E448)</f>
        <v>27</v>
      </c>
      <c r="S448">
        <f t="shared" si="74"/>
        <v>335.34814814814814</v>
      </c>
      <c r="T448">
        <f t="shared" si="75"/>
        <v>328.78518518518518</v>
      </c>
      <c r="U448">
        <f t="shared" si="76"/>
        <v>162.32962962962961</v>
      </c>
      <c r="V448">
        <f t="shared" si="77"/>
        <v>298.16296296296292</v>
      </c>
      <c r="W448">
        <f t="shared" si="78"/>
        <v>470.72592592592594</v>
      </c>
      <c r="X448">
        <f t="shared" si="79"/>
        <v>603.85555555555561</v>
      </c>
      <c r="Y448">
        <f t="shared" si="80"/>
        <v>644.03333333333342</v>
      </c>
      <c r="Z448">
        <f t="shared" si="81"/>
        <v>599.28148148148148</v>
      </c>
      <c r="AA448">
        <f t="shared" si="82"/>
        <v>443.71111111111117</v>
      </c>
      <c r="AB448">
        <f t="shared" si="83"/>
        <v>325.19629629629628</v>
      </c>
      <c r="AC448">
        <f t="shared" si="84"/>
        <v>306.28518518518518</v>
      </c>
      <c r="AD448">
        <f t="shared" si="85"/>
        <v>178.70740740740743</v>
      </c>
    </row>
    <row r="449" spans="2:30" x14ac:dyDescent="0.25">
      <c r="B449" s="2">
        <v>14</v>
      </c>
      <c r="C449" s="3" t="s">
        <v>19</v>
      </c>
      <c r="D449" s="3" t="str">
        <f>VLOOKUP(C449,'Class Desc'!$C$5:$D$53,2,FALSE)</f>
        <v>COMMERCIAL IRRIGATION</v>
      </c>
      <c r="E449" s="14">
        <v>4</v>
      </c>
      <c r="F449" s="2">
        <v>10595.1</v>
      </c>
      <c r="G449" s="2">
        <v>8688.2000000000007</v>
      </c>
      <c r="H449" s="2">
        <v>5306.7</v>
      </c>
      <c r="I449" s="2">
        <v>10241.799999999999</v>
      </c>
      <c r="J449" s="2">
        <v>14572.7</v>
      </c>
      <c r="K449" s="2">
        <v>16170.9</v>
      </c>
      <c r="L449" s="2">
        <v>15426.4</v>
      </c>
      <c r="M449" s="2">
        <v>14772.4</v>
      </c>
      <c r="N449" s="2">
        <v>12425.4</v>
      </c>
      <c r="O449" s="2">
        <v>9412.7000000000007</v>
      </c>
      <c r="P449" s="2">
        <v>7872.5</v>
      </c>
      <c r="Q449" s="2">
        <v>4352.1000000000004</v>
      </c>
      <c r="R449">
        <f>SUMIFS(Accounts!$C$7:$C$306,Accounts!$A$7:$A$306,C449,Accounts!$B$7:$B$306,E449)</f>
        <v>10</v>
      </c>
      <c r="S449">
        <f t="shared" si="74"/>
        <v>1059.51</v>
      </c>
      <c r="T449">
        <f t="shared" si="75"/>
        <v>868.82</v>
      </c>
      <c r="U449">
        <f t="shared" si="76"/>
        <v>530.66999999999996</v>
      </c>
      <c r="V449">
        <f t="shared" si="77"/>
        <v>1024.1799999999998</v>
      </c>
      <c r="W449">
        <f t="shared" si="78"/>
        <v>1457.27</v>
      </c>
      <c r="X449">
        <f t="shared" si="79"/>
        <v>1617.09</v>
      </c>
      <c r="Y449">
        <f t="shared" si="80"/>
        <v>1542.6399999999999</v>
      </c>
      <c r="Z449">
        <f t="shared" si="81"/>
        <v>1477.24</v>
      </c>
      <c r="AA449">
        <f t="shared" si="82"/>
        <v>1242.54</v>
      </c>
      <c r="AB449">
        <f t="shared" si="83"/>
        <v>941.2700000000001</v>
      </c>
      <c r="AC449">
        <f t="shared" si="84"/>
        <v>787.25</v>
      </c>
      <c r="AD449">
        <f t="shared" si="85"/>
        <v>435.21000000000004</v>
      </c>
    </row>
    <row r="450" spans="2:30" x14ac:dyDescent="0.25">
      <c r="B450" s="2">
        <v>14</v>
      </c>
      <c r="C450" s="3" t="s">
        <v>19</v>
      </c>
      <c r="D450" s="3" t="str">
        <f>VLOOKUP(C450,'Class Desc'!$C$5:$D$53,2,FALSE)</f>
        <v>COMMERCIAL IRRIGATION</v>
      </c>
      <c r="E450" s="14">
        <v>6</v>
      </c>
      <c r="F450" s="2">
        <v>3449.3</v>
      </c>
      <c r="G450" s="2">
        <v>1690.5</v>
      </c>
      <c r="H450" s="2">
        <v>1158.5999999999999</v>
      </c>
      <c r="I450" s="2">
        <v>3230.5</v>
      </c>
      <c r="J450" s="2">
        <v>4277</v>
      </c>
      <c r="K450" s="2">
        <v>4746.7</v>
      </c>
      <c r="L450" s="2">
        <v>4492.3999999999996</v>
      </c>
      <c r="M450" s="2">
        <v>3717.8</v>
      </c>
      <c r="N450" s="2">
        <v>2944</v>
      </c>
      <c r="O450" s="2">
        <v>2457.9</v>
      </c>
      <c r="P450" s="2">
        <v>1877.4</v>
      </c>
      <c r="Q450" s="2">
        <v>800.8</v>
      </c>
      <c r="R450">
        <f>SUMIFS(Accounts!$C$7:$C$306,Accounts!$A$7:$A$306,C450,Accounts!$B$7:$B$306,E450)</f>
        <v>3</v>
      </c>
      <c r="S450">
        <f t="shared" si="74"/>
        <v>1149.7666666666667</v>
      </c>
      <c r="T450">
        <f t="shared" si="75"/>
        <v>563.5</v>
      </c>
      <c r="U450">
        <f t="shared" si="76"/>
        <v>386.2</v>
      </c>
      <c r="V450">
        <f t="shared" si="77"/>
        <v>1076.8333333333333</v>
      </c>
      <c r="W450">
        <f t="shared" si="78"/>
        <v>1425.6666666666667</v>
      </c>
      <c r="X450">
        <f t="shared" si="79"/>
        <v>1582.2333333333333</v>
      </c>
      <c r="Y450">
        <f t="shared" si="80"/>
        <v>1497.4666666666665</v>
      </c>
      <c r="Z450">
        <f t="shared" si="81"/>
        <v>1239.2666666666667</v>
      </c>
      <c r="AA450">
        <f t="shared" si="82"/>
        <v>981.33333333333337</v>
      </c>
      <c r="AB450">
        <f t="shared" si="83"/>
        <v>819.30000000000007</v>
      </c>
      <c r="AC450">
        <f t="shared" si="84"/>
        <v>625.80000000000007</v>
      </c>
      <c r="AD450">
        <f t="shared" si="85"/>
        <v>266.93333333333334</v>
      </c>
    </row>
    <row r="451" spans="2:30" x14ac:dyDescent="0.25">
      <c r="B451" s="2">
        <v>14</v>
      </c>
      <c r="C451" s="3" t="s">
        <v>20</v>
      </c>
      <c r="D451" s="3" t="str">
        <f>VLOOKUP(C451,'Class Desc'!$C$5:$D$53,2,FALSE)</f>
        <v>COMMERCIAL</v>
      </c>
      <c r="E451" s="14">
        <v>2</v>
      </c>
      <c r="F451" s="2">
        <v>346.9</v>
      </c>
      <c r="G451" s="2">
        <v>287.10000000000002</v>
      </c>
      <c r="H451" s="2">
        <v>297.60000000000002</v>
      </c>
      <c r="I451" s="2">
        <v>329.3</v>
      </c>
      <c r="J451" s="2">
        <v>477</v>
      </c>
      <c r="K451" s="2">
        <v>559</v>
      </c>
      <c r="L451" s="2">
        <v>517.29999999999995</v>
      </c>
      <c r="M451" s="2">
        <v>351.2</v>
      </c>
      <c r="N451" s="2">
        <v>352.1</v>
      </c>
      <c r="O451" s="2">
        <v>363.8</v>
      </c>
      <c r="P451" s="2">
        <v>332.5</v>
      </c>
      <c r="Q451" s="2">
        <v>316.5</v>
      </c>
      <c r="R451">
        <f>SUMIFS(Accounts!$C$7:$C$306,Accounts!$A$7:$A$306,C451,Accounts!$B$7:$B$306,E451)</f>
        <v>1</v>
      </c>
      <c r="S451">
        <f t="shared" ref="S451:S514" si="86">IFERROR(F451/$R451,0)</f>
        <v>346.9</v>
      </c>
      <c r="T451">
        <f t="shared" ref="T451:T514" si="87">IFERROR(G451/$R451,0)</f>
        <v>287.10000000000002</v>
      </c>
      <c r="U451">
        <f t="shared" ref="U451:U514" si="88">IFERROR(H451/$R451,0)</f>
        <v>297.60000000000002</v>
      </c>
      <c r="V451">
        <f t="shared" ref="V451:V514" si="89">IFERROR(I451/$R451,0)</f>
        <v>329.3</v>
      </c>
      <c r="W451">
        <f t="shared" ref="W451:W514" si="90">IFERROR(J451/$R451,0)</f>
        <v>477</v>
      </c>
      <c r="X451">
        <f t="shared" ref="X451:X514" si="91">IFERROR(K451/$R451,0)</f>
        <v>559</v>
      </c>
      <c r="Y451">
        <f t="shared" ref="Y451:Y514" si="92">IFERROR(L451/$R451,0)</f>
        <v>517.29999999999995</v>
      </c>
      <c r="Z451">
        <f t="shared" ref="Z451:Z514" si="93">IFERROR(M451/$R451,0)</f>
        <v>351.2</v>
      </c>
      <c r="AA451">
        <f t="shared" ref="AA451:AA514" si="94">IFERROR(N451/$R451,0)</f>
        <v>352.1</v>
      </c>
      <c r="AB451">
        <f t="shared" ref="AB451:AB514" si="95">IFERROR(O451/$R451,0)</f>
        <v>363.8</v>
      </c>
      <c r="AC451">
        <f t="shared" ref="AC451:AC514" si="96">IFERROR(P451/$R451,0)</f>
        <v>332.5</v>
      </c>
      <c r="AD451">
        <f t="shared" ref="AD451:AD514" si="97">IFERROR(Q451/$R451,0)</f>
        <v>316.5</v>
      </c>
    </row>
    <row r="452" spans="2:30" x14ac:dyDescent="0.25">
      <c r="B452" s="2">
        <v>14</v>
      </c>
      <c r="C452" s="3" t="s">
        <v>21</v>
      </c>
      <c r="D452" s="3" t="str">
        <f>VLOOKUP(C452,'Class Desc'!$C$5:$D$53,2,FALSE)</f>
        <v>CESAR CHAVEZ SCHOOL</v>
      </c>
      <c r="E452" s="14">
        <v>3</v>
      </c>
      <c r="F452" s="2">
        <v>464.8</v>
      </c>
      <c r="G452" s="2">
        <v>315.7</v>
      </c>
      <c r="H452" s="2">
        <v>299.2</v>
      </c>
      <c r="I452" s="2">
        <v>437.6</v>
      </c>
      <c r="J452" s="2">
        <v>870.3</v>
      </c>
      <c r="K452" s="2">
        <v>841.3</v>
      </c>
      <c r="L452" s="2">
        <v>855.7</v>
      </c>
      <c r="M452" s="2">
        <v>589.4</v>
      </c>
      <c r="N452" s="2">
        <v>421.9</v>
      </c>
      <c r="O452" s="2">
        <v>427.3</v>
      </c>
      <c r="P452" s="2">
        <v>255.8</v>
      </c>
      <c r="Q452" s="2">
        <v>120.8</v>
      </c>
      <c r="R452">
        <f>SUMIFS(Accounts!$C$7:$C$306,Accounts!$A$7:$A$306,C452,Accounts!$B$7:$B$306,E452)</f>
        <v>6</v>
      </c>
      <c r="S452">
        <f t="shared" si="86"/>
        <v>77.466666666666669</v>
      </c>
      <c r="T452">
        <f t="shared" si="87"/>
        <v>52.616666666666667</v>
      </c>
      <c r="U452">
        <f t="shared" si="88"/>
        <v>49.866666666666667</v>
      </c>
      <c r="V452">
        <f t="shared" si="89"/>
        <v>72.933333333333337</v>
      </c>
      <c r="W452">
        <f t="shared" si="90"/>
        <v>145.04999999999998</v>
      </c>
      <c r="X452">
        <f t="shared" si="91"/>
        <v>140.21666666666667</v>
      </c>
      <c r="Y452">
        <f t="shared" si="92"/>
        <v>142.61666666666667</v>
      </c>
      <c r="Z452">
        <f t="shared" si="93"/>
        <v>98.233333333333334</v>
      </c>
      <c r="AA452">
        <f t="shared" si="94"/>
        <v>70.316666666666663</v>
      </c>
      <c r="AB452">
        <f t="shared" si="95"/>
        <v>71.216666666666669</v>
      </c>
      <c r="AC452">
        <f t="shared" si="96"/>
        <v>42.633333333333333</v>
      </c>
      <c r="AD452">
        <f t="shared" si="97"/>
        <v>20.133333333333333</v>
      </c>
    </row>
    <row r="453" spans="2:30" x14ac:dyDescent="0.25">
      <c r="B453" s="2">
        <v>14</v>
      </c>
      <c r="C453" s="3" t="s">
        <v>22</v>
      </c>
      <c r="D453" s="3" t="str">
        <f>VLOOKUP(C453,'Class Desc'!$C$5:$D$53,2,FALSE)</f>
        <v>FLAT RATE CONST</v>
      </c>
      <c r="E453" s="3" t="s">
        <v>12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>
        <f>SUMIFS(Accounts!$C$7:$C$306,Accounts!$A$7:$A$306,C453,Accounts!$B$7:$B$306,E453)</f>
        <v>0</v>
      </c>
      <c r="S453">
        <f t="shared" si="86"/>
        <v>0</v>
      </c>
      <c r="T453">
        <f t="shared" si="87"/>
        <v>0</v>
      </c>
      <c r="U453">
        <f t="shared" si="88"/>
        <v>0</v>
      </c>
      <c r="V453">
        <f t="shared" si="89"/>
        <v>0</v>
      </c>
      <c r="W453">
        <f t="shared" si="90"/>
        <v>0</v>
      </c>
      <c r="X453">
        <f t="shared" si="91"/>
        <v>0</v>
      </c>
      <c r="Y453">
        <f t="shared" si="92"/>
        <v>0</v>
      </c>
      <c r="Z453">
        <f t="shared" si="93"/>
        <v>0</v>
      </c>
      <c r="AA453">
        <f t="shared" si="94"/>
        <v>0</v>
      </c>
      <c r="AB453">
        <f t="shared" si="95"/>
        <v>0</v>
      </c>
      <c r="AC453">
        <f t="shared" si="96"/>
        <v>0</v>
      </c>
      <c r="AD453">
        <f t="shared" si="97"/>
        <v>0</v>
      </c>
    </row>
    <row r="454" spans="2:30" x14ac:dyDescent="0.25">
      <c r="B454" s="2">
        <v>14</v>
      </c>
      <c r="C454" s="3" t="s">
        <v>23</v>
      </c>
      <c r="D454" s="3" t="str">
        <f>VLOOKUP(C454,'Class Desc'!$C$5:$D$53,2,FALSE)</f>
        <v>CITY GOVT BLDGS FAC MAINT</v>
      </c>
      <c r="E454" s="14">
        <v>0.75</v>
      </c>
      <c r="F454" s="2">
        <v>77</v>
      </c>
      <c r="G454" s="2">
        <v>38.4</v>
      </c>
      <c r="H454" s="2">
        <v>43.9</v>
      </c>
      <c r="I454" s="2">
        <v>59</v>
      </c>
      <c r="J454" s="2">
        <v>113.5</v>
      </c>
      <c r="K454" s="2">
        <v>55.8</v>
      </c>
      <c r="L454" s="2">
        <v>86.2</v>
      </c>
      <c r="M454" s="2">
        <v>87.4</v>
      </c>
      <c r="N454" s="2">
        <v>76.8</v>
      </c>
      <c r="O454" s="2">
        <v>58.2</v>
      </c>
      <c r="P454" s="2">
        <v>59.3</v>
      </c>
      <c r="Q454" s="2">
        <v>43.6</v>
      </c>
      <c r="R454">
        <f>SUMIFS(Accounts!$C$7:$C$306,Accounts!$A$7:$A$306,C454,Accounts!$B$7:$B$306,E454)</f>
        <v>12</v>
      </c>
      <c r="S454">
        <f t="shared" si="86"/>
        <v>6.416666666666667</v>
      </c>
      <c r="T454">
        <f t="shared" si="87"/>
        <v>3.1999999999999997</v>
      </c>
      <c r="U454">
        <f t="shared" si="88"/>
        <v>3.6583333333333332</v>
      </c>
      <c r="V454">
        <f t="shared" si="89"/>
        <v>4.916666666666667</v>
      </c>
      <c r="W454">
        <f t="shared" si="90"/>
        <v>9.4583333333333339</v>
      </c>
      <c r="X454">
        <f t="shared" si="91"/>
        <v>4.6499999999999995</v>
      </c>
      <c r="Y454">
        <f t="shared" si="92"/>
        <v>7.1833333333333336</v>
      </c>
      <c r="Z454">
        <f t="shared" si="93"/>
        <v>7.2833333333333341</v>
      </c>
      <c r="AA454">
        <f t="shared" si="94"/>
        <v>6.3999999999999995</v>
      </c>
      <c r="AB454">
        <f t="shared" si="95"/>
        <v>4.8500000000000005</v>
      </c>
      <c r="AC454">
        <f t="shared" si="96"/>
        <v>4.9416666666666664</v>
      </c>
      <c r="AD454">
        <f t="shared" si="97"/>
        <v>3.6333333333333333</v>
      </c>
    </row>
    <row r="455" spans="2:30" x14ac:dyDescent="0.25">
      <c r="B455" s="2">
        <v>14</v>
      </c>
      <c r="C455" s="3" t="s">
        <v>23</v>
      </c>
      <c r="D455" s="3" t="str">
        <f>VLOOKUP(C455,'Class Desc'!$C$5:$D$53,2,FALSE)</f>
        <v>CITY GOVT BLDGS FAC MAINT</v>
      </c>
      <c r="E455" s="14">
        <v>1</v>
      </c>
      <c r="F455" s="2">
        <v>384</v>
      </c>
      <c r="G455" s="2">
        <v>365.4</v>
      </c>
      <c r="H455" s="2">
        <v>411.9</v>
      </c>
      <c r="I455" s="2">
        <v>390</v>
      </c>
      <c r="J455" s="2">
        <v>85</v>
      </c>
      <c r="K455" s="2">
        <v>101.6</v>
      </c>
      <c r="L455" s="2">
        <v>85.4</v>
      </c>
      <c r="M455" s="2">
        <v>62.8</v>
      </c>
      <c r="N455" s="2">
        <v>73.099999999999994</v>
      </c>
      <c r="O455" s="2">
        <v>105</v>
      </c>
      <c r="P455" s="2">
        <v>94.7</v>
      </c>
      <c r="Q455" s="2">
        <v>93.1</v>
      </c>
      <c r="R455">
        <f>SUMIFS(Accounts!$C$7:$C$306,Accounts!$A$7:$A$306,C455,Accounts!$B$7:$B$306,E455)</f>
        <v>13</v>
      </c>
      <c r="S455">
        <f t="shared" si="86"/>
        <v>29.53846153846154</v>
      </c>
      <c r="T455">
        <f t="shared" si="87"/>
        <v>28.107692307692307</v>
      </c>
      <c r="U455">
        <f t="shared" si="88"/>
        <v>31.684615384615384</v>
      </c>
      <c r="V455">
        <f t="shared" si="89"/>
        <v>30</v>
      </c>
      <c r="W455">
        <f t="shared" si="90"/>
        <v>6.5384615384615383</v>
      </c>
      <c r="X455">
        <f t="shared" si="91"/>
        <v>7.8153846153846152</v>
      </c>
      <c r="Y455">
        <f t="shared" si="92"/>
        <v>6.5692307692307699</v>
      </c>
      <c r="Z455">
        <f t="shared" si="93"/>
        <v>4.8307692307692305</v>
      </c>
      <c r="AA455">
        <f t="shared" si="94"/>
        <v>5.6230769230769226</v>
      </c>
      <c r="AB455">
        <f t="shared" si="95"/>
        <v>8.0769230769230766</v>
      </c>
      <c r="AC455">
        <f t="shared" si="96"/>
        <v>7.2846153846153845</v>
      </c>
      <c r="AD455">
        <f t="shared" si="97"/>
        <v>7.161538461538461</v>
      </c>
    </row>
    <row r="456" spans="2:30" x14ac:dyDescent="0.25">
      <c r="B456" s="2">
        <v>14</v>
      </c>
      <c r="C456" s="3" t="s">
        <v>23</v>
      </c>
      <c r="D456" s="3" t="str">
        <f>VLOOKUP(C456,'Class Desc'!$C$5:$D$53,2,FALSE)</f>
        <v>CITY GOVT BLDGS FAC MAINT</v>
      </c>
      <c r="E456" s="14">
        <v>1.5</v>
      </c>
      <c r="F456" s="2">
        <v>229.8</v>
      </c>
      <c r="G456" s="2">
        <v>202.8</v>
      </c>
      <c r="H456" s="2">
        <v>188.4</v>
      </c>
      <c r="I456" s="2">
        <v>226.4</v>
      </c>
      <c r="J456" s="2">
        <v>226.5</v>
      </c>
      <c r="K456" s="2">
        <v>265.10000000000002</v>
      </c>
      <c r="L456" s="2">
        <v>365.7</v>
      </c>
      <c r="M456" s="2">
        <v>251.6</v>
      </c>
      <c r="N456" s="2">
        <v>254.4</v>
      </c>
      <c r="O456" s="2">
        <v>243.1</v>
      </c>
      <c r="P456" s="2">
        <v>215.6</v>
      </c>
      <c r="Q456" s="2">
        <v>160.9</v>
      </c>
      <c r="R456">
        <f>SUMIFS(Accounts!$C$7:$C$306,Accounts!$A$7:$A$306,C456,Accounts!$B$7:$B$306,E456)</f>
        <v>13</v>
      </c>
      <c r="S456">
        <f t="shared" si="86"/>
        <v>17.676923076923078</v>
      </c>
      <c r="T456">
        <f t="shared" si="87"/>
        <v>15.600000000000001</v>
      </c>
      <c r="U456">
        <f t="shared" si="88"/>
        <v>14.492307692307692</v>
      </c>
      <c r="V456">
        <f t="shared" si="89"/>
        <v>17.415384615384617</v>
      </c>
      <c r="W456">
        <f t="shared" si="90"/>
        <v>17.423076923076923</v>
      </c>
      <c r="X456">
        <f t="shared" si="91"/>
        <v>20.392307692307693</v>
      </c>
      <c r="Y456">
        <f t="shared" si="92"/>
        <v>28.130769230769229</v>
      </c>
      <c r="Z456">
        <f t="shared" si="93"/>
        <v>19.353846153846153</v>
      </c>
      <c r="AA456">
        <f t="shared" si="94"/>
        <v>19.569230769230771</v>
      </c>
      <c r="AB456">
        <f t="shared" si="95"/>
        <v>18.7</v>
      </c>
      <c r="AC456">
        <f t="shared" si="96"/>
        <v>16.584615384615383</v>
      </c>
      <c r="AD456">
        <f t="shared" si="97"/>
        <v>12.376923076923077</v>
      </c>
    </row>
    <row r="457" spans="2:30" x14ac:dyDescent="0.25">
      <c r="B457" s="2">
        <v>14</v>
      </c>
      <c r="C457" s="3" t="s">
        <v>23</v>
      </c>
      <c r="D457" s="3" t="str">
        <f>VLOOKUP(C457,'Class Desc'!$C$5:$D$53,2,FALSE)</f>
        <v>CITY GOVT BLDGS FAC MAINT</v>
      </c>
      <c r="E457" s="14">
        <v>2</v>
      </c>
      <c r="F457" s="2">
        <v>858</v>
      </c>
      <c r="G457" s="2">
        <v>724.2</v>
      </c>
      <c r="H457" s="2">
        <v>563</v>
      </c>
      <c r="I457" s="2">
        <v>918.1</v>
      </c>
      <c r="J457" s="2">
        <v>834.6</v>
      </c>
      <c r="K457" s="2">
        <v>1195.2</v>
      </c>
      <c r="L457" s="2">
        <v>2220.1</v>
      </c>
      <c r="M457" s="2">
        <v>1420.8</v>
      </c>
      <c r="N457" s="2">
        <v>1324.8</v>
      </c>
      <c r="O457" s="2">
        <v>1286.5999999999999</v>
      </c>
      <c r="P457" s="2">
        <v>1102.3</v>
      </c>
      <c r="Q457" s="2">
        <v>919.8</v>
      </c>
      <c r="R457">
        <f>SUMIFS(Accounts!$C$7:$C$306,Accounts!$A$7:$A$306,C457,Accounts!$B$7:$B$306,E457)</f>
        <v>29</v>
      </c>
      <c r="S457">
        <f t="shared" si="86"/>
        <v>29.586206896551722</v>
      </c>
      <c r="T457">
        <f t="shared" si="87"/>
        <v>24.972413793103449</v>
      </c>
      <c r="U457">
        <f t="shared" si="88"/>
        <v>19.413793103448278</v>
      </c>
      <c r="V457">
        <f t="shared" si="89"/>
        <v>31.658620689655173</v>
      </c>
      <c r="W457">
        <f t="shared" si="90"/>
        <v>28.779310344827586</v>
      </c>
      <c r="X457">
        <f t="shared" si="91"/>
        <v>41.213793103448275</v>
      </c>
      <c r="Y457">
        <f t="shared" si="92"/>
        <v>76.555172413793102</v>
      </c>
      <c r="Z457">
        <f t="shared" si="93"/>
        <v>48.993103448275861</v>
      </c>
      <c r="AA457">
        <f t="shared" si="94"/>
        <v>45.682758620689654</v>
      </c>
      <c r="AB457">
        <f t="shared" si="95"/>
        <v>44.365517241379308</v>
      </c>
      <c r="AC457">
        <f t="shared" si="96"/>
        <v>38.010344827586202</v>
      </c>
      <c r="AD457">
        <f t="shared" si="97"/>
        <v>31.717241379310344</v>
      </c>
    </row>
    <row r="458" spans="2:30" x14ac:dyDescent="0.25">
      <c r="B458" s="2">
        <v>14</v>
      </c>
      <c r="C458" s="3" t="s">
        <v>23</v>
      </c>
      <c r="D458" s="3" t="str">
        <f>VLOOKUP(C458,'Class Desc'!$C$5:$D$53,2,FALSE)</f>
        <v>CITY GOVT BLDGS FAC MAINT</v>
      </c>
      <c r="E458" s="14">
        <v>3</v>
      </c>
      <c r="F458" s="2">
        <v>593.79999999999995</v>
      </c>
      <c r="G458" s="2">
        <v>577.29999999999995</v>
      </c>
      <c r="H458" s="2">
        <v>455.7</v>
      </c>
      <c r="I458" s="2">
        <v>496.1</v>
      </c>
      <c r="J458" s="2">
        <v>587.79999999999995</v>
      </c>
      <c r="K458" s="2">
        <v>841.4</v>
      </c>
      <c r="L458" s="2">
        <v>637.6</v>
      </c>
      <c r="M458" s="2">
        <v>671.5</v>
      </c>
      <c r="N458" s="2">
        <v>762.6</v>
      </c>
      <c r="O458" s="2">
        <v>523.70000000000005</v>
      </c>
      <c r="P458" s="2">
        <v>423.3</v>
      </c>
      <c r="Q458" s="2">
        <v>374.5</v>
      </c>
      <c r="R458">
        <f>SUMIFS(Accounts!$C$7:$C$306,Accounts!$A$7:$A$306,C458,Accounts!$B$7:$B$306,E458)</f>
        <v>6</v>
      </c>
      <c r="S458">
        <f t="shared" si="86"/>
        <v>98.966666666666654</v>
      </c>
      <c r="T458">
        <f t="shared" si="87"/>
        <v>96.216666666666654</v>
      </c>
      <c r="U458">
        <f t="shared" si="88"/>
        <v>75.95</v>
      </c>
      <c r="V458">
        <f t="shared" si="89"/>
        <v>82.683333333333337</v>
      </c>
      <c r="W458">
        <f t="shared" si="90"/>
        <v>97.966666666666654</v>
      </c>
      <c r="X458">
        <f t="shared" si="91"/>
        <v>140.23333333333332</v>
      </c>
      <c r="Y458">
        <f t="shared" si="92"/>
        <v>106.26666666666667</v>
      </c>
      <c r="Z458">
        <f t="shared" si="93"/>
        <v>111.91666666666667</v>
      </c>
      <c r="AA458">
        <f t="shared" si="94"/>
        <v>127.10000000000001</v>
      </c>
      <c r="AB458">
        <f t="shared" si="95"/>
        <v>87.283333333333346</v>
      </c>
      <c r="AC458">
        <f t="shared" si="96"/>
        <v>70.55</v>
      </c>
      <c r="AD458">
        <f t="shared" si="97"/>
        <v>62.416666666666664</v>
      </c>
    </row>
    <row r="459" spans="2:30" x14ac:dyDescent="0.25">
      <c r="B459" s="2">
        <v>14</v>
      </c>
      <c r="C459" s="3" t="s">
        <v>23</v>
      </c>
      <c r="D459" s="3" t="str">
        <f>VLOOKUP(C459,'Class Desc'!$C$5:$D$53,2,FALSE)</f>
        <v>CITY GOVT BLDGS FAC MAINT</v>
      </c>
      <c r="E459" s="14">
        <v>4</v>
      </c>
      <c r="F459" s="2">
        <v>838.9</v>
      </c>
      <c r="G459" s="2">
        <v>787.3</v>
      </c>
      <c r="H459" s="2">
        <v>728.6</v>
      </c>
      <c r="I459" s="2">
        <v>687.7</v>
      </c>
      <c r="J459" s="2">
        <v>704.4</v>
      </c>
      <c r="K459" s="2">
        <v>890.7</v>
      </c>
      <c r="L459" s="2">
        <v>835.5</v>
      </c>
      <c r="M459" s="2">
        <v>879.7</v>
      </c>
      <c r="N459" s="2">
        <v>844.9</v>
      </c>
      <c r="O459" s="2">
        <v>802.4</v>
      </c>
      <c r="P459" s="2">
        <v>799</v>
      </c>
      <c r="Q459" s="2">
        <v>1019.7</v>
      </c>
      <c r="R459">
        <f>SUMIFS(Accounts!$C$7:$C$306,Accounts!$A$7:$A$306,C459,Accounts!$B$7:$B$306,E459)</f>
        <v>3</v>
      </c>
      <c r="S459">
        <f t="shared" si="86"/>
        <v>279.63333333333333</v>
      </c>
      <c r="T459">
        <f t="shared" si="87"/>
        <v>262.43333333333334</v>
      </c>
      <c r="U459">
        <f t="shared" si="88"/>
        <v>242.86666666666667</v>
      </c>
      <c r="V459">
        <f t="shared" si="89"/>
        <v>229.23333333333335</v>
      </c>
      <c r="W459">
        <f t="shared" si="90"/>
        <v>234.79999999999998</v>
      </c>
      <c r="X459">
        <f t="shared" si="91"/>
        <v>296.90000000000003</v>
      </c>
      <c r="Y459">
        <f t="shared" si="92"/>
        <v>278.5</v>
      </c>
      <c r="Z459">
        <f t="shared" si="93"/>
        <v>293.23333333333335</v>
      </c>
      <c r="AA459">
        <f t="shared" si="94"/>
        <v>281.63333333333333</v>
      </c>
      <c r="AB459">
        <f t="shared" si="95"/>
        <v>267.46666666666664</v>
      </c>
      <c r="AC459">
        <f t="shared" si="96"/>
        <v>266.33333333333331</v>
      </c>
      <c r="AD459">
        <f t="shared" si="97"/>
        <v>339.90000000000003</v>
      </c>
    </row>
    <row r="460" spans="2:30" x14ac:dyDescent="0.25">
      <c r="B460" s="2">
        <v>14</v>
      </c>
      <c r="C460" s="3" t="s">
        <v>23</v>
      </c>
      <c r="D460" s="3" t="str">
        <f>VLOOKUP(C460,'Class Desc'!$C$5:$D$53,2,FALSE)</f>
        <v>CITY GOVT BLDGS FAC MAINT</v>
      </c>
      <c r="E460" s="14">
        <v>6</v>
      </c>
      <c r="F460" s="2">
        <v>95</v>
      </c>
      <c r="G460" s="2">
        <v>94</v>
      </c>
      <c r="H460" s="2">
        <v>37</v>
      </c>
      <c r="I460" s="2">
        <v>85</v>
      </c>
      <c r="J460" s="2">
        <v>92</v>
      </c>
      <c r="K460" s="2">
        <v>95</v>
      </c>
      <c r="L460" s="2">
        <v>89</v>
      </c>
      <c r="M460" s="2">
        <v>110</v>
      </c>
      <c r="N460" s="2">
        <v>87</v>
      </c>
      <c r="O460" s="2">
        <v>97</v>
      </c>
      <c r="P460" s="2">
        <v>75</v>
      </c>
      <c r="Q460" s="2">
        <v>57</v>
      </c>
      <c r="R460">
        <f>SUMIFS(Accounts!$C$7:$C$306,Accounts!$A$7:$A$306,C460,Accounts!$B$7:$B$306,E460)</f>
        <v>1</v>
      </c>
      <c r="S460">
        <f t="shared" si="86"/>
        <v>95</v>
      </c>
      <c r="T460">
        <f t="shared" si="87"/>
        <v>94</v>
      </c>
      <c r="U460">
        <f t="shared" si="88"/>
        <v>37</v>
      </c>
      <c r="V460">
        <f t="shared" si="89"/>
        <v>85</v>
      </c>
      <c r="W460">
        <f t="shared" si="90"/>
        <v>92</v>
      </c>
      <c r="X460">
        <f t="shared" si="91"/>
        <v>95</v>
      </c>
      <c r="Y460">
        <f t="shared" si="92"/>
        <v>89</v>
      </c>
      <c r="Z460">
        <f t="shared" si="93"/>
        <v>110</v>
      </c>
      <c r="AA460">
        <f t="shared" si="94"/>
        <v>87</v>
      </c>
      <c r="AB460">
        <f t="shared" si="95"/>
        <v>97</v>
      </c>
      <c r="AC460">
        <f t="shared" si="96"/>
        <v>75</v>
      </c>
      <c r="AD460">
        <f t="shared" si="97"/>
        <v>57</v>
      </c>
    </row>
    <row r="461" spans="2:30" x14ac:dyDescent="0.25">
      <c r="B461" s="2">
        <v>14</v>
      </c>
      <c r="C461" s="3" t="s">
        <v>24</v>
      </c>
      <c r="D461" s="3" t="str">
        <f>VLOOKUP(C461,'Class Desc'!$C$5:$D$53,2,FALSE)</f>
        <v>CITY GOVT - IRRIGATION</v>
      </c>
      <c r="E461" s="3" t="s">
        <v>12</v>
      </c>
      <c r="F461" s="4"/>
      <c r="G461" s="4"/>
      <c r="H461" s="4"/>
      <c r="I461" s="4"/>
      <c r="J461" s="4"/>
      <c r="K461" s="4"/>
      <c r="L461" s="4"/>
      <c r="M461" s="4"/>
      <c r="N461" s="4"/>
      <c r="O461" s="2">
        <v>0</v>
      </c>
      <c r="P461" s="4"/>
      <c r="Q461" s="4"/>
      <c r="R461">
        <f>SUMIFS(Accounts!$C$7:$C$306,Accounts!$A$7:$A$306,C461,Accounts!$B$7:$B$306,E461)</f>
        <v>0</v>
      </c>
      <c r="S461">
        <f t="shared" si="86"/>
        <v>0</v>
      </c>
      <c r="T461">
        <f t="shared" si="87"/>
        <v>0</v>
      </c>
      <c r="U461">
        <f t="shared" si="88"/>
        <v>0</v>
      </c>
      <c r="V461">
        <f t="shared" si="89"/>
        <v>0</v>
      </c>
      <c r="W461">
        <f t="shared" si="90"/>
        <v>0</v>
      </c>
      <c r="X461">
        <f t="shared" si="91"/>
        <v>0</v>
      </c>
      <c r="Y461">
        <f t="shared" si="92"/>
        <v>0</v>
      </c>
      <c r="Z461">
        <f t="shared" si="93"/>
        <v>0</v>
      </c>
      <c r="AA461">
        <f t="shared" si="94"/>
        <v>0</v>
      </c>
      <c r="AB461">
        <f t="shared" si="95"/>
        <v>0</v>
      </c>
      <c r="AC461">
        <f t="shared" si="96"/>
        <v>0</v>
      </c>
      <c r="AD461">
        <f t="shared" si="97"/>
        <v>0</v>
      </c>
    </row>
    <row r="462" spans="2:30" x14ac:dyDescent="0.25">
      <c r="B462" s="2">
        <v>14</v>
      </c>
      <c r="C462" s="3" t="s">
        <v>24</v>
      </c>
      <c r="D462" s="3" t="str">
        <f>VLOOKUP(C462,'Class Desc'!$C$5:$D$53,2,FALSE)</f>
        <v>CITY GOVT - IRRIGATION</v>
      </c>
      <c r="E462" s="14">
        <v>0.75</v>
      </c>
      <c r="F462" s="2">
        <v>398</v>
      </c>
      <c r="G462" s="2">
        <v>297.2</v>
      </c>
      <c r="H462" s="2">
        <v>143.9</v>
      </c>
      <c r="I462" s="2">
        <v>329.9</v>
      </c>
      <c r="J462" s="2">
        <v>349.4</v>
      </c>
      <c r="K462" s="2">
        <v>587.20000000000005</v>
      </c>
      <c r="L462" s="2">
        <v>632.29999999999995</v>
      </c>
      <c r="M462" s="2">
        <v>440.8</v>
      </c>
      <c r="N462" s="2">
        <v>354.9</v>
      </c>
      <c r="O462" s="2">
        <v>333.1</v>
      </c>
      <c r="P462" s="2">
        <v>321.10000000000002</v>
      </c>
      <c r="Q462" s="2">
        <v>146.80000000000001</v>
      </c>
      <c r="R462">
        <f>SUMIFS(Accounts!$C$7:$C$306,Accounts!$A$7:$A$306,C462,Accounts!$B$7:$B$306,E462)</f>
        <v>79</v>
      </c>
      <c r="S462">
        <f t="shared" si="86"/>
        <v>5.037974683544304</v>
      </c>
      <c r="T462">
        <f t="shared" si="87"/>
        <v>3.7620253164556963</v>
      </c>
      <c r="U462">
        <f t="shared" si="88"/>
        <v>1.8215189873417723</v>
      </c>
      <c r="V462">
        <f t="shared" si="89"/>
        <v>4.1759493670886076</v>
      </c>
      <c r="W462">
        <f t="shared" si="90"/>
        <v>4.4227848101265819</v>
      </c>
      <c r="X462">
        <f t="shared" si="91"/>
        <v>7.4329113924050638</v>
      </c>
      <c r="Y462">
        <f t="shared" si="92"/>
        <v>8.0037974683544295</v>
      </c>
      <c r="Z462">
        <f t="shared" si="93"/>
        <v>5.5797468354430384</v>
      </c>
      <c r="AA462">
        <f t="shared" si="94"/>
        <v>4.4924050632911392</v>
      </c>
      <c r="AB462">
        <f t="shared" si="95"/>
        <v>4.2164556962025319</v>
      </c>
      <c r="AC462">
        <f t="shared" si="96"/>
        <v>4.0645569620253168</v>
      </c>
      <c r="AD462">
        <f t="shared" si="97"/>
        <v>1.858227848101266</v>
      </c>
    </row>
    <row r="463" spans="2:30" x14ac:dyDescent="0.25">
      <c r="B463" s="2">
        <v>14</v>
      </c>
      <c r="C463" s="3" t="s">
        <v>24</v>
      </c>
      <c r="D463" s="3" t="str">
        <f>VLOOKUP(C463,'Class Desc'!$C$5:$D$53,2,FALSE)</f>
        <v>CITY GOVT - IRRIGATION</v>
      </c>
      <c r="E463" s="14">
        <v>1</v>
      </c>
      <c r="F463" s="2">
        <v>1842.5</v>
      </c>
      <c r="G463" s="2">
        <v>1884.4</v>
      </c>
      <c r="H463" s="2">
        <v>750.1</v>
      </c>
      <c r="I463" s="2">
        <v>1802.5</v>
      </c>
      <c r="J463" s="2">
        <v>2061.8000000000002</v>
      </c>
      <c r="K463" s="2">
        <v>2235.1999999999998</v>
      </c>
      <c r="L463" s="2">
        <v>2282.3000000000002</v>
      </c>
      <c r="M463" s="2">
        <v>1727.5</v>
      </c>
      <c r="N463" s="2">
        <v>1348.1</v>
      </c>
      <c r="O463" s="2">
        <v>1133</v>
      </c>
      <c r="P463" s="2">
        <v>1198.8</v>
      </c>
      <c r="Q463" s="2">
        <v>513.6</v>
      </c>
      <c r="R463">
        <f>SUMIFS(Accounts!$C$7:$C$306,Accounts!$A$7:$A$306,C463,Accounts!$B$7:$B$306,E463)</f>
        <v>81</v>
      </c>
      <c r="S463">
        <f t="shared" si="86"/>
        <v>22.746913580246915</v>
      </c>
      <c r="T463">
        <f t="shared" si="87"/>
        <v>23.264197530864198</v>
      </c>
      <c r="U463">
        <f t="shared" si="88"/>
        <v>9.2604938271604933</v>
      </c>
      <c r="V463">
        <f t="shared" si="89"/>
        <v>22.253086419753085</v>
      </c>
      <c r="W463">
        <f t="shared" si="90"/>
        <v>25.454320987654324</v>
      </c>
      <c r="X463">
        <f t="shared" si="91"/>
        <v>27.595061728395059</v>
      </c>
      <c r="Y463">
        <f t="shared" si="92"/>
        <v>28.176543209876545</v>
      </c>
      <c r="Z463">
        <f t="shared" si="93"/>
        <v>21.327160493827162</v>
      </c>
      <c r="AA463">
        <f t="shared" si="94"/>
        <v>16.64320987654321</v>
      </c>
      <c r="AB463">
        <f t="shared" si="95"/>
        <v>13.987654320987655</v>
      </c>
      <c r="AC463">
        <f t="shared" si="96"/>
        <v>14.799999999999999</v>
      </c>
      <c r="AD463">
        <f t="shared" si="97"/>
        <v>6.340740740740741</v>
      </c>
    </row>
    <row r="464" spans="2:30" x14ac:dyDescent="0.25">
      <c r="B464" s="2">
        <v>14</v>
      </c>
      <c r="C464" s="3" t="s">
        <v>24</v>
      </c>
      <c r="D464" s="3" t="str">
        <f>VLOOKUP(C464,'Class Desc'!$C$5:$D$53,2,FALSE)</f>
        <v>CITY GOVT - IRRIGATION</v>
      </c>
      <c r="E464" s="14">
        <v>1.5</v>
      </c>
      <c r="F464" s="2">
        <v>3725.2</v>
      </c>
      <c r="G464" s="2">
        <v>2816.5</v>
      </c>
      <c r="H464" s="2">
        <v>1468.9</v>
      </c>
      <c r="I464" s="2">
        <v>3202.6</v>
      </c>
      <c r="J464" s="2">
        <v>3569.5</v>
      </c>
      <c r="K464" s="2">
        <v>5060.8</v>
      </c>
      <c r="L464" s="2">
        <v>5221.8999999999996</v>
      </c>
      <c r="M464" s="2">
        <v>3553</v>
      </c>
      <c r="N464" s="2">
        <v>2355.6999999999998</v>
      </c>
      <c r="O464" s="2">
        <v>2350</v>
      </c>
      <c r="P464" s="2">
        <v>2244.9</v>
      </c>
      <c r="Q464" s="2">
        <v>880.8</v>
      </c>
      <c r="R464">
        <f>SUMIFS(Accounts!$C$7:$C$306,Accounts!$A$7:$A$306,C464,Accounts!$B$7:$B$306,E464)</f>
        <v>69</v>
      </c>
      <c r="S464">
        <f t="shared" si="86"/>
        <v>53.98840579710145</v>
      </c>
      <c r="T464">
        <f t="shared" si="87"/>
        <v>40.818840579710148</v>
      </c>
      <c r="U464">
        <f t="shared" si="88"/>
        <v>21.288405797101451</v>
      </c>
      <c r="V464">
        <f t="shared" si="89"/>
        <v>46.414492753623186</v>
      </c>
      <c r="W464">
        <f t="shared" si="90"/>
        <v>51.731884057971016</v>
      </c>
      <c r="X464">
        <f t="shared" si="91"/>
        <v>73.344927536231893</v>
      </c>
      <c r="Y464">
        <f t="shared" si="92"/>
        <v>75.679710144927526</v>
      </c>
      <c r="Z464">
        <f t="shared" si="93"/>
        <v>51.492753623188406</v>
      </c>
      <c r="AA464">
        <f t="shared" si="94"/>
        <v>34.140579710144927</v>
      </c>
      <c r="AB464">
        <f t="shared" si="95"/>
        <v>34.05797101449275</v>
      </c>
      <c r="AC464">
        <f t="shared" si="96"/>
        <v>32.53478260869565</v>
      </c>
      <c r="AD464">
        <f t="shared" si="97"/>
        <v>12.765217391304347</v>
      </c>
    </row>
    <row r="465" spans="2:30" x14ac:dyDescent="0.25">
      <c r="B465" s="2">
        <v>14</v>
      </c>
      <c r="C465" s="3" t="s">
        <v>24</v>
      </c>
      <c r="D465" s="3" t="str">
        <f>VLOOKUP(C465,'Class Desc'!$C$5:$D$53,2,FALSE)</f>
        <v>CITY GOVT - IRRIGATION</v>
      </c>
      <c r="E465" s="14">
        <v>2</v>
      </c>
      <c r="F465" s="2">
        <v>19364</v>
      </c>
      <c r="G465" s="2">
        <v>13093.4</v>
      </c>
      <c r="H465" s="2">
        <v>6699.6</v>
      </c>
      <c r="I465" s="2">
        <v>15358.8</v>
      </c>
      <c r="J465" s="2">
        <v>20251</v>
      </c>
      <c r="K465" s="2">
        <v>25076</v>
      </c>
      <c r="L465" s="2">
        <v>25798.3</v>
      </c>
      <c r="M465" s="2">
        <v>18584</v>
      </c>
      <c r="N465" s="2">
        <v>13163</v>
      </c>
      <c r="O465" s="2">
        <v>14074.7</v>
      </c>
      <c r="P465" s="2">
        <v>9099.9</v>
      </c>
      <c r="Q465" s="2">
        <v>5163.7</v>
      </c>
      <c r="R465">
        <f>SUMIFS(Accounts!$C$7:$C$306,Accounts!$A$7:$A$306,C465,Accounts!$B$7:$B$306,E465)</f>
        <v>155</v>
      </c>
      <c r="S465">
        <f t="shared" si="86"/>
        <v>124.92903225806451</v>
      </c>
      <c r="T465">
        <f t="shared" si="87"/>
        <v>84.47354838709677</v>
      </c>
      <c r="U465">
        <f t="shared" si="88"/>
        <v>43.223225806451616</v>
      </c>
      <c r="V465">
        <f t="shared" si="89"/>
        <v>99.089032258064506</v>
      </c>
      <c r="W465">
        <f t="shared" si="90"/>
        <v>130.65161290322581</v>
      </c>
      <c r="X465">
        <f t="shared" si="91"/>
        <v>161.78064516129032</v>
      </c>
      <c r="Y465">
        <f t="shared" si="92"/>
        <v>166.44064516129032</v>
      </c>
      <c r="Z465">
        <f t="shared" si="93"/>
        <v>119.89677419354838</v>
      </c>
      <c r="AA465">
        <f t="shared" si="94"/>
        <v>84.92258064516129</v>
      </c>
      <c r="AB465">
        <f t="shared" si="95"/>
        <v>90.804516129032265</v>
      </c>
      <c r="AC465">
        <f t="shared" si="96"/>
        <v>58.709032258064511</v>
      </c>
      <c r="AD465">
        <f t="shared" si="97"/>
        <v>33.314193548387095</v>
      </c>
    </row>
    <row r="466" spans="2:30" x14ac:dyDescent="0.25">
      <c r="B466" s="2">
        <v>14</v>
      </c>
      <c r="C466" s="3" t="s">
        <v>24</v>
      </c>
      <c r="D466" s="3" t="str">
        <f>VLOOKUP(C466,'Class Desc'!$C$5:$D$53,2,FALSE)</f>
        <v>CITY GOVT - IRRIGATION</v>
      </c>
      <c r="E466" s="14">
        <v>3</v>
      </c>
      <c r="F466" s="2">
        <v>12684.8</v>
      </c>
      <c r="G466" s="2">
        <v>10010.799999999999</v>
      </c>
      <c r="H466" s="2">
        <v>4648.7</v>
      </c>
      <c r="I466" s="2">
        <v>8664.6</v>
      </c>
      <c r="J466" s="2">
        <v>20052.3</v>
      </c>
      <c r="K466" s="2">
        <v>27089.3</v>
      </c>
      <c r="L466" s="2">
        <v>24509.200000000001</v>
      </c>
      <c r="M466" s="2">
        <v>19457.099999999999</v>
      </c>
      <c r="N466" s="2">
        <v>13971.9</v>
      </c>
      <c r="O466" s="2">
        <v>17009.3</v>
      </c>
      <c r="P466" s="2">
        <v>16419.599999999999</v>
      </c>
      <c r="Q466" s="2">
        <v>7016.6</v>
      </c>
      <c r="R466">
        <f>SUMIFS(Accounts!$C$7:$C$306,Accounts!$A$7:$A$306,C466,Accounts!$B$7:$B$306,E466)</f>
        <v>36</v>
      </c>
      <c r="S466">
        <f t="shared" si="86"/>
        <v>352.35555555555555</v>
      </c>
      <c r="T466">
        <f t="shared" si="87"/>
        <v>278.07777777777778</v>
      </c>
      <c r="U466">
        <f t="shared" si="88"/>
        <v>129.13055555555556</v>
      </c>
      <c r="V466">
        <f t="shared" si="89"/>
        <v>240.68333333333334</v>
      </c>
      <c r="W466">
        <f t="shared" si="90"/>
        <v>557.00833333333333</v>
      </c>
      <c r="X466">
        <f t="shared" si="91"/>
        <v>752.4805555555555</v>
      </c>
      <c r="Y466">
        <f t="shared" si="92"/>
        <v>680.81111111111113</v>
      </c>
      <c r="Z466">
        <f t="shared" si="93"/>
        <v>540.47499999999991</v>
      </c>
      <c r="AA466">
        <f t="shared" si="94"/>
        <v>388.10833333333335</v>
      </c>
      <c r="AB466">
        <f t="shared" si="95"/>
        <v>472.48055555555555</v>
      </c>
      <c r="AC466">
        <f t="shared" si="96"/>
        <v>456.09999999999997</v>
      </c>
      <c r="AD466">
        <f t="shared" si="97"/>
        <v>194.90555555555557</v>
      </c>
    </row>
    <row r="467" spans="2:30" x14ac:dyDescent="0.25">
      <c r="B467" s="2">
        <v>14</v>
      </c>
      <c r="C467" s="3" t="s">
        <v>24</v>
      </c>
      <c r="D467" s="3" t="str">
        <f>VLOOKUP(C467,'Class Desc'!$C$5:$D$53,2,FALSE)</f>
        <v>CITY GOVT - IRRIGATION</v>
      </c>
      <c r="E467" s="14">
        <v>4</v>
      </c>
      <c r="F467" s="2">
        <v>3501.7</v>
      </c>
      <c r="G467" s="2">
        <v>2673.7</v>
      </c>
      <c r="H467" s="2">
        <v>1664.3</v>
      </c>
      <c r="I467" s="2">
        <v>4010.3</v>
      </c>
      <c r="J467" s="2">
        <v>6634.2</v>
      </c>
      <c r="K467" s="2">
        <v>7513.3</v>
      </c>
      <c r="L467" s="2">
        <v>7748.8</v>
      </c>
      <c r="M467" s="2">
        <v>5592</v>
      </c>
      <c r="N467" s="2">
        <v>5220.3</v>
      </c>
      <c r="O467" s="2">
        <v>4747.7</v>
      </c>
      <c r="P467" s="2">
        <v>2660.3</v>
      </c>
      <c r="Q467" s="2">
        <v>1080.0999999999999</v>
      </c>
      <c r="R467">
        <f>SUMIFS(Accounts!$C$7:$C$306,Accounts!$A$7:$A$306,C467,Accounts!$B$7:$B$306,E467)</f>
        <v>6</v>
      </c>
      <c r="S467">
        <f t="shared" si="86"/>
        <v>583.61666666666667</v>
      </c>
      <c r="T467">
        <f t="shared" si="87"/>
        <v>445.61666666666662</v>
      </c>
      <c r="U467">
        <f t="shared" si="88"/>
        <v>277.38333333333333</v>
      </c>
      <c r="V467">
        <f t="shared" si="89"/>
        <v>668.38333333333333</v>
      </c>
      <c r="W467">
        <f t="shared" si="90"/>
        <v>1105.7</v>
      </c>
      <c r="X467">
        <f t="shared" si="91"/>
        <v>1252.2166666666667</v>
      </c>
      <c r="Y467">
        <f t="shared" si="92"/>
        <v>1291.4666666666667</v>
      </c>
      <c r="Z467">
        <f t="shared" si="93"/>
        <v>932</v>
      </c>
      <c r="AA467">
        <f t="shared" si="94"/>
        <v>870.05000000000007</v>
      </c>
      <c r="AB467">
        <f t="shared" si="95"/>
        <v>791.2833333333333</v>
      </c>
      <c r="AC467">
        <f t="shared" si="96"/>
        <v>443.38333333333338</v>
      </c>
      <c r="AD467">
        <f t="shared" si="97"/>
        <v>180.01666666666665</v>
      </c>
    </row>
    <row r="468" spans="2:30" x14ac:dyDescent="0.25">
      <c r="B468" s="2">
        <v>14</v>
      </c>
      <c r="C468" s="3" t="s">
        <v>25</v>
      </c>
      <c r="D468" s="3" t="str">
        <f>VLOOKUP(C468,'Class Desc'!$C$5:$D$53,2,FALSE)</f>
        <v>INDUSTRIAL WATER</v>
      </c>
      <c r="E468" s="3" t="s">
        <v>12</v>
      </c>
      <c r="F468" s="4"/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4"/>
      <c r="M468" s="4"/>
      <c r="N468" s="4"/>
      <c r="O468" s="4"/>
      <c r="P468" s="2">
        <v>0</v>
      </c>
      <c r="Q468" s="2">
        <v>0</v>
      </c>
      <c r="R468">
        <f>SUMIFS(Accounts!$C$7:$C$306,Accounts!$A$7:$A$306,C468,Accounts!$B$7:$B$306,E468)</f>
        <v>0</v>
      </c>
      <c r="S468">
        <f t="shared" si="86"/>
        <v>0</v>
      </c>
      <c r="T468">
        <f t="shared" si="87"/>
        <v>0</v>
      </c>
      <c r="U468">
        <f t="shared" si="88"/>
        <v>0</v>
      </c>
      <c r="V468">
        <f t="shared" si="89"/>
        <v>0</v>
      </c>
      <c r="W468">
        <f t="shared" si="90"/>
        <v>0</v>
      </c>
      <c r="X468">
        <f t="shared" si="91"/>
        <v>0</v>
      </c>
      <c r="Y468">
        <f t="shared" si="92"/>
        <v>0</v>
      </c>
      <c r="Z468">
        <f t="shared" si="93"/>
        <v>0</v>
      </c>
      <c r="AA468">
        <f t="shared" si="94"/>
        <v>0</v>
      </c>
      <c r="AB468">
        <f t="shared" si="95"/>
        <v>0</v>
      </c>
      <c r="AC468">
        <f t="shared" si="96"/>
        <v>0</v>
      </c>
      <c r="AD468">
        <f t="shared" si="97"/>
        <v>0</v>
      </c>
    </row>
    <row r="469" spans="2:30" x14ac:dyDescent="0.25">
      <c r="B469" s="2">
        <v>14</v>
      </c>
      <c r="C469" s="3" t="s">
        <v>25</v>
      </c>
      <c r="D469" s="3" t="str">
        <f>VLOOKUP(C469,'Class Desc'!$C$5:$D$53,2,FALSE)</f>
        <v>INDUSTRIAL WATER</v>
      </c>
      <c r="E469" s="14">
        <v>0.75</v>
      </c>
      <c r="F469" s="2">
        <v>664</v>
      </c>
      <c r="G469" s="2">
        <v>594.5</v>
      </c>
      <c r="H469" s="2">
        <v>561.70000000000005</v>
      </c>
      <c r="I469" s="2">
        <v>664.2</v>
      </c>
      <c r="J469" s="2">
        <v>611.70000000000005</v>
      </c>
      <c r="K469" s="2">
        <v>623.70000000000005</v>
      </c>
      <c r="L469" s="2">
        <v>660.1</v>
      </c>
      <c r="M469" s="2">
        <v>536.70000000000005</v>
      </c>
      <c r="N469" s="2">
        <v>595.1</v>
      </c>
      <c r="O469" s="2">
        <v>631.29999999999995</v>
      </c>
      <c r="P469" s="2">
        <v>547.6</v>
      </c>
      <c r="Q469" s="2">
        <v>522.20000000000005</v>
      </c>
      <c r="R469">
        <f>SUMIFS(Accounts!$C$7:$C$306,Accounts!$A$7:$A$306,C469,Accounts!$B$7:$B$306,E469)</f>
        <v>31</v>
      </c>
      <c r="S469">
        <f t="shared" si="86"/>
        <v>21.419354838709676</v>
      </c>
      <c r="T469">
        <f t="shared" si="87"/>
        <v>19.177419354838708</v>
      </c>
      <c r="U469">
        <f t="shared" si="88"/>
        <v>18.119354838709679</v>
      </c>
      <c r="V469">
        <f t="shared" si="89"/>
        <v>21.425806451612903</v>
      </c>
      <c r="W469">
        <f t="shared" si="90"/>
        <v>19.732258064516131</v>
      </c>
      <c r="X469">
        <f t="shared" si="91"/>
        <v>20.119354838709679</v>
      </c>
      <c r="Y469">
        <f t="shared" si="92"/>
        <v>21.293548387096774</v>
      </c>
      <c r="Z469">
        <f t="shared" si="93"/>
        <v>17.312903225806455</v>
      </c>
      <c r="AA469">
        <f t="shared" si="94"/>
        <v>19.196774193548389</v>
      </c>
      <c r="AB469">
        <f t="shared" si="95"/>
        <v>20.364516129032257</v>
      </c>
      <c r="AC469">
        <f t="shared" si="96"/>
        <v>17.664516129032258</v>
      </c>
      <c r="AD469">
        <f t="shared" si="97"/>
        <v>16.845161290322583</v>
      </c>
    </row>
    <row r="470" spans="2:30" x14ac:dyDescent="0.25">
      <c r="B470" s="2">
        <v>14</v>
      </c>
      <c r="C470" s="3" t="s">
        <v>25</v>
      </c>
      <c r="D470" s="3" t="str">
        <f>VLOOKUP(C470,'Class Desc'!$C$5:$D$53,2,FALSE)</f>
        <v>INDUSTRIAL WATER</v>
      </c>
      <c r="E470" s="14">
        <v>1</v>
      </c>
      <c r="F470" s="2">
        <v>569.70000000000005</v>
      </c>
      <c r="G470" s="2">
        <v>505.7</v>
      </c>
      <c r="H470" s="2">
        <v>457.6</v>
      </c>
      <c r="I470" s="2">
        <v>623.9</v>
      </c>
      <c r="J470" s="2">
        <v>604.29999999999995</v>
      </c>
      <c r="K470" s="2">
        <v>583.1</v>
      </c>
      <c r="L470" s="2">
        <v>549.29999999999995</v>
      </c>
      <c r="M470" s="2">
        <v>733.6</v>
      </c>
      <c r="N470" s="2">
        <v>784.1</v>
      </c>
      <c r="O470" s="2">
        <v>592.4</v>
      </c>
      <c r="P470" s="2">
        <v>606.29999999999995</v>
      </c>
      <c r="Q470" s="2">
        <v>566</v>
      </c>
      <c r="R470">
        <f>SUMIFS(Accounts!$C$7:$C$306,Accounts!$A$7:$A$306,C470,Accounts!$B$7:$B$306,E470)</f>
        <v>36</v>
      </c>
      <c r="S470">
        <f t="shared" si="86"/>
        <v>15.825000000000001</v>
      </c>
      <c r="T470">
        <f t="shared" si="87"/>
        <v>14.047222222222222</v>
      </c>
      <c r="U470">
        <f t="shared" si="88"/>
        <v>12.711111111111112</v>
      </c>
      <c r="V470">
        <f t="shared" si="89"/>
        <v>17.330555555555556</v>
      </c>
      <c r="W470">
        <f t="shared" si="90"/>
        <v>16.786111111111111</v>
      </c>
      <c r="X470">
        <f t="shared" si="91"/>
        <v>16.197222222222223</v>
      </c>
      <c r="Y470">
        <f t="shared" si="92"/>
        <v>15.258333333333333</v>
      </c>
      <c r="Z470">
        <f t="shared" si="93"/>
        <v>20.37777777777778</v>
      </c>
      <c r="AA470">
        <f t="shared" si="94"/>
        <v>21.780555555555555</v>
      </c>
      <c r="AB470">
        <f t="shared" si="95"/>
        <v>16.455555555555556</v>
      </c>
      <c r="AC470">
        <f t="shared" si="96"/>
        <v>16.841666666666665</v>
      </c>
      <c r="AD470">
        <f t="shared" si="97"/>
        <v>15.722222222222221</v>
      </c>
    </row>
    <row r="471" spans="2:30" x14ac:dyDescent="0.25">
      <c r="B471" s="2">
        <v>14</v>
      </c>
      <c r="C471" s="3" t="s">
        <v>25</v>
      </c>
      <c r="D471" s="3" t="str">
        <f>VLOOKUP(C471,'Class Desc'!$C$5:$D$53,2,FALSE)</f>
        <v>INDUSTRIAL WATER</v>
      </c>
      <c r="E471" s="14">
        <v>1.5</v>
      </c>
      <c r="F471" s="2">
        <v>2380</v>
      </c>
      <c r="G471" s="2">
        <v>1931.3</v>
      </c>
      <c r="H471" s="2">
        <v>2057.8000000000002</v>
      </c>
      <c r="I471" s="2">
        <v>2644.9</v>
      </c>
      <c r="J471" s="2">
        <v>2640.7</v>
      </c>
      <c r="K471" s="2">
        <v>2859.3</v>
      </c>
      <c r="L471" s="2">
        <v>2344.4</v>
      </c>
      <c r="M471" s="2">
        <v>1968.1</v>
      </c>
      <c r="N471" s="2">
        <v>2183.4</v>
      </c>
      <c r="O471" s="2">
        <v>1931.3</v>
      </c>
      <c r="P471" s="2">
        <v>1972.9</v>
      </c>
      <c r="Q471" s="2">
        <v>2365.8000000000002</v>
      </c>
      <c r="R471">
        <f>SUMIFS(Accounts!$C$7:$C$306,Accounts!$A$7:$A$306,C471,Accounts!$B$7:$B$306,E471)</f>
        <v>41</v>
      </c>
      <c r="S471">
        <f t="shared" si="86"/>
        <v>58.048780487804876</v>
      </c>
      <c r="T471">
        <f t="shared" si="87"/>
        <v>47.104878048780485</v>
      </c>
      <c r="U471">
        <f t="shared" si="88"/>
        <v>50.190243902439029</v>
      </c>
      <c r="V471">
        <f t="shared" si="89"/>
        <v>64.509756097560981</v>
      </c>
      <c r="W471">
        <f t="shared" si="90"/>
        <v>64.407317073170731</v>
      </c>
      <c r="X471">
        <f t="shared" si="91"/>
        <v>69.739024390243912</v>
      </c>
      <c r="Y471">
        <f t="shared" si="92"/>
        <v>57.180487804878048</v>
      </c>
      <c r="Z471">
        <f t="shared" si="93"/>
        <v>48.002439024390242</v>
      </c>
      <c r="AA471">
        <f t="shared" si="94"/>
        <v>53.25365853658537</v>
      </c>
      <c r="AB471">
        <f t="shared" si="95"/>
        <v>47.104878048780485</v>
      </c>
      <c r="AC471">
        <f t="shared" si="96"/>
        <v>48.119512195121956</v>
      </c>
      <c r="AD471">
        <f t="shared" si="97"/>
        <v>57.702439024390252</v>
      </c>
    </row>
    <row r="472" spans="2:30" x14ac:dyDescent="0.25">
      <c r="B472" s="2">
        <v>14</v>
      </c>
      <c r="C472" s="3" t="s">
        <v>25</v>
      </c>
      <c r="D472" s="3" t="str">
        <f>VLOOKUP(C472,'Class Desc'!$C$5:$D$53,2,FALSE)</f>
        <v>INDUSTRIAL WATER</v>
      </c>
      <c r="E472" s="14">
        <v>2</v>
      </c>
      <c r="F472" s="2">
        <v>1672.9</v>
      </c>
      <c r="G472" s="2">
        <v>1564.7</v>
      </c>
      <c r="H472" s="2">
        <v>1577.9</v>
      </c>
      <c r="I472" s="2">
        <v>2246.3000000000002</v>
      </c>
      <c r="J472" s="2">
        <v>2219.6999999999998</v>
      </c>
      <c r="K472" s="2">
        <v>8791.2000000000007</v>
      </c>
      <c r="L472" s="2">
        <v>2291.6999999999998</v>
      </c>
      <c r="M472" s="2">
        <v>1792.2</v>
      </c>
      <c r="N472" s="2">
        <v>1772.9</v>
      </c>
      <c r="O472" s="2">
        <v>1990.5</v>
      </c>
      <c r="P472" s="2">
        <v>2267</v>
      </c>
      <c r="Q472" s="2">
        <v>1466.8</v>
      </c>
      <c r="R472">
        <f>SUMIFS(Accounts!$C$7:$C$306,Accounts!$A$7:$A$306,C472,Accounts!$B$7:$B$306,E472)</f>
        <v>21</v>
      </c>
      <c r="S472">
        <f t="shared" si="86"/>
        <v>79.661904761904765</v>
      </c>
      <c r="T472">
        <f t="shared" si="87"/>
        <v>74.509523809523813</v>
      </c>
      <c r="U472">
        <f t="shared" si="88"/>
        <v>75.138095238095246</v>
      </c>
      <c r="V472">
        <f t="shared" si="89"/>
        <v>106.96666666666667</v>
      </c>
      <c r="W472">
        <f t="shared" si="90"/>
        <v>105.69999999999999</v>
      </c>
      <c r="X472">
        <f t="shared" si="91"/>
        <v>418.62857142857149</v>
      </c>
      <c r="Y472">
        <f t="shared" si="92"/>
        <v>109.12857142857142</v>
      </c>
      <c r="Z472">
        <f t="shared" si="93"/>
        <v>85.342857142857142</v>
      </c>
      <c r="AA472">
        <f t="shared" si="94"/>
        <v>84.423809523809524</v>
      </c>
      <c r="AB472">
        <f t="shared" si="95"/>
        <v>94.785714285714292</v>
      </c>
      <c r="AC472">
        <f t="shared" si="96"/>
        <v>107.95238095238095</v>
      </c>
      <c r="AD472">
        <f t="shared" si="97"/>
        <v>69.847619047619048</v>
      </c>
    </row>
    <row r="473" spans="2:30" x14ac:dyDescent="0.25">
      <c r="B473" s="2">
        <v>14</v>
      </c>
      <c r="C473" s="3" t="s">
        <v>25</v>
      </c>
      <c r="D473" s="3" t="str">
        <f>VLOOKUP(C473,'Class Desc'!$C$5:$D$53,2,FALSE)</f>
        <v>INDUSTRIAL WATER</v>
      </c>
      <c r="E473" s="14">
        <v>3</v>
      </c>
      <c r="F473" s="2">
        <v>4430.8</v>
      </c>
      <c r="G473" s="2">
        <v>4866.8999999999996</v>
      </c>
      <c r="H473" s="2">
        <v>6420.6</v>
      </c>
      <c r="I473" s="2">
        <v>12976.3</v>
      </c>
      <c r="J473" s="2">
        <v>12630.4</v>
      </c>
      <c r="K473" s="2">
        <v>22125.5</v>
      </c>
      <c r="L473" s="2">
        <v>13791.7</v>
      </c>
      <c r="M473" s="2">
        <v>11156.7</v>
      </c>
      <c r="N473" s="2">
        <v>5474.7</v>
      </c>
      <c r="O473" s="2">
        <v>5682.7</v>
      </c>
      <c r="P473" s="2">
        <v>5349.5</v>
      </c>
      <c r="Q473" s="2">
        <v>5204.6000000000004</v>
      </c>
      <c r="R473">
        <f>SUMIFS(Accounts!$C$7:$C$306,Accounts!$A$7:$A$306,C473,Accounts!$B$7:$B$306,E473)</f>
        <v>9</v>
      </c>
      <c r="S473">
        <f t="shared" si="86"/>
        <v>492.31111111111113</v>
      </c>
      <c r="T473">
        <f t="shared" si="87"/>
        <v>540.76666666666665</v>
      </c>
      <c r="U473">
        <f t="shared" si="88"/>
        <v>713.40000000000009</v>
      </c>
      <c r="V473">
        <f t="shared" si="89"/>
        <v>1441.8111111111111</v>
      </c>
      <c r="W473">
        <f t="shared" si="90"/>
        <v>1403.3777777777777</v>
      </c>
      <c r="X473">
        <f t="shared" si="91"/>
        <v>2458.3888888888887</v>
      </c>
      <c r="Y473">
        <f t="shared" si="92"/>
        <v>1532.4111111111113</v>
      </c>
      <c r="Z473">
        <f t="shared" si="93"/>
        <v>1239.6333333333334</v>
      </c>
      <c r="AA473">
        <f t="shared" si="94"/>
        <v>608.29999999999995</v>
      </c>
      <c r="AB473">
        <f t="shared" si="95"/>
        <v>631.41111111111104</v>
      </c>
      <c r="AC473">
        <f t="shared" si="96"/>
        <v>594.38888888888891</v>
      </c>
      <c r="AD473">
        <f t="shared" si="97"/>
        <v>578.28888888888889</v>
      </c>
    </row>
    <row r="474" spans="2:30" x14ac:dyDescent="0.25">
      <c r="B474" s="2">
        <v>14</v>
      </c>
      <c r="C474" s="3" t="s">
        <v>25</v>
      </c>
      <c r="D474" s="3" t="str">
        <f>VLOOKUP(C474,'Class Desc'!$C$5:$D$53,2,FALSE)</f>
        <v>INDUSTRIAL WATER</v>
      </c>
      <c r="E474" s="14">
        <v>4</v>
      </c>
      <c r="F474" s="2">
        <v>6941.2</v>
      </c>
      <c r="G474" s="2">
        <v>9229.7999999999993</v>
      </c>
      <c r="H474" s="2">
        <v>4661.2</v>
      </c>
      <c r="I474" s="2">
        <v>9215.7000000000007</v>
      </c>
      <c r="J474" s="2">
        <v>8301.2999999999993</v>
      </c>
      <c r="K474" s="2">
        <v>13509.5</v>
      </c>
      <c r="L474" s="2">
        <v>6705.8</v>
      </c>
      <c r="M474" s="2">
        <v>7144.7</v>
      </c>
      <c r="N474" s="2">
        <v>7218.1</v>
      </c>
      <c r="O474" s="2">
        <v>9318.6</v>
      </c>
      <c r="P474" s="2">
        <v>7328.5</v>
      </c>
      <c r="Q474" s="2">
        <v>11657.7</v>
      </c>
      <c r="R474">
        <f>SUMIFS(Accounts!$C$7:$C$306,Accounts!$A$7:$A$306,C474,Accounts!$B$7:$B$306,E474)</f>
        <v>5</v>
      </c>
      <c r="S474">
        <f t="shared" si="86"/>
        <v>1388.24</v>
      </c>
      <c r="T474">
        <f t="shared" si="87"/>
        <v>1845.9599999999998</v>
      </c>
      <c r="U474">
        <f t="shared" si="88"/>
        <v>932.24</v>
      </c>
      <c r="V474">
        <f t="shared" si="89"/>
        <v>1843.14</v>
      </c>
      <c r="W474">
        <f t="shared" si="90"/>
        <v>1660.2599999999998</v>
      </c>
      <c r="X474">
        <f t="shared" si="91"/>
        <v>2701.9</v>
      </c>
      <c r="Y474">
        <f t="shared" si="92"/>
        <v>1341.16</v>
      </c>
      <c r="Z474">
        <f t="shared" si="93"/>
        <v>1428.94</v>
      </c>
      <c r="AA474">
        <f t="shared" si="94"/>
        <v>1443.6200000000001</v>
      </c>
      <c r="AB474">
        <f t="shared" si="95"/>
        <v>1863.72</v>
      </c>
      <c r="AC474">
        <f t="shared" si="96"/>
        <v>1465.7</v>
      </c>
      <c r="AD474">
        <f t="shared" si="97"/>
        <v>2331.54</v>
      </c>
    </row>
    <row r="475" spans="2:30" x14ac:dyDescent="0.25">
      <c r="B475" s="2">
        <v>14</v>
      </c>
      <c r="C475" s="3" t="s">
        <v>25</v>
      </c>
      <c r="D475" s="3" t="str">
        <f>VLOOKUP(C475,'Class Desc'!$C$5:$D$53,2,FALSE)</f>
        <v>INDUSTRIAL WATER</v>
      </c>
      <c r="E475" s="14">
        <v>6</v>
      </c>
      <c r="F475" s="2">
        <v>43.4</v>
      </c>
      <c r="G475" s="2">
        <v>45.8</v>
      </c>
      <c r="H475" s="2">
        <v>20.3</v>
      </c>
      <c r="I475" s="2">
        <v>20.2</v>
      </c>
      <c r="J475" s="2">
        <v>19.899999999999999</v>
      </c>
      <c r="K475" s="2">
        <v>66.2</v>
      </c>
      <c r="L475" s="2">
        <v>64.2</v>
      </c>
      <c r="M475" s="2">
        <v>34.9</v>
      </c>
      <c r="N475" s="2">
        <v>35.1</v>
      </c>
      <c r="O475" s="2">
        <v>26.3</v>
      </c>
      <c r="P475" s="2">
        <v>35.299999999999997</v>
      </c>
      <c r="Q475" s="2">
        <v>47.2</v>
      </c>
      <c r="R475">
        <f>SUMIFS(Accounts!$C$7:$C$306,Accounts!$A$7:$A$306,C475,Accounts!$B$7:$B$306,E475)</f>
        <v>1</v>
      </c>
      <c r="S475">
        <f t="shared" si="86"/>
        <v>43.4</v>
      </c>
      <c r="T475">
        <f t="shared" si="87"/>
        <v>45.8</v>
      </c>
      <c r="U475">
        <f t="shared" si="88"/>
        <v>20.3</v>
      </c>
      <c r="V475">
        <f t="shared" si="89"/>
        <v>20.2</v>
      </c>
      <c r="W475">
        <f t="shared" si="90"/>
        <v>19.899999999999999</v>
      </c>
      <c r="X475">
        <f t="shared" si="91"/>
        <v>66.2</v>
      </c>
      <c r="Y475">
        <f t="shared" si="92"/>
        <v>64.2</v>
      </c>
      <c r="Z475">
        <f t="shared" si="93"/>
        <v>34.9</v>
      </c>
      <c r="AA475">
        <f t="shared" si="94"/>
        <v>35.1</v>
      </c>
      <c r="AB475">
        <f t="shared" si="95"/>
        <v>26.3</v>
      </c>
      <c r="AC475">
        <f t="shared" si="96"/>
        <v>35.299999999999997</v>
      </c>
      <c r="AD475">
        <f t="shared" si="97"/>
        <v>47.2</v>
      </c>
    </row>
    <row r="476" spans="2:30" x14ac:dyDescent="0.25">
      <c r="B476" s="2">
        <v>14</v>
      </c>
      <c r="C476" s="3" t="s">
        <v>25</v>
      </c>
      <c r="D476" s="3" t="str">
        <f>VLOOKUP(C476,'Class Desc'!$C$5:$D$53,2,FALSE)</f>
        <v>INDUSTRIAL WATER</v>
      </c>
      <c r="E476" s="14">
        <v>8</v>
      </c>
      <c r="F476" s="2">
        <v>168</v>
      </c>
      <c r="G476" s="2">
        <v>306</v>
      </c>
      <c r="H476" s="2">
        <v>232</v>
      </c>
      <c r="I476" s="2">
        <v>327</v>
      </c>
      <c r="J476" s="2">
        <v>354</v>
      </c>
      <c r="K476" s="2">
        <v>358</v>
      </c>
      <c r="L476" s="2">
        <v>352</v>
      </c>
      <c r="M476" s="2">
        <v>555</v>
      </c>
      <c r="N476" s="2">
        <v>377</v>
      </c>
      <c r="O476" s="2">
        <v>292</v>
      </c>
      <c r="P476" s="2">
        <v>266</v>
      </c>
      <c r="Q476" s="2">
        <v>231</v>
      </c>
      <c r="R476">
        <f>SUMIFS(Accounts!$C$7:$C$306,Accounts!$A$7:$A$306,C476,Accounts!$B$7:$B$306,E476)</f>
        <v>1</v>
      </c>
      <c r="S476">
        <f t="shared" si="86"/>
        <v>168</v>
      </c>
      <c r="T476">
        <f t="shared" si="87"/>
        <v>306</v>
      </c>
      <c r="U476">
        <f t="shared" si="88"/>
        <v>232</v>
      </c>
      <c r="V476">
        <f t="shared" si="89"/>
        <v>327</v>
      </c>
      <c r="W476">
        <f t="shared" si="90"/>
        <v>354</v>
      </c>
      <c r="X476">
        <f t="shared" si="91"/>
        <v>358</v>
      </c>
      <c r="Y476">
        <f t="shared" si="92"/>
        <v>352</v>
      </c>
      <c r="Z476">
        <f t="shared" si="93"/>
        <v>555</v>
      </c>
      <c r="AA476">
        <f t="shared" si="94"/>
        <v>377</v>
      </c>
      <c r="AB476">
        <f t="shared" si="95"/>
        <v>292</v>
      </c>
      <c r="AC476">
        <f t="shared" si="96"/>
        <v>266</v>
      </c>
      <c r="AD476">
        <f t="shared" si="97"/>
        <v>231</v>
      </c>
    </row>
    <row r="477" spans="2:30" x14ac:dyDescent="0.25">
      <c r="B477" s="2">
        <v>14</v>
      </c>
      <c r="C477" s="3" t="s">
        <v>26</v>
      </c>
      <c r="D477" s="3" t="str">
        <f>VLOOKUP(C477,'Class Desc'!$C$5:$D$53,2,FALSE)</f>
        <v>INDL WATER HIGH USE RATE</v>
      </c>
      <c r="E477" s="14">
        <v>4</v>
      </c>
      <c r="F477" s="2">
        <v>25537</v>
      </c>
      <c r="G477" s="2">
        <v>25038.3</v>
      </c>
      <c r="H477" s="2">
        <v>21803.3</v>
      </c>
      <c r="I477" s="2">
        <v>30759.9</v>
      </c>
      <c r="J477" s="2">
        <v>29324.5</v>
      </c>
      <c r="K477" s="2">
        <v>29426</v>
      </c>
      <c r="L477" s="2">
        <v>25321.3</v>
      </c>
      <c r="M477" s="2">
        <v>25223.5</v>
      </c>
      <c r="N477" s="2">
        <v>27249.5</v>
      </c>
      <c r="O477" s="2">
        <v>44986</v>
      </c>
      <c r="P477" s="2">
        <v>24924</v>
      </c>
      <c r="Q477" s="2">
        <v>29162.3</v>
      </c>
      <c r="R477">
        <f>SUMIFS(Accounts!$C$7:$C$306,Accounts!$A$7:$A$306,C477,Accounts!$B$7:$B$306,E477)</f>
        <v>4</v>
      </c>
      <c r="S477">
        <f t="shared" si="86"/>
        <v>6384.25</v>
      </c>
      <c r="T477">
        <f t="shared" si="87"/>
        <v>6259.5749999999998</v>
      </c>
      <c r="U477">
        <f t="shared" si="88"/>
        <v>5450.8249999999998</v>
      </c>
      <c r="V477">
        <f t="shared" si="89"/>
        <v>7689.9750000000004</v>
      </c>
      <c r="W477">
        <f t="shared" si="90"/>
        <v>7331.125</v>
      </c>
      <c r="X477">
        <f t="shared" si="91"/>
        <v>7356.5</v>
      </c>
      <c r="Y477">
        <f t="shared" si="92"/>
        <v>6330.3249999999998</v>
      </c>
      <c r="Z477">
        <f t="shared" si="93"/>
        <v>6305.875</v>
      </c>
      <c r="AA477">
        <f t="shared" si="94"/>
        <v>6812.375</v>
      </c>
      <c r="AB477">
        <f t="shared" si="95"/>
        <v>11246.5</v>
      </c>
      <c r="AC477">
        <f t="shared" si="96"/>
        <v>6231</v>
      </c>
      <c r="AD477">
        <f t="shared" si="97"/>
        <v>7290.5749999999998</v>
      </c>
    </row>
    <row r="478" spans="2:30" x14ac:dyDescent="0.25">
      <c r="B478" s="2">
        <v>14</v>
      </c>
      <c r="C478" s="3" t="s">
        <v>26</v>
      </c>
      <c r="D478" s="3" t="str">
        <f>VLOOKUP(C478,'Class Desc'!$C$5:$D$53,2,FALSE)</f>
        <v>INDL WATER HIGH USE RATE</v>
      </c>
      <c r="E478" s="14">
        <v>6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36.200000000000003</v>
      </c>
      <c r="L478" s="2">
        <v>71.400000000000006</v>
      </c>
      <c r="M478" s="2">
        <v>132.6</v>
      </c>
      <c r="N478" s="2">
        <v>80.5</v>
      </c>
      <c r="O478" s="2">
        <v>19.3</v>
      </c>
      <c r="P478" s="2">
        <v>32.5</v>
      </c>
      <c r="Q478" s="2">
        <v>56.7</v>
      </c>
      <c r="R478">
        <f>SUMIFS(Accounts!$C$7:$C$306,Accounts!$A$7:$A$306,C478,Accounts!$B$7:$B$306,E478)</f>
        <v>1</v>
      </c>
      <c r="S478">
        <f t="shared" si="86"/>
        <v>0</v>
      </c>
      <c r="T478">
        <f t="shared" si="87"/>
        <v>0</v>
      </c>
      <c r="U478">
        <f t="shared" si="88"/>
        <v>0</v>
      </c>
      <c r="V478">
        <f t="shared" si="89"/>
        <v>0</v>
      </c>
      <c r="W478">
        <f t="shared" si="90"/>
        <v>0</v>
      </c>
      <c r="X478">
        <f t="shared" si="91"/>
        <v>36.200000000000003</v>
      </c>
      <c r="Y478">
        <f t="shared" si="92"/>
        <v>71.400000000000006</v>
      </c>
      <c r="Z478">
        <f t="shared" si="93"/>
        <v>132.6</v>
      </c>
      <c r="AA478">
        <f t="shared" si="94"/>
        <v>80.5</v>
      </c>
      <c r="AB478">
        <f t="shared" si="95"/>
        <v>19.3</v>
      </c>
      <c r="AC478">
        <f t="shared" si="96"/>
        <v>32.5</v>
      </c>
      <c r="AD478">
        <f t="shared" si="97"/>
        <v>56.7</v>
      </c>
    </row>
    <row r="479" spans="2:30" x14ac:dyDescent="0.25">
      <c r="B479" s="2">
        <v>14</v>
      </c>
      <c r="C479" s="3" t="s">
        <v>27</v>
      </c>
      <c r="D479" s="3" t="str">
        <f>VLOOKUP(C479,'Class Desc'!$C$5:$D$53,2,FALSE)</f>
        <v>INDUSTRIAL IRRIGATION</v>
      </c>
      <c r="E479" s="3" t="s">
        <v>12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2">
        <v>0</v>
      </c>
      <c r="R479">
        <f>SUMIFS(Accounts!$C$7:$C$306,Accounts!$A$7:$A$306,C479,Accounts!$B$7:$B$306,E479)</f>
        <v>0</v>
      </c>
      <c r="S479">
        <f t="shared" si="86"/>
        <v>0</v>
      </c>
      <c r="T479">
        <f t="shared" si="87"/>
        <v>0</v>
      </c>
      <c r="U479">
        <f t="shared" si="88"/>
        <v>0</v>
      </c>
      <c r="V479">
        <f t="shared" si="89"/>
        <v>0</v>
      </c>
      <c r="W479">
        <f t="shared" si="90"/>
        <v>0</v>
      </c>
      <c r="X479">
        <f t="shared" si="91"/>
        <v>0</v>
      </c>
      <c r="Y479">
        <f t="shared" si="92"/>
        <v>0</v>
      </c>
      <c r="Z479">
        <f t="shared" si="93"/>
        <v>0</v>
      </c>
      <c r="AA479">
        <f t="shared" si="94"/>
        <v>0</v>
      </c>
      <c r="AB479">
        <f t="shared" si="95"/>
        <v>0</v>
      </c>
      <c r="AC479">
        <f t="shared" si="96"/>
        <v>0</v>
      </c>
      <c r="AD479">
        <f t="shared" si="97"/>
        <v>0</v>
      </c>
    </row>
    <row r="480" spans="2:30" x14ac:dyDescent="0.25">
      <c r="B480" s="2">
        <v>14</v>
      </c>
      <c r="C480" s="3" t="s">
        <v>27</v>
      </c>
      <c r="D480" s="3" t="str">
        <f>VLOOKUP(C480,'Class Desc'!$C$5:$D$53,2,FALSE)</f>
        <v>INDUSTRIAL IRRIGATION</v>
      </c>
      <c r="E480" s="14">
        <v>0.75</v>
      </c>
      <c r="F480" s="2">
        <v>8.6</v>
      </c>
      <c r="G480" s="2">
        <v>7</v>
      </c>
      <c r="H480" s="2">
        <v>7.1</v>
      </c>
      <c r="I480" s="2">
        <v>8.6999999999999993</v>
      </c>
      <c r="J480" s="2">
        <v>8.1</v>
      </c>
      <c r="K480" s="2">
        <v>8.3000000000000007</v>
      </c>
      <c r="L480" s="2">
        <v>8.3000000000000007</v>
      </c>
      <c r="M480" s="2">
        <v>7.3</v>
      </c>
      <c r="N480" s="2">
        <v>7.9</v>
      </c>
      <c r="O480" s="2">
        <v>8.5</v>
      </c>
      <c r="P480" s="2">
        <v>6.5</v>
      </c>
      <c r="Q480" s="2">
        <v>3.5</v>
      </c>
      <c r="R480">
        <f>SUMIFS(Accounts!$C$7:$C$306,Accounts!$A$7:$A$306,C480,Accounts!$B$7:$B$306,E480)</f>
        <v>1</v>
      </c>
      <c r="S480">
        <f t="shared" si="86"/>
        <v>8.6</v>
      </c>
      <c r="T480">
        <f t="shared" si="87"/>
        <v>7</v>
      </c>
      <c r="U480">
        <f t="shared" si="88"/>
        <v>7.1</v>
      </c>
      <c r="V480">
        <f t="shared" si="89"/>
        <v>8.6999999999999993</v>
      </c>
      <c r="W480">
        <f t="shared" si="90"/>
        <v>8.1</v>
      </c>
      <c r="X480">
        <f t="shared" si="91"/>
        <v>8.3000000000000007</v>
      </c>
      <c r="Y480">
        <f t="shared" si="92"/>
        <v>8.3000000000000007</v>
      </c>
      <c r="Z480">
        <f t="shared" si="93"/>
        <v>7.3</v>
      </c>
      <c r="AA480">
        <f t="shared" si="94"/>
        <v>7.9</v>
      </c>
      <c r="AB480">
        <f t="shared" si="95"/>
        <v>8.5</v>
      </c>
      <c r="AC480">
        <f t="shared" si="96"/>
        <v>6.5</v>
      </c>
      <c r="AD480">
        <f t="shared" si="97"/>
        <v>3.5</v>
      </c>
    </row>
    <row r="481" spans="2:30" x14ac:dyDescent="0.25">
      <c r="B481" s="2">
        <v>14</v>
      </c>
      <c r="C481" s="3" t="s">
        <v>27</v>
      </c>
      <c r="D481" s="3" t="str">
        <f>VLOOKUP(C481,'Class Desc'!$C$5:$D$53,2,FALSE)</f>
        <v>INDUSTRIAL IRRIGATION</v>
      </c>
      <c r="E481" s="14">
        <v>1</v>
      </c>
      <c r="F481" s="2">
        <v>297.7</v>
      </c>
      <c r="G481" s="2">
        <v>216.9</v>
      </c>
      <c r="H481" s="2">
        <v>164.1</v>
      </c>
      <c r="I481" s="2">
        <v>241.5</v>
      </c>
      <c r="J481" s="2">
        <v>208.5</v>
      </c>
      <c r="K481" s="2">
        <v>210.5</v>
      </c>
      <c r="L481" s="2">
        <v>247.9</v>
      </c>
      <c r="M481" s="2">
        <v>207.3</v>
      </c>
      <c r="N481" s="2">
        <v>222.8</v>
      </c>
      <c r="O481" s="2">
        <v>230.3</v>
      </c>
      <c r="P481" s="2">
        <v>167</v>
      </c>
      <c r="Q481" s="2">
        <v>101.4</v>
      </c>
      <c r="R481">
        <f>SUMIFS(Accounts!$C$7:$C$306,Accounts!$A$7:$A$306,C481,Accounts!$B$7:$B$306,E481)</f>
        <v>8</v>
      </c>
      <c r="S481">
        <f t="shared" si="86"/>
        <v>37.212499999999999</v>
      </c>
      <c r="T481">
        <f t="shared" si="87"/>
        <v>27.112500000000001</v>
      </c>
      <c r="U481">
        <f t="shared" si="88"/>
        <v>20.512499999999999</v>
      </c>
      <c r="V481">
        <f t="shared" si="89"/>
        <v>30.1875</v>
      </c>
      <c r="W481">
        <f t="shared" si="90"/>
        <v>26.0625</v>
      </c>
      <c r="X481">
        <f t="shared" si="91"/>
        <v>26.3125</v>
      </c>
      <c r="Y481">
        <f t="shared" si="92"/>
        <v>30.987500000000001</v>
      </c>
      <c r="Z481">
        <f t="shared" si="93"/>
        <v>25.912500000000001</v>
      </c>
      <c r="AA481">
        <f t="shared" si="94"/>
        <v>27.85</v>
      </c>
      <c r="AB481">
        <f t="shared" si="95"/>
        <v>28.787500000000001</v>
      </c>
      <c r="AC481">
        <f t="shared" si="96"/>
        <v>20.875</v>
      </c>
      <c r="AD481">
        <f t="shared" si="97"/>
        <v>12.675000000000001</v>
      </c>
    </row>
    <row r="482" spans="2:30" x14ac:dyDescent="0.25">
      <c r="B482" s="2">
        <v>14</v>
      </c>
      <c r="C482" s="3" t="s">
        <v>27</v>
      </c>
      <c r="D482" s="3" t="str">
        <f>VLOOKUP(C482,'Class Desc'!$C$5:$D$53,2,FALSE)</f>
        <v>INDUSTRIAL IRRIGATION</v>
      </c>
      <c r="E482" s="14">
        <v>1.5</v>
      </c>
      <c r="F482" s="2">
        <v>1098.3</v>
      </c>
      <c r="G482" s="2">
        <v>1037.9000000000001</v>
      </c>
      <c r="H482" s="2">
        <v>813.1</v>
      </c>
      <c r="I482" s="2">
        <v>1103.4000000000001</v>
      </c>
      <c r="J482" s="2">
        <v>1000.1</v>
      </c>
      <c r="K482" s="2">
        <v>1215</v>
      </c>
      <c r="L482" s="2">
        <v>1286.8</v>
      </c>
      <c r="M482" s="2">
        <v>1123.0999999999999</v>
      </c>
      <c r="N482" s="2">
        <v>1114.5</v>
      </c>
      <c r="O482" s="2">
        <v>1051.9000000000001</v>
      </c>
      <c r="P482" s="2">
        <v>880.6</v>
      </c>
      <c r="Q482" s="2">
        <v>728</v>
      </c>
      <c r="R482">
        <f>SUMIFS(Accounts!$C$7:$C$306,Accounts!$A$7:$A$306,C482,Accounts!$B$7:$B$306,E482)</f>
        <v>23</v>
      </c>
      <c r="S482">
        <f t="shared" si="86"/>
        <v>47.752173913043478</v>
      </c>
      <c r="T482">
        <f t="shared" si="87"/>
        <v>45.126086956521746</v>
      </c>
      <c r="U482">
        <f t="shared" si="88"/>
        <v>35.35217391304348</v>
      </c>
      <c r="V482">
        <f t="shared" si="89"/>
        <v>47.973913043478262</v>
      </c>
      <c r="W482">
        <f t="shared" si="90"/>
        <v>43.482608695652175</v>
      </c>
      <c r="X482">
        <f t="shared" si="91"/>
        <v>52.826086956521742</v>
      </c>
      <c r="Y482">
        <f t="shared" si="92"/>
        <v>55.947826086956518</v>
      </c>
      <c r="Z482">
        <f t="shared" si="93"/>
        <v>48.830434782608691</v>
      </c>
      <c r="AA482">
        <f t="shared" si="94"/>
        <v>48.456521739130437</v>
      </c>
      <c r="AB482">
        <f t="shared" si="95"/>
        <v>45.734782608695653</v>
      </c>
      <c r="AC482">
        <f t="shared" si="96"/>
        <v>38.286956521739128</v>
      </c>
      <c r="AD482">
        <f t="shared" si="97"/>
        <v>31.652173913043477</v>
      </c>
    </row>
    <row r="483" spans="2:30" x14ac:dyDescent="0.25">
      <c r="B483" s="2">
        <v>14</v>
      </c>
      <c r="C483" s="3" t="s">
        <v>27</v>
      </c>
      <c r="D483" s="3" t="str">
        <f>VLOOKUP(C483,'Class Desc'!$C$5:$D$53,2,FALSE)</f>
        <v>INDUSTRIAL IRRIGATION</v>
      </c>
      <c r="E483" s="14">
        <v>2</v>
      </c>
      <c r="F483" s="2">
        <v>1305.4000000000001</v>
      </c>
      <c r="G483" s="2">
        <v>680.7</v>
      </c>
      <c r="H483" s="2">
        <v>413.2</v>
      </c>
      <c r="I483" s="2">
        <v>1094.5</v>
      </c>
      <c r="J483" s="2">
        <v>1180</v>
      </c>
      <c r="K483" s="2">
        <v>1689.8</v>
      </c>
      <c r="L483" s="2">
        <v>1773</v>
      </c>
      <c r="M483" s="2">
        <v>1352.3</v>
      </c>
      <c r="N483" s="2">
        <v>1220</v>
      </c>
      <c r="O483" s="2">
        <v>1090.9000000000001</v>
      </c>
      <c r="P483" s="2">
        <v>838.4</v>
      </c>
      <c r="Q483" s="2">
        <v>486.4</v>
      </c>
      <c r="R483">
        <f>SUMIFS(Accounts!$C$7:$C$306,Accounts!$A$7:$A$306,C483,Accounts!$B$7:$B$306,E483)</f>
        <v>11</v>
      </c>
      <c r="S483">
        <f t="shared" si="86"/>
        <v>118.67272727272729</v>
      </c>
      <c r="T483">
        <f t="shared" si="87"/>
        <v>61.881818181818183</v>
      </c>
      <c r="U483">
        <f t="shared" si="88"/>
        <v>37.563636363636363</v>
      </c>
      <c r="V483">
        <f t="shared" si="89"/>
        <v>99.5</v>
      </c>
      <c r="W483">
        <f t="shared" si="90"/>
        <v>107.27272727272727</v>
      </c>
      <c r="X483">
        <f t="shared" si="91"/>
        <v>153.61818181818182</v>
      </c>
      <c r="Y483">
        <f t="shared" si="92"/>
        <v>161.18181818181819</v>
      </c>
      <c r="Z483">
        <f t="shared" si="93"/>
        <v>122.93636363636364</v>
      </c>
      <c r="AA483">
        <f t="shared" si="94"/>
        <v>110.90909090909091</v>
      </c>
      <c r="AB483">
        <f t="shared" si="95"/>
        <v>99.172727272727286</v>
      </c>
      <c r="AC483">
        <f t="shared" si="96"/>
        <v>76.218181818181819</v>
      </c>
      <c r="AD483">
        <f t="shared" si="97"/>
        <v>44.218181818181819</v>
      </c>
    </row>
    <row r="484" spans="2:30" x14ac:dyDescent="0.25">
      <c r="B484" s="2">
        <v>14</v>
      </c>
      <c r="C484" s="3" t="s">
        <v>28</v>
      </c>
      <c r="D484" s="3" t="str">
        <f>VLOOKUP(C484,'Class Desc'!$C$5:$D$53,2,FALSE)</f>
        <v>SINGLE FAMILY LARGE LOT</v>
      </c>
      <c r="E484" s="3" t="s">
        <v>12</v>
      </c>
      <c r="F484" s="2">
        <v>0</v>
      </c>
      <c r="G484" s="4"/>
      <c r="H484" s="2">
        <v>0</v>
      </c>
      <c r="I484" s="4"/>
      <c r="J484" s="4"/>
      <c r="K484" s="4"/>
      <c r="L484" s="2">
        <v>0</v>
      </c>
      <c r="M484" s="4"/>
      <c r="N484" s="4"/>
      <c r="O484" s="2">
        <v>0</v>
      </c>
      <c r="P484" s="4"/>
      <c r="Q484" s="2">
        <v>0</v>
      </c>
      <c r="R484">
        <f>SUMIFS(Accounts!$C$7:$C$306,Accounts!$A$7:$A$306,C484,Accounts!$B$7:$B$306,E484)</f>
        <v>0</v>
      </c>
      <c r="S484">
        <f t="shared" si="86"/>
        <v>0</v>
      </c>
      <c r="T484">
        <f t="shared" si="87"/>
        <v>0</v>
      </c>
      <c r="U484">
        <f t="shared" si="88"/>
        <v>0</v>
      </c>
      <c r="V484">
        <f t="shared" si="89"/>
        <v>0</v>
      </c>
      <c r="W484">
        <f t="shared" si="90"/>
        <v>0</v>
      </c>
      <c r="X484">
        <f t="shared" si="91"/>
        <v>0</v>
      </c>
      <c r="Y484">
        <f t="shared" si="92"/>
        <v>0</v>
      </c>
      <c r="Z484">
        <f t="shared" si="93"/>
        <v>0</v>
      </c>
      <c r="AA484">
        <f t="shared" si="94"/>
        <v>0</v>
      </c>
      <c r="AB484">
        <f t="shared" si="95"/>
        <v>0</v>
      </c>
      <c r="AC484">
        <f t="shared" si="96"/>
        <v>0</v>
      </c>
      <c r="AD484">
        <f t="shared" si="97"/>
        <v>0</v>
      </c>
    </row>
    <row r="485" spans="2:30" x14ac:dyDescent="0.25">
      <c r="B485" s="2">
        <v>14</v>
      </c>
      <c r="C485" s="3" t="s">
        <v>28</v>
      </c>
      <c r="D485" s="3" t="str">
        <f>VLOOKUP(C485,'Class Desc'!$C$5:$D$53,2,FALSE)</f>
        <v>SINGLE FAMILY LARGE LOT</v>
      </c>
      <c r="E485" s="14">
        <v>0.75</v>
      </c>
      <c r="F485" s="2">
        <v>4237.1000000000004</v>
      </c>
      <c r="G485" s="2">
        <v>3145.4</v>
      </c>
      <c r="H485" s="2">
        <v>2721.7</v>
      </c>
      <c r="I485" s="2">
        <v>3641.9</v>
      </c>
      <c r="J485" s="2">
        <v>4215.7</v>
      </c>
      <c r="K485" s="2">
        <v>4804.6000000000004</v>
      </c>
      <c r="L485" s="2">
        <v>4865.7</v>
      </c>
      <c r="M485" s="2">
        <v>3961.6</v>
      </c>
      <c r="N485" s="2">
        <v>4062.9</v>
      </c>
      <c r="O485" s="2">
        <v>3778.2</v>
      </c>
      <c r="P485" s="2">
        <v>3239.2</v>
      </c>
      <c r="Q485" s="2">
        <v>2713</v>
      </c>
      <c r="R485">
        <f>SUMIFS(Accounts!$C$7:$C$306,Accounts!$A$7:$A$306,C485,Accounts!$B$7:$B$306,E485)</f>
        <v>281</v>
      </c>
      <c r="S485">
        <f t="shared" si="86"/>
        <v>15.078647686832742</v>
      </c>
      <c r="T485">
        <f t="shared" si="87"/>
        <v>11.193594306049823</v>
      </c>
      <c r="U485">
        <f t="shared" si="88"/>
        <v>9.685765124555159</v>
      </c>
      <c r="V485">
        <f t="shared" si="89"/>
        <v>12.96049822064057</v>
      </c>
      <c r="W485">
        <f t="shared" si="90"/>
        <v>15.002491103202846</v>
      </c>
      <c r="X485">
        <f t="shared" si="91"/>
        <v>17.098220640569398</v>
      </c>
      <c r="Y485">
        <f t="shared" si="92"/>
        <v>17.315658362989325</v>
      </c>
      <c r="Z485">
        <f t="shared" si="93"/>
        <v>14.098220640569394</v>
      </c>
      <c r="AA485">
        <f t="shared" si="94"/>
        <v>14.458718861209965</v>
      </c>
      <c r="AB485">
        <f t="shared" si="95"/>
        <v>13.445551601423487</v>
      </c>
      <c r="AC485">
        <f t="shared" si="96"/>
        <v>11.527402135231316</v>
      </c>
      <c r="AD485">
        <f t="shared" si="97"/>
        <v>9.654804270462634</v>
      </c>
    </row>
    <row r="486" spans="2:30" x14ac:dyDescent="0.25">
      <c r="B486" s="2">
        <v>14</v>
      </c>
      <c r="C486" s="3" t="s">
        <v>28</v>
      </c>
      <c r="D486" s="3" t="str">
        <f>VLOOKUP(C486,'Class Desc'!$C$5:$D$53,2,FALSE)</f>
        <v>SINGLE FAMILY LARGE LOT</v>
      </c>
      <c r="E486" s="14">
        <v>1</v>
      </c>
      <c r="F486" s="2">
        <v>3324.8</v>
      </c>
      <c r="G486" s="2">
        <v>2538.4</v>
      </c>
      <c r="H486" s="2">
        <v>1991.5</v>
      </c>
      <c r="I486" s="2">
        <v>3016.3</v>
      </c>
      <c r="J486" s="2">
        <v>3597.1</v>
      </c>
      <c r="K486" s="2">
        <v>4244.2</v>
      </c>
      <c r="L486" s="2">
        <v>4080.5</v>
      </c>
      <c r="M486" s="2">
        <v>3629.5</v>
      </c>
      <c r="N486" s="2">
        <v>3614.5</v>
      </c>
      <c r="O486" s="2">
        <v>3019</v>
      </c>
      <c r="P486" s="2">
        <v>2613.9</v>
      </c>
      <c r="Q486" s="2">
        <v>2070.6</v>
      </c>
      <c r="R486">
        <f>SUMIFS(Accounts!$C$7:$C$306,Accounts!$A$7:$A$306,C486,Accounts!$B$7:$B$306,E486)</f>
        <v>177</v>
      </c>
      <c r="S486">
        <f t="shared" si="86"/>
        <v>18.784180790960452</v>
      </c>
      <c r="T486">
        <f t="shared" si="87"/>
        <v>14.341242937853108</v>
      </c>
      <c r="U486">
        <f t="shared" si="88"/>
        <v>11.251412429378531</v>
      </c>
      <c r="V486">
        <f t="shared" si="89"/>
        <v>17.041242937853109</v>
      </c>
      <c r="W486">
        <f t="shared" si="90"/>
        <v>20.322598870056495</v>
      </c>
      <c r="X486">
        <f t="shared" si="91"/>
        <v>23.978531073446327</v>
      </c>
      <c r="Y486">
        <f t="shared" si="92"/>
        <v>23.05367231638418</v>
      </c>
      <c r="Z486">
        <f t="shared" si="93"/>
        <v>20.505649717514125</v>
      </c>
      <c r="AA486">
        <f t="shared" si="94"/>
        <v>20.42090395480226</v>
      </c>
      <c r="AB486">
        <f t="shared" si="95"/>
        <v>17.056497175141242</v>
      </c>
      <c r="AC486">
        <f t="shared" si="96"/>
        <v>14.767796610169492</v>
      </c>
      <c r="AD486">
        <f t="shared" si="97"/>
        <v>11.698305084745762</v>
      </c>
    </row>
    <row r="487" spans="2:30" x14ac:dyDescent="0.25">
      <c r="B487" s="2">
        <v>14</v>
      </c>
      <c r="C487" s="3" t="s">
        <v>28</v>
      </c>
      <c r="D487" s="3" t="str">
        <f>VLOOKUP(C487,'Class Desc'!$C$5:$D$53,2,FALSE)</f>
        <v>SINGLE FAMILY LARGE LOT</v>
      </c>
      <c r="E487" s="14">
        <v>1.5</v>
      </c>
      <c r="F487" s="2">
        <v>64</v>
      </c>
      <c r="G487" s="2">
        <v>44.1</v>
      </c>
      <c r="H487" s="2">
        <v>21.5</v>
      </c>
      <c r="I487" s="2">
        <v>22.7</v>
      </c>
      <c r="J487" s="2">
        <v>24.4</v>
      </c>
      <c r="K487" s="2">
        <v>16.399999999999999</v>
      </c>
      <c r="L487" s="2">
        <v>39.799999999999997</v>
      </c>
      <c r="M487" s="2">
        <v>19</v>
      </c>
      <c r="N487" s="2">
        <v>20</v>
      </c>
      <c r="O487" s="2">
        <v>21.6</v>
      </c>
      <c r="P487" s="2">
        <v>37.299999999999997</v>
      </c>
      <c r="Q487" s="2">
        <v>31.1</v>
      </c>
      <c r="R487">
        <f>SUMIFS(Accounts!$C$7:$C$306,Accounts!$A$7:$A$306,C487,Accounts!$B$7:$B$306,E487)</f>
        <v>4</v>
      </c>
      <c r="S487">
        <f t="shared" si="86"/>
        <v>16</v>
      </c>
      <c r="T487">
        <f t="shared" si="87"/>
        <v>11.025</v>
      </c>
      <c r="U487">
        <f t="shared" si="88"/>
        <v>5.375</v>
      </c>
      <c r="V487">
        <f t="shared" si="89"/>
        <v>5.6749999999999998</v>
      </c>
      <c r="W487">
        <f t="shared" si="90"/>
        <v>6.1</v>
      </c>
      <c r="X487">
        <f t="shared" si="91"/>
        <v>4.0999999999999996</v>
      </c>
      <c r="Y487">
        <f t="shared" si="92"/>
        <v>9.9499999999999993</v>
      </c>
      <c r="Z487">
        <f t="shared" si="93"/>
        <v>4.75</v>
      </c>
      <c r="AA487">
        <f t="shared" si="94"/>
        <v>5</v>
      </c>
      <c r="AB487">
        <f t="shared" si="95"/>
        <v>5.4</v>
      </c>
      <c r="AC487">
        <f t="shared" si="96"/>
        <v>9.3249999999999993</v>
      </c>
      <c r="AD487">
        <f t="shared" si="97"/>
        <v>7.7750000000000004</v>
      </c>
    </row>
    <row r="488" spans="2:30" x14ac:dyDescent="0.25">
      <c r="B488" s="2">
        <v>14</v>
      </c>
      <c r="C488" s="3" t="s">
        <v>29</v>
      </c>
      <c r="D488" s="3" t="str">
        <f>VLOOKUP(C488,'Class Desc'!$C$5:$D$53,2,FALSE)</f>
        <v>MULTIPLE UNIT WATER</v>
      </c>
      <c r="E488" s="3" t="s">
        <v>12</v>
      </c>
      <c r="F488" s="2">
        <v>0</v>
      </c>
      <c r="G488" s="2">
        <v>0</v>
      </c>
      <c r="H488" s="4"/>
      <c r="I488" s="4"/>
      <c r="J488" s="4"/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>
        <f>SUMIFS(Accounts!$C$7:$C$306,Accounts!$A$7:$A$306,C488,Accounts!$B$7:$B$306,E488)</f>
        <v>0</v>
      </c>
      <c r="S488">
        <f t="shared" si="86"/>
        <v>0</v>
      </c>
      <c r="T488">
        <f t="shared" si="87"/>
        <v>0</v>
      </c>
      <c r="U488">
        <f t="shared" si="88"/>
        <v>0</v>
      </c>
      <c r="V488">
        <f t="shared" si="89"/>
        <v>0</v>
      </c>
      <c r="W488">
        <f t="shared" si="90"/>
        <v>0</v>
      </c>
      <c r="X488">
        <f t="shared" si="91"/>
        <v>0</v>
      </c>
      <c r="Y488">
        <f t="shared" si="92"/>
        <v>0</v>
      </c>
      <c r="Z488">
        <f t="shared" si="93"/>
        <v>0</v>
      </c>
      <c r="AA488">
        <f t="shared" si="94"/>
        <v>0</v>
      </c>
      <c r="AB488">
        <f t="shared" si="95"/>
        <v>0</v>
      </c>
      <c r="AC488">
        <f t="shared" si="96"/>
        <v>0</v>
      </c>
      <c r="AD488">
        <f t="shared" si="97"/>
        <v>0</v>
      </c>
    </row>
    <row r="489" spans="2:30" x14ac:dyDescent="0.25">
      <c r="B489" s="2">
        <v>14</v>
      </c>
      <c r="C489" s="3" t="s">
        <v>29</v>
      </c>
      <c r="D489" s="3" t="str">
        <f>VLOOKUP(C489,'Class Desc'!$C$5:$D$53,2,FALSE)</f>
        <v>MULTIPLE UNIT WATER</v>
      </c>
      <c r="E489" s="14">
        <v>0.75</v>
      </c>
      <c r="F489" s="2">
        <v>13620.5</v>
      </c>
      <c r="G489" s="2">
        <v>12151.1</v>
      </c>
      <c r="H489" s="2">
        <v>10948.5</v>
      </c>
      <c r="I489" s="2">
        <v>12926</v>
      </c>
      <c r="J489" s="2">
        <v>12637.8</v>
      </c>
      <c r="K489" s="2">
        <v>14525.3</v>
      </c>
      <c r="L489" s="2">
        <v>14644.3</v>
      </c>
      <c r="M489" s="2">
        <v>13107.5</v>
      </c>
      <c r="N489" s="2">
        <v>13162.9</v>
      </c>
      <c r="O489" s="2">
        <v>12447.7</v>
      </c>
      <c r="P489" s="2">
        <v>11349.2</v>
      </c>
      <c r="Q489" s="2">
        <v>11333.4</v>
      </c>
      <c r="R489">
        <f>SUMIFS(Accounts!$C$7:$C$306,Accounts!$A$7:$A$306,C489,Accounts!$B$7:$B$306,E489)</f>
        <v>564</v>
      </c>
      <c r="S489">
        <f t="shared" si="86"/>
        <v>24.149822695035461</v>
      </c>
      <c r="T489">
        <f t="shared" si="87"/>
        <v>21.544503546099293</v>
      </c>
      <c r="U489">
        <f t="shared" si="88"/>
        <v>19.412234042553191</v>
      </c>
      <c r="V489">
        <f t="shared" si="89"/>
        <v>22.918439716312058</v>
      </c>
      <c r="W489">
        <f t="shared" si="90"/>
        <v>22.407446808510638</v>
      </c>
      <c r="X489">
        <f t="shared" si="91"/>
        <v>25.754078014184397</v>
      </c>
      <c r="Y489">
        <f t="shared" si="92"/>
        <v>25.965070921985813</v>
      </c>
      <c r="Z489">
        <f t="shared" si="93"/>
        <v>23.240248226950353</v>
      </c>
      <c r="AA489">
        <f t="shared" si="94"/>
        <v>23.338475177304964</v>
      </c>
      <c r="AB489">
        <f t="shared" si="95"/>
        <v>22.070390070921988</v>
      </c>
      <c r="AC489">
        <f t="shared" si="96"/>
        <v>20.122695035460993</v>
      </c>
      <c r="AD489">
        <f t="shared" si="97"/>
        <v>20.094680851063828</v>
      </c>
    </row>
    <row r="490" spans="2:30" x14ac:dyDescent="0.25">
      <c r="B490" s="2">
        <v>14</v>
      </c>
      <c r="C490" s="3" t="s">
        <v>29</v>
      </c>
      <c r="D490" s="3" t="str">
        <f>VLOOKUP(C490,'Class Desc'!$C$5:$D$53,2,FALSE)</f>
        <v>MULTIPLE UNIT WATER</v>
      </c>
      <c r="E490" s="14">
        <v>1</v>
      </c>
      <c r="F490" s="2">
        <v>31960.2</v>
      </c>
      <c r="G490" s="2">
        <v>29010.3</v>
      </c>
      <c r="H490" s="2">
        <v>27643.5</v>
      </c>
      <c r="I490" s="2">
        <v>29987.4</v>
      </c>
      <c r="J490" s="2">
        <v>29700.2</v>
      </c>
      <c r="K490" s="2">
        <v>31847.599999999999</v>
      </c>
      <c r="L490" s="2">
        <v>30964.3</v>
      </c>
      <c r="M490" s="2">
        <v>30442.3</v>
      </c>
      <c r="N490" s="2">
        <v>30038.6</v>
      </c>
      <c r="O490" s="2">
        <v>28697.5</v>
      </c>
      <c r="P490" s="2">
        <v>28317.9</v>
      </c>
      <c r="Q490" s="2">
        <v>27649.21</v>
      </c>
      <c r="R490">
        <f>SUMIFS(Accounts!$C$7:$C$306,Accounts!$A$7:$A$306,C490,Accounts!$B$7:$B$306,E490)</f>
        <v>720</v>
      </c>
      <c r="S490">
        <f t="shared" si="86"/>
        <v>44.389166666666668</v>
      </c>
      <c r="T490">
        <f t="shared" si="87"/>
        <v>40.292083333333331</v>
      </c>
      <c r="U490">
        <f t="shared" si="88"/>
        <v>38.393749999999997</v>
      </c>
      <c r="V490">
        <f t="shared" si="89"/>
        <v>41.649166666666666</v>
      </c>
      <c r="W490">
        <f t="shared" si="90"/>
        <v>41.250277777777782</v>
      </c>
      <c r="X490">
        <f t="shared" si="91"/>
        <v>44.232777777777777</v>
      </c>
      <c r="Y490">
        <f t="shared" si="92"/>
        <v>43.005972222222219</v>
      </c>
      <c r="Z490">
        <f t="shared" si="93"/>
        <v>42.280972222222218</v>
      </c>
      <c r="AA490">
        <f t="shared" si="94"/>
        <v>41.720277777777774</v>
      </c>
      <c r="AB490">
        <f t="shared" si="95"/>
        <v>39.857638888888886</v>
      </c>
      <c r="AC490">
        <f t="shared" si="96"/>
        <v>39.330416666666672</v>
      </c>
      <c r="AD490">
        <f t="shared" si="97"/>
        <v>38.401680555555558</v>
      </c>
    </row>
    <row r="491" spans="2:30" x14ac:dyDescent="0.25">
      <c r="B491" s="2">
        <v>14</v>
      </c>
      <c r="C491" s="3" t="s">
        <v>29</v>
      </c>
      <c r="D491" s="3" t="str">
        <f>VLOOKUP(C491,'Class Desc'!$C$5:$D$53,2,FALSE)</f>
        <v>MULTIPLE UNIT WATER</v>
      </c>
      <c r="E491" s="14">
        <v>1.5</v>
      </c>
      <c r="F491" s="2">
        <v>32131.8</v>
      </c>
      <c r="G491" s="2">
        <v>28862.2</v>
      </c>
      <c r="H491" s="2">
        <v>28494</v>
      </c>
      <c r="I491" s="2">
        <v>30293.9</v>
      </c>
      <c r="J491" s="2">
        <v>29546.1</v>
      </c>
      <c r="K491" s="2">
        <v>32598</v>
      </c>
      <c r="L491" s="2">
        <v>31516</v>
      </c>
      <c r="M491" s="2">
        <v>30372.6</v>
      </c>
      <c r="N491" s="2">
        <v>30937.4</v>
      </c>
      <c r="O491" s="2">
        <v>27942.799999999999</v>
      </c>
      <c r="P491" s="2">
        <v>27597.4</v>
      </c>
      <c r="Q491" s="2">
        <v>27070.7</v>
      </c>
      <c r="R491">
        <f>SUMIFS(Accounts!$C$7:$C$306,Accounts!$A$7:$A$306,C491,Accounts!$B$7:$B$306,E491)</f>
        <v>368</v>
      </c>
      <c r="S491">
        <f t="shared" si="86"/>
        <v>87.314673913043478</v>
      </c>
      <c r="T491">
        <f t="shared" si="87"/>
        <v>78.429891304347834</v>
      </c>
      <c r="U491">
        <f t="shared" si="88"/>
        <v>77.429347826086953</v>
      </c>
      <c r="V491">
        <f t="shared" si="89"/>
        <v>82.320380434782606</v>
      </c>
      <c r="W491">
        <f t="shared" si="90"/>
        <v>80.2883152173913</v>
      </c>
      <c r="X491">
        <f t="shared" si="91"/>
        <v>88.581521739130437</v>
      </c>
      <c r="Y491">
        <f t="shared" si="92"/>
        <v>85.641304347826093</v>
      </c>
      <c r="Z491">
        <f t="shared" si="93"/>
        <v>82.534239130434784</v>
      </c>
      <c r="AA491">
        <f t="shared" si="94"/>
        <v>84.069021739130434</v>
      </c>
      <c r="AB491">
        <f t="shared" si="95"/>
        <v>75.931521739130432</v>
      </c>
      <c r="AC491">
        <f t="shared" si="96"/>
        <v>74.9929347826087</v>
      </c>
      <c r="AD491">
        <f t="shared" si="97"/>
        <v>73.561684782608694</v>
      </c>
    </row>
    <row r="492" spans="2:30" x14ac:dyDescent="0.25">
      <c r="B492" s="2">
        <v>14</v>
      </c>
      <c r="C492" s="3" t="s">
        <v>29</v>
      </c>
      <c r="D492" s="3" t="str">
        <f>VLOOKUP(C492,'Class Desc'!$C$5:$D$53,2,FALSE)</f>
        <v>MULTIPLE UNIT WATER</v>
      </c>
      <c r="E492" s="14">
        <v>2</v>
      </c>
      <c r="F492" s="2">
        <v>35425.5</v>
      </c>
      <c r="G492" s="2">
        <v>28765.3</v>
      </c>
      <c r="H492" s="2">
        <v>27366.3</v>
      </c>
      <c r="I492" s="2">
        <v>31118</v>
      </c>
      <c r="J492" s="2">
        <v>31749.9</v>
      </c>
      <c r="K492" s="2">
        <v>33812.1</v>
      </c>
      <c r="L492" s="2">
        <v>34291</v>
      </c>
      <c r="M492" s="2">
        <v>30865</v>
      </c>
      <c r="N492" s="2">
        <v>30874.7</v>
      </c>
      <c r="O492" s="2">
        <v>31987.1</v>
      </c>
      <c r="P492" s="2">
        <v>28848.400000000001</v>
      </c>
      <c r="Q492" s="2">
        <v>29580.7</v>
      </c>
      <c r="R492">
        <f>SUMIFS(Accounts!$C$7:$C$306,Accounts!$A$7:$A$306,C492,Accounts!$B$7:$B$306,E492)</f>
        <v>221</v>
      </c>
      <c r="S492">
        <f t="shared" si="86"/>
        <v>160.29638009049773</v>
      </c>
      <c r="T492">
        <f t="shared" si="87"/>
        <v>130.15972850678733</v>
      </c>
      <c r="U492">
        <f t="shared" si="88"/>
        <v>123.82941176470588</v>
      </c>
      <c r="V492">
        <f t="shared" si="89"/>
        <v>140.8054298642534</v>
      </c>
      <c r="W492">
        <f t="shared" si="90"/>
        <v>143.66470588235296</v>
      </c>
      <c r="X492">
        <f t="shared" si="91"/>
        <v>152.99592760180994</v>
      </c>
      <c r="Y492">
        <f t="shared" si="92"/>
        <v>155.16289592760182</v>
      </c>
      <c r="Z492">
        <f t="shared" si="93"/>
        <v>139.6606334841629</v>
      </c>
      <c r="AA492">
        <f t="shared" si="94"/>
        <v>139.70452488687783</v>
      </c>
      <c r="AB492">
        <f t="shared" si="95"/>
        <v>144.73800904977375</v>
      </c>
      <c r="AC492">
        <f t="shared" si="96"/>
        <v>130.53574660633484</v>
      </c>
      <c r="AD492">
        <f t="shared" si="97"/>
        <v>133.84932126696833</v>
      </c>
    </row>
    <row r="493" spans="2:30" x14ac:dyDescent="0.25">
      <c r="B493" s="2">
        <v>14</v>
      </c>
      <c r="C493" s="3" t="s">
        <v>29</v>
      </c>
      <c r="D493" s="3" t="str">
        <f>VLOOKUP(C493,'Class Desc'!$C$5:$D$53,2,FALSE)</f>
        <v>MULTIPLE UNIT WATER</v>
      </c>
      <c r="E493" s="14">
        <v>3</v>
      </c>
      <c r="F493" s="2">
        <v>3551.3</v>
      </c>
      <c r="G493" s="2">
        <v>3538.6</v>
      </c>
      <c r="H493" s="2">
        <v>3346.7</v>
      </c>
      <c r="I493" s="2">
        <v>3501.6</v>
      </c>
      <c r="J493" s="2">
        <v>3695.6</v>
      </c>
      <c r="K493" s="2">
        <v>3978.2</v>
      </c>
      <c r="L493" s="2">
        <v>4057.7</v>
      </c>
      <c r="M493" s="2">
        <v>3818.5</v>
      </c>
      <c r="N493" s="2">
        <v>3615.9</v>
      </c>
      <c r="O493" s="2">
        <v>3677</v>
      </c>
      <c r="P493" s="2">
        <v>3198.1</v>
      </c>
      <c r="Q493" s="2">
        <v>3526.2</v>
      </c>
      <c r="R493">
        <f>SUMIFS(Accounts!$C$7:$C$306,Accounts!$A$7:$A$306,C493,Accounts!$B$7:$B$306,E493)</f>
        <v>9</v>
      </c>
      <c r="S493">
        <f t="shared" si="86"/>
        <v>394.5888888888889</v>
      </c>
      <c r="T493">
        <f t="shared" si="87"/>
        <v>393.17777777777775</v>
      </c>
      <c r="U493">
        <f t="shared" si="88"/>
        <v>371.85555555555555</v>
      </c>
      <c r="V493">
        <f t="shared" si="89"/>
        <v>389.06666666666666</v>
      </c>
      <c r="W493">
        <f t="shared" si="90"/>
        <v>410.62222222222221</v>
      </c>
      <c r="X493">
        <f t="shared" si="91"/>
        <v>442.02222222222218</v>
      </c>
      <c r="Y493">
        <f t="shared" si="92"/>
        <v>450.85555555555555</v>
      </c>
      <c r="Z493">
        <f t="shared" si="93"/>
        <v>424.27777777777777</v>
      </c>
      <c r="AA493">
        <f t="shared" si="94"/>
        <v>401.76666666666665</v>
      </c>
      <c r="AB493">
        <f t="shared" si="95"/>
        <v>408.55555555555554</v>
      </c>
      <c r="AC493">
        <f t="shared" si="96"/>
        <v>355.34444444444443</v>
      </c>
      <c r="AD493">
        <f t="shared" si="97"/>
        <v>391.79999999999995</v>
      </c>
    </row>
    <row r="494" spans="2:30" x14ac:dyDescent="0.25">
      <c r="B494" s="2">
        <v>14</v>
      </c>
      <c r="C494" s="3" t="s">
        <v>29</v>
      </c>
      <c r="D494" s="3" t="str">
        <f>VLOOKUP(C494,'Class Desc'!$C$5:$D$53,2,FALSE)</f>
        <v>MULTIPLE UNIT WATER</v>
      </c>
      <c r="E494" s="14">
        <v>4</v>
      </c>
      <c r="F494" s="2">
        <v>14476.9</v>
      </c>
      <c r="G494" s="2">
        <v>11545.6</v>
      </c>
      <c r="H494" s="2">
        <v>10230.1</v>
      </c>
      <c r="I494" s="2">
        <v>12443.8</v>
      </c>
      <c r="J494" s="2">
        <v>13314.7</v>
      </c>
      <c r="K494" s="2">
        <v>14762.2</v>
      </c>
      <c r="L494" s="2">
        <v>15156.7</v>
      </c>
      <c r="M494" s="2">
        <v>12445.9</v>
      </c>
      <c r="N494" s="2">
        <v>12219.6</v>
      </c>
      <c r="O494" s="2">
        <v>12248.8</v>
      </c>
      <c r="P494" s="2">
        <v>9712.5</v>
      </c>
      <c r="Q494" s="2">
        <v>9864.5</v>
      </c>
      <c r="R494">
        <f>SUMIFS(Accounts!$C$7:$C$306,Accounts!$A$7:$A$306,C494,Accounts!$B$7:$B$306,E494)</f>
        <v>15</v>
      </c>
      <c r="S494">
        <f t="shared" si="86"/>
        <v>965.12666666666667</v>
      </c>
      <c r="T494">
        <f t="shared" si="87"/>
        <v>769.70666666666671</v>
      </c>
      <c r="U494">
        <f t="shared" si="88"/>
        <v>682.00666666666666</v>
      </c>
      <c r="V494">
        <f t="shared" si="89"/>
        <v>829.58666666666659</v>
      </c>
      <c r="W494">
        <f t="shared" si="90"/>
        <v>887.64666666666676</v>
      </c>
      <c r="X494">
        <f t="shared" si="91"/>
        <v>984.14666666666676</v>
      </c>
      <c r="Y494">
        <f t="shared" si="92"/>
        <v>1010.4466666666667</v>
      </c>
      <c r="Z494">
        <f t="shared" si="93"/>
        <v>829.72666666666669</v>
      </c>
      <c r="AA494">
        <f t="shared" si="94"/>
        <v>814.64</v>
      </c>
      <c r="AB494">
        <f t="shared" si="95"/>
        <v>816.58666666666659</v>
      </c>
      <c r="AC494">
        <f t="shared" si="96"/>
        <v>647.5</v>
      </c>
      <c r="AD494">
        <f t="shared" si="97"/>
        <v>657.63333333333333</v>
      </c>
    </row>
    <row r="495" spans="2:30" x14ac:dyDescent="0.25">
      <c r="B495" s="2">
        <v>14</v>
      </c>
      <c r="C495" s="3" t="s">
        <v>29</v>
      </c>
      <c r="D495" s="3" t="str">
        <f>VLOOKUP(C495,'Class Desc'!$C$5:$D$53,2,FALSE)</f>
        <v>MULTIPLE UNIT WATER</v>
      </c>
      <c r="E495" s="14">
        <v>6</v>
      </c>
      <c r="F495" s="2">
        <v>9525.6</v>
      </c>
      <c r="G495" s="2">
        <v>8977.7999999999993</v>
      </c>
      <c r="H495" s="2">
        <v>7660.3</v>
      </c>
      <c r="I495" s="2">
        <v>9233.7999999999993</v>
      </c>
      <c r="J495" s="2">
        <v>10156.6</v>
      </c>
      <c r="K495" s="2">
        <v>10458.700000000001</v>
      </c>
      <c r="L495" s="2">
        <v>10345.6</v>
      </c>
      <c r="M495" s="2">
        <v>10508.6</v>
      </c>
      <c r="N495" s="2">
        <v>9822.2000000000007</v>
      </c>
      <c r="O495" s="2">
        <v>8927.6</v>
      </c>
      <c r="P495" s="2">
        <v>8335.2999999999993</v>
      </c>
      <c r="Q495" s="2">
        <v>8255.1</v>
      </c>
      <c r="R495">
        <f>SUMIFS(Accounts!$C$7:$C$306,Accounts!$A$7:$A$306,C495,Accounts!$B$7:$B$306,E495)</f>
        <v>7</v>
      </c>
      <c r="S495">
        <f t="shared" si="86"/>
        <v>1360.8</v>
      </c>
      <c r="T495">
        <f t="shared" si="87"/>
        <v>1282.542857142857</v>
      </c>
      <c r="U495">
        <f t="shared" si="88"/>
        <v>1094.3285714285714</v>
      </c>
      <c r="V495">
        <f t="shared" si="89"/>
        <v>1319.1142857142856</v>
      </c>
      <c r="W495">
        <f t="shared" si="90"/>
        <v>1450.9428571428573</v>
      </c>
      <c r="X495">
        <f t="shared" si="91"/>
        <v>1494.1000000000001</v>
      </c>
      <c r="Y495">
        <f t="shared" si="92"/>
        <v>1477.9428571428573</v>
      </c>
      <c r="Z495">
        <f t="shared" si="93"/>
        <v>1501.2285714285715</v>
      </c>
      <c r="AA495">
        <f t="shared" si="94"/>
        <v>1403.1714285714286</v>
      </c>
      <c r="AB495">
        <f t="shared" si="95"/>
        <v>1275.3714285714286</v>
      </c>
      <c r="AC495">
        <f t="shared" si="96"/>
        <v>1190.7571428571428</v>
      </c>
      <c r="AD495">
        <f t="shared" si="97"/>
        <v>1179.3</v>
      </c>
    </row>
    <row r="496" spans="2:30" x14ac:dyDescent="0.25">
      <c r="B496" s="2">
        <v>14</v>
      </c>
      <c r="C496" s="3" t="s">
        <v>29</v>
      </c>
      <c r="D496" s="3" t="str">
        <f>VLOOKUP(C496,'Class Desc'!$C$5:$D$53,2,FALSE)</f>
        <v>MULTIPLE UNIT WATER</v>
      </c>
      <c r="E496" s="14">
        <v>8</v>
      </c>
      <c r="F496" s="2">
        <v>2923.4</v>
      </c>
      <c r="G496" s="2">
        <v>2293</v>
      </c>
      <c r="H496" s="2">
        <v>2139.1999999999998</v>
      </c>
      <c r="I496" s="2">
        <v>2563.4</v>
      </c>
      <c r="J496" s="2">
        <v>3282.7</v>
      </c>
      <c r="K496" s="2">
        <v>3929.7</v>
      </c>
      <c r="L496" s="2">
        <v>3952.7</v>
      </c>
      <c r="M496" s="2">
        <v>3335.3</v>
      </c>
      <c r="N496" s="2">
        <v>2645.9</v>
      </c>
      <c r="O496" s="2">
        <v>3020.1</v>
      </c>
      <c r="P496" s="2">
        <v>2465.5</v>
      </c>
      <c r="Q496" s="2">
        <v>1796.7</v>
      </c>
      <c r="R496">
        <f>SUMIFS(Accounts!$C$7:$C$306,Accounts!$A$7:$A$306,C496,Accounts!$B$7:$B$306,E496)</f>
        <v>2</v>
      </c>
      <c r="S496">
        <f t="shared" si="86"/>
        <v>1461.7</v>
      </c>
      <c r="T496">
        <f t="shared" si="87"/>
        <v>1146.5</v>
      </c>
      <c r="U496">
        <f t="shared" si="88"/>
        <v>1069.5999999999999</v>
      </c>
      <c r="V496">
        <f t="shared" si="89"/>
        <v>1281.7</v>
      </c>
      <c r="W496">
        <f t="shared" si="90"/>
        <v>1641.35</v>
      </c>
      <c r="X496">
        <f t="shared" si="91"/>
        <v>1964.85</v>
      </c>
      <c r="Y496">
        <f t="shared" si="92"/>
        <v>1976.35</v>
      </c>
      <c r="Z496">
        <f t="shared" si="93"/>
        <v>1667.65</v>
      </c>
      <c r="AA496">
        <f t="shared" si="94"/>
        <v>1322.95</v>
      </c>
      <c r="AB496">
        <f t="shared" si="95"/>
        <v>1510.05</v>
      </c>
      <c r="AC496">
        <f t="shared" si="96"/>
        <v>1232.75</v>
      </c>
      <c r="AD496">
        <f t="shared" si="97"/>
        <v>898.35</v>
      </c>
    </row>
    <row r="497" spans="2:30" x14ac:dyDescent="0.25">
      <c r="B497" s="2">
        <v>14</v>
      </c>
      <c r="C497" s="3" t="s">
        <v>30</v>
      </c>
      <c r="D497" s="3" t="str">
        <f>VLOOKUP(C497,'Class Desc'!$C$5:$D$53,2,FALSE)</f>
        <v>HSG AUTH MULT UNIT WATER</v>
      </c>
      <c r="E497" s="14">
        <v>0.75</v>
      </c>
      <c r="F497" s="2">
        <v>3134.6</v>
      </c>
      <c r="G497" s="2">
        <v>2148</v>
      </c>
      <c r="H497" s="2">
        <v>1829.5</v>
      </c>
      <c r="I497" s="2">
        <v>2240.6999999999998</v>
      </c>
      <c r="J497" s="2">
        <v>2386.9</v>
      </c>
      <c r="K497" s="2">
        <v>2587.6</v>
      </c>
      <c r="L497" s="2">
        <v>2414.5</v>
      </c>
      <c r="M497" s="2">
        <v>1260.3</v>
      </c>
      <c r="N497" s="2">
        <v>1296.8</v>
      </c>
      <c r="O497" s="2">
        <v>1483.7</v>
      </c>
      <c r="P497" s="2">
        <v>1040.4000000000001</v>
      </c>
      <c r="Q497" s="2">
        <v>1118.8</v>
      </c>
      <c r="R497">
        <f>SUMIFS(Accounts!$C$7:$C$306,Accounts!$A$7:$A$306,C497,Accounts!$B$7:$B$306,E497)</f>
        <v>88</v>
      </c>
      <c r="S497">
        <f t="shared" si="86"/>
        <v>35.620454545454542</v>
      </c>
      <c r="T497">
        <f t="shared" si="87"/>
        <v>24.40909090909091</v>
      </c>
      <c r="U497">
        <f t="shared" si="88"/>
        <v>20.789772727272727</v>
      </c>
      <c r="V497">
        <f t="shared" si="89"/>
        <v>25.462499999999999</v>
      </c>
      <c r="W497">
        <f t="shared" si="90"/>
        <v>27.123863636363637</v>
      </c>
      <c r="X497">
        <f t="shared" si="91"/>
        <v>29.404545454545453</v>
      </c>
      <c r="Y497">
        <f t="shared" si="92"/>
        <v>27.4375</v>
      </c>
      <c r="Z497">
        <f t="shared" si="93"/>
        <v>14.321590909090908</v>
      </c>
      <c r="AA497">
        <f t="shared" si="94"/>
        <v>14.736363636363636</v>
      </c>
      <c r="AB497">
        <f t="shared" si="95"/>
        <v>16.860227272727272</v>
      </c>
      <c r="AC497">
        <f t="shared" si="96"/>
        <v>11.822727272727274</v>
      </c>
      <c r="AD497">
        <f t="shared" si="97"/>
        <v>12.713636363636363</v>
      </c>
    </row>
    <row r="498" spans="2:30" x14ac:dyDescent="0.25">
      <c r="B498" s="2">
        <v>14</v>
      </c>
      <c r="C498" s="3" t="s">
        <v>30</v>
      </c>
      <c r="D498" s="3" t="str">
        <f>VLOOKUP(C498,'Class Desc'!$C$5:$D$53,2,FALSE)</f>
        <v>HSG AUTH MULT UNIT WATER</v>
      </c>
      <c r="E498" s="14">
        <v>1</v>
      </c>
      <c r="F498" s="2">
        <v>1552.4</v>
      </c>
      <c r="G498" s="2">
        <v>1191.2</v>
      </c>
      <c r="H498" s="2">
        <v>1076.5</v>
      </c>
      <c r="I498" s="2">
        <v>1333.1</v>
      </c>
      <c r="J498" s="2">
        <v>1356.6</v>
      </c>
      <c r="K498" s="2">
        <v>1603.8</v>
      </c>
      <c r="L498" s="2">
        <v>1529.2</v>
      </c>
      <c r="M498" s="2">
        <v>1172.9000000000001</v>
      </c>
      <c r="N498" s="2">
        <v>1072.0999999999999</v>
      </c>
      <c r="O498" s="2">
        <v>1114.5</v>
      </c>
      <c r="P498" s="2">
        <v>931.4</v>
      </c>
      <c r="Q498" s="2">
        <v>1025.7</v>
      </c>
      <c r="R498">
        <f>SUMIFS(Accounts!$C$7:$C$306,Accounts!$A$7:$A$306,C498,Accounts!$B$7:$B$306,E498)</f>
        <v>27</v>
      </c>
      <c r="S498">
        <f t="shared" si="86"/>
        <v>57.4962962962963</v>
      </c>
      <c r="T498">
        <f t="shared" si="87"/>
        <v>44.11851851851852</v>
      </c>
      <c r="U498">
        <f t="shared" si="88"/>
        <v>39.870370370370374</v>
      </c>
      <c r="V498">
        <f t="shared" si="89"/>
        <v>49.374074074074073</v>
      </c>
      <c r="W498">
        <f t="shared" si="90"/>
        <v>50.24444444444444</v>
      </c>
      <c r="X498">
        <f t="shared" si="91"/>
        <v>59.4</v>
      </c>
      <c r="Y498">
        <f t="shared" si="92"/>
        <v>56.63703703703704</v>
      </c>
      <c r="Z498">
        <f t="shared" si="93"/>
        <v>43.440740740740743</v>
      </c>
      <c r="AA498">
        <f t="shared" si="94"/>
        <v>39.707407407407402</v>
      </c>
      <c r="AB498">
        <f t="shared" si="95"/>
        <v>41.277777777777779</v>
      </c>
      <c r="AC498">
        <f t="shared" si="96"/>
        <v>34.496296296296293</v>
      </c>
      <c r="AD498">
        <f t="shared" si="97"/>
        <v>37.988888888888887</v>
      </c>
    </row>
    <row r="499" spans="2:30" x14ac:dyDescent="0.25">
      <c r="B499" s="2">
        <v>14</v>
      </c>
      <c r="C499" s="3" t="s">
        <v>30</v>
      </c>
      <c r="D499" s="3" t="str">
        <f>VLOOKUP(C499,'Class Desc'!$C$5:$D$53,2,FALSE)</f>
        <v>HSG AUTH MULT UNIT WATER</v>
      </c>
      <c r="E499" s="14">
        <v>1.5</v>
      </c>
      <c r="F499" s="2">
        <v>2518.4</v>
      </c>
      <c r="G499" s="2">
        <v>2063.3000000000002</v>
      </c>
      <c r="H499" s="2">
        <v>1874.7</v>
      </c>
      <c r="I499" s="2">
        <v>2344.9</v>
      </c>
      <c r="J499" s="2">
        <v>2449.5</v>
      </c>
      <c r="K499" s="2">
        <v>2843.6</v>
      </c>
      <c r="L499" s="2">
        <v>2790.7</v>
      </c>
      <c r="M499" s="2">
        <v>2260.4</v>
      </c>
      <c r="N499" s="2">
        <v>2314.1</v>
      </c>
      <c r="O499" s="2">
        <v>2454.6999999999998</v>
      </c>
      <c r="P499" s="2">
        <v>1985.4</v>
      </c>
      <c r="Q499" s="2">
        <v>2263.3000000000002</v>
      </c>
      <c r="R499">
        <f>SUMIFS(Accounts!$C$7:$C$306,Accounts!$A$7:$A$306,C499,Accounts!$B$7:$B$306,E499)</f>
        <v>26</v>
      </c>
      <c r="S499">
        <f t="shared" si="86"/>
        <v>96.861538461538458</v>
      </c>
      <c r="T499">
        <f t="shared" si="87"/>
        <v>79.357692307692318</v>
      </c>
      <c r="U499">
        <f t="shared" si="88"/>
        <v>72.103846153846149</v>
      </c>
      <c r="V499">
        <f t="shared" si="89"/>
        <v>90.188461538461539</v>
      </c>
      <c r="W499">
        <f t="shared" si="90"/>
        <v>94.211538461538467</v>
      </c>
      <c r="X499">
        <f t="shared" si="91"/>
        <v>109.36923076923077</v>
      </c>
      <c r="Y499">
        <f t="shared" si="92"/>
        <v>107.33461538461538</v>
      </c>
      <c r="Z499">
        <f t="shared" si="93"/>
        <v>86.938461538461539</v>
      </c>
      <c r="AA499">
        <f t="shared" si="94"/>
        <v>89.003846153846155</v>
      </c>
      <c r="AB499">
        <f t="shared" si="95"/>
        <v>94.411538461538456</v>
      </c>
      <c r="AC499">
        <f t="shared" si="96"/>
        <v>76.361538461538458</v>
      </c>
      <c r="AD499">
        <f t="shared" si="97"/>
        <v>87.050000000000011</v>
      </c>
    </row>
    <row r="500" spans="2:30" x14ac:dyDescent="0.25">
      <c r="B500" s="2">
        <v>14</v>
      </c>
      <c r="C500" s="3" t="s">
        <v>30</v>
      </c>
      <c r="D500" s="3" t="str">
        <f>VLOOKUP(C500,'Class Desc'!$C$5:$D$53,2,FALSE)</f>
        <v>HSG AUTH MULT UNIT WATER</v>
      </c>
      <c r="E500" s="14">
        <v>2</v>
      </c>
      <c r="F500" s="2">
        <v>1029.7</v>
      </c>
      <c r="G500" s="2">
        <v>879.4</v>
      </c>
      <c r="H500" s="2">
        <v>739.2</v>
      </c>
      <c r="I500" s="2">
        <v>867.6</v>
      </c>
      <c r="J500" s="2">
        <v>941.3</v>
      </c>
      <c r="K500" s="2">
        <v>899.7</v>
      </c>
      <c r="L500" s="2">
        <v>995.1</v>
      </c>
      <c r="M500" s="2">
        <v>818</v>
      </c>
      <c r="N500" s="2">
        <v>812.9</v>
      </c>
      <c r="O500" s="2">
        <v>932.5</v>
      </c>
      <c r="P500" s="2">
        <v>858.8</v>
      </c>
      <c r="Q500" s="2">
        <v>869.1</v>
      </c>
      <c r="R500">
        <f>SUMIFS(Accounts!$C$7:$C$306,Accounts!$A$7:$A$306,C500,Accounts!$B$7:$B$306,E500)</f>
        <v>4</v>
      </c>
      <c r="S500">
        <f t="shared" si="86"/>
        <v>257.42500000000001</v>
      </c>
      <c r="T500">
        <f t="shared" si="87"/>
        <v>219.85</v>
      </c>
      <c r="U500">
        <f t="shared" si="88"/>
        <v>184.8</v>
      </c>
      <c r="V500">
        <f t="shared" si="89"/>
        <v>216.9</v>
      </c>
      <c r="W500">
        <f t="shared" si="90"/>
        <v>235.32499999999999</v>
      </c>
      <c r="X500">
        <f t="shared" si="91"/>
        <v>224.92500000000001</v>
      </c>
      <c r="Y500">
        <f t="shared" si="92"/>
        <v>248.77500000000001</v>
      </c>
      <c r="Z500">
        <f t="shared" si="93"/>
        <v>204.5</v>
      </c>
      <c r="AA500">
        <f t="shared" si="94"/>
        <v>203.22499999999999</v>
      </c>
      <c r="AB500">
        <f t="shared" si="95"/>
        <v>233.125</v>
      </c>
      <c r="AC500">
        <f t="shared" si="96"/>
        <v>214.7</v>
      </c>
      <c r="AD500">
        <f t="shared" si="97"/>
        <v>217.27500000000001</v>
      </c>
    </row>
    <row r="501" spans="2:30" x14ac:dyDescent="0.25">
      <c r="B501" s="2">
        <v>14</v>
      </c>
      <c r="C501" s="3" t="s">
        <v>30</v>
      </c>
      <c r="D501" s="3" t="str">
        <f>VLOOKUP(C501,'Class Desc'!$C$5:$D$53,2,FALSE)</f>
        <v>HSG AUTH MULT UNIT WATER</v>
      </c>
      <c r="E501" s="14">
        <v>3</v>
      </c>
      <c r="F501" s="2">
        <v>536.20000000000005</v>
      </c>
      <c r="G501" s="2">
        <v>433</v>
      </c>
      <c r="H501" s="2">
        <v>535.79999999999995</v>
      </c>
      <c r="I501" s="2">
        <v>666.3</v>
      </c>
      <c r="J501" s="2">
        <v>683.3</v>
      </c>
      <c r="K501" s="2">
        <v>770</v>
      </c>
      <c r="L501" s="2">
        <v>838.4</v>
      </c>
      <c r="M501" s="2">
        <v>652.5</v>
      </c>
      <c r="N501" s="2">
        <v>677</v>
      </c>
      <c r="O501" s="2">
        <v>901.5</v>
      </c>
      <c r="P501" s="2">
        <v>732.2</v>
      </c>
      <c r="Q501" s="2">
        <v>505.4</v>
      </c>
      <c r="R501">
        <f>SUMIFS(Accounts!$C$7:$C$306,Accounts!$A$7:$A$306,C501,Accounts!$B$7:$B$306,E501)</f>
        <v>1</v>
      </c>
      <c r="S501">
        <f t="shared" si="86"/>
        <v>536.20000000000005</v>
      </c>
      <c r="T501">
        <f t="shared" si="87"/>
        <v>433</v>
      </c>
      <c r="U501">
        <f t="shared" si="88"/>
        <v>535.79999999999995</v>
      </c>
      <c r="V501">
        <f t="shared" si="89"/>
        <v>666.3</v>
      </c>
      <c r="W501">
        <f t="shared" si="90"/>
        <v>683.3</v>
      </c>
      <c r="X501">
        <f t="shared" si="91"/>
        <v>770</v>
      </c>
      <c r="Y501">
        <f t="shared" si="92"/>
        <v>838.4</v>
      </c>
      <c r="Z501">
        <f t="shared" si="93"/>
        <v>652.5</v>
      </c>
      <c r="AA501">
        <f t="shared" si="94"/>
        <v>677</v>
      </c>
      <c r="AB501">
        <f t="shared" si="95"/>
        <v>901.5</v>
      </c>
      <c r="AC501">
        <f t="shared" si="96"/>
        <v>732.2</v>
      </c>
      <c r="AD501">
        <f t="shared" si="97"/>
        <v>505.4</v>
      </c>
    </row>
    <row r="502" spans="2:30" x14ac:dyDescent="0.25">
      <c r="B502" s="2">
        <v>14</v>
      </c>
      <c r="C502" s="3" t="s">
        <v>30</v>
      </c>
      <c r="D502" s="3" t="str">
        <f>VLOOKUP(C502,'Class Desc'!$C$5:$D$53,2,FALSE)</f>
        <v>HSG AUTH MULT UNIT WATER</v>
      </c>
      <c r="E502" s="14">
        <v>4</v>
      </c>
      <c r="F502" s="2">
        <v>173.9</v>
      </c>
      <c r="G502" s="2">
        <v>146.30000000000001</v>
      </c>
      <c r="H502" s="2">
        <v>127.6</v>
      </c>
      <c r="I502" s="2">
        <v>146.6</v>
      </c>
      <c r="J502" s="2">
        <v>131.1</v>
      </c>
      <c r="K502" s="2">
        <v>141.6</v>
      </c>
      <c r="L502" s="2">
        <v>177</v>
      </c>
      <c r="M502" s="2">
        <v>86.9</v>
      </c>
      <c r="N502" s="2">
        <v>126.8</v>
      </c>
      <c r="O502" s="2">
        <v>131.69999999999999</v>
      </c>
      <c r="P502" s="2">
        <v>121.2</v>
      </c>
      <c r="Q502" s="2">
        <v>109</v>
      </c>
      <c r="R502">
        <f>SUMIFS(Accounts!$C$7:$C$306,Accounts!$A$7:$A$306,C502,Accounts!$B$7:$B$306,E502)</f>
        <v>1</v>
      </c>
      <c r="S502">
        <f t="shared" si="86"/>
        <v>173.9</v>
      </c>
      <c r="T502">
        <f t="shared" si="87"/>
        <v>146.30000000000001</v>
      </c>
      <c r="U502">
        <f t="shared" si="88"/>
        <v>127.6</v>
      </c>
      <c r="V502">
        <f t="shared" si="89"/>
        <v>146.6</v>
      </c>
      <c r="W502">
        <f t="shared" si="90"/>
        <v>131.1</v>
      </c>
      <c r="X502">
        <f t="shared" si="91"/>
        <v>141.6</v>
      </c>
      <c r="Y502">
        <f t="shared" si="92"/>
        <v>177</v>
      </c>
      <c r="Z502">
        <f t="shared" si="93"/>
        <v>86.9</v>
      </c>
      <c r="AA502">
        <f t="shared" si="94"/>
        <v>126.8</v>
      </c>
      <c r="AB502">
        <f t="shared" si="95"/>
        <v>131.69999999999999</v>
      </c>
      <c r="AC502">
        <f t="shared" si="96"/>
        <v>121.2</v>
      </c>
      <c r="AD502">
        <f t="shared" si="97"/>
        <v>109</v>
      </c>
    </row>
    <row r="503" spans="2:30" x14ac:dyDescent="0.25">
      <c r="B503" s="2">
        <v>14</v>
      </c>
      <c r="C503" s="3" t="s">
        <v>32</v>
      </c>
      <c r="D503" s="3" t="str">
        <f>VLOOKUP(C503,'Class Desc'!$C$5:$D$53,2,FALSE)</f>
        <v>SINGLE FAMILY WATER</v>
      </c>
      <c r="E503" s="3" t="s">
        <v>12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710.62</v>
      </c>
      <c r="N503" s="2">
        <v>0</v>
      </c>
      <c r="O503" s="2">
        <v>0</v>
      </c>
      <c r="P503" s="2">
        <v>0</v>
      </c>
      <c r="Q503" s="2">
        <v>0</v>
      </c>
      <c r="R503">
        <f>SUMIFS(Accounts!$C$7:$C$306,Accounts!$A$7:$A$306,C503,Accounts!$B$7:$B$306,E503)</f>
        <v>0</v>
      </c>
      <c r="S503">
        <f t="shared" si="86"/>
        <v>0</v>
      </c>
      <c r="T503">
        <f t="shared" si="87"/>
        <v>0</v>
      </c>
      <c r="U503">
        <f t="shared" si="88"/>
        <v>0</v>
      </c>
      <c r="V503">
        <f t="shared" si="89"/>
        <v>0</v>
      </c>
      <c r="W503">
        <f t="shared" si="90"/>
        <v>0</v>
      </c>
      <c r="X503">
        <f t="shared" si="91"/>
        <v>0</v>
      </c>
      <c r="Y503">
        <f t="shared" si="92"/>
        <v>0</v>
      </c>
      <c r="Z503">
        <f t="shared" si="93"/>
        <v>0</v>
      </c>
      <c r="AA503">
        <f t="shared" si="94"/>
        <v>0</v>
      </c>
      <c r="AB503">
        <f t="shared" si="95"/>
        <v>0</v>
      </c>
      <c r="AC503">
        <f t="shared" si="96"/>
        <v>0</v>
      </c>
      <c r="AD503">
        <f t="shared" si="97"/>
        <v>0</v>
      </c>
    </row>
    <row r="504" spans="2:30" x14ac:dyDescent="0.25">
      <c r="B504" s="2">
        <v>14</v>
      </c>
      <c r="C504" s="3" t="s">
        <v>32</v>
      </c>
      <c r="D504" s="3" t="str">
        <f>VLOOKUP(C504,'Class Desc'!$C$5:$D$53,2,FALSE)</f>
        <v>SINGLE FAMILY WATER</v>
      </c>
      <c r="E504" s="14">
        <v>0.75</v>
      </c>
      <c r="F504" s="2">
        <v>278742.40000000002</v>
      </c>
      <c r="G504" s="2">
        <v>243364.83</v>
      </c>
      <c r="H504" s="2">
        <v>212390.24</v>
      </c>
      <c r="I504" s="2">
        <v>248765.8</v>
      </c>
      <c r="J504" s="2">
        <v>269718.5</v>
      </c>
      <c r="K504" s="2">
        <v>293784.59999999998</v>
      </c>
      <c r="L504" s="2">
        <v>296951.5</v>
      </c>
      <c r="M504" s="2">
        <v>269937.13</v>
      </c>
      <c r="N504" s="2">
        <v>262806.65000000002</v>
      </c>
      <c r="O504" s="2">
        <v>246339.5</v>
      </c>
      <c r="P504" s="2">
        <v>232741.49</v>
      </c>
      <c r="Q504" s="2">
        <v>214339.72</v>
      </c>
      <c r="R504">
        <f>SUMIFS(Accounts!$C$7:$C$306,Accounts!$A$7:$A$306,C504,Accounts!$B$7:$B$306,E504)</f>
        <v>24897</v>
      </c>
      <c r="S504">
        <f t="shared" si="86"/>
        <v>11.195822789894367</v>
      </c>
      <c r="T504">
        <f t="shared" si="87"/>
        <v>9.7748656464634287</v>
      </c>
      <c r="U504">
        <f t="shared" si="88"/>
        <v>8.5307563160220106</v>
      </c>
      <c r="V504">
        <f t="shared" si="89"/>
        <v>9.9917982086195121</v>
      </c>
      <c r="W504">
        <f t="shared" si="90"/>
        <v>10.833373498815119</v>
      </c>
      <c r="X504">
        <f t="shared" si="91"/>
        <v>11.799999999999999</v>
      </c>
      <c r="Y504">
        <f t="shared" si="92"/>
        <v>11.92720006426477</v>
      </c>
      <c r="Z504">
        <f t="shared" si="93"/>
        <v>10.842154878097762</v>
      </c>
      <c r="AA504">
        <f t="shared" si="94"/>
        <v>10.555755713539785</v>
      </c>
      <c r="AB504">
        <f t="shared" si="95"/>
        <v>9.8943447001646785</v>
      </c>
      <c r="AC504">
        <f t="shared" si="96"/>
        <v>9.3481740771980562</v>
      </c>
      <c r="AD504">
        <f t="shared" si="97"/>
        <v>8.6090581194521434</v>
      </c>
    </row>
    <row r="505" spans="2:30" x14ac:dyDescent="0.25">
      <c r="B505" s="2">
        <v>14</v>
      </c>
      <c r="C505" s="3" t="s">
        <v>32</v>
      </c>
      <c r="D505" s="3" t="str">
        <f>VLOOKUP(C505,'Class Desc'!$C$5:$D$53,2,FALSE)</f>
        <v>SINGLE FAMILY WATER</v>
      </c>
      <c r="E505" s="14">
        <v>1</v>
      </c>
      <c r="F505" s="2">
        <v>101150.9</v>
      </c>
      <c r="G505" s="2">
        <v>75899.820000000007</v>
      </c>
      <c r="H505" s="2">
        <v>68458.100000000006</v>
      </c>
      <c r="I505" s="2">
        <v>91136</v>
      </c>
      <c r="J505" s="2">
        <v>96995.12</v>
      </c>
      <c r="K505" s="2">
        <v>108610.18</v>
      </c>
      <c r="L505" s="2">
        <v>112214.2</v>
      </c>
      <c r="M505" s="2">
        <v>93558.8</v>
      </c>
      <c r="N505" s="2">
        <v>96304.1</v>
      </c>
      <c r="O505" s="2">
        <v>86448</v>
      </c>
      <c r="P505" s="2">
        <v>74327.899999999994</v>
      </c>
      <c r="Q505" s="2">
        <v>74247</v>
      </c>
      <c r="R505">
        <f>SUMIFS(Accounts!$C$7:$C$306,Accounts!$A$7:$A$306,C505,Accounts!$B$7:$B$306,E505)</f>
        <v>7940</v>
      </c>
      <c r="S505">
        <f t="shared" si="86"/>
        <v>12.7394080604534</v>
      </c>
      <c r="T505">
        <f t="shared" si="87"/>
        <v>9.5591712846347612</v>
      </c>
      <c r="U505">
        <f t="shared" si="88"/>
        <v>8.6219269521410595</v>
      </c>
      <c r="V505">
        <f t="shared" si="89"/>
        <v>11.47808564231738</v>
      </c>
      <c r="W505">
        <f t="shared" si="90"/>
        <v>12.21601007556675</v>
      </c>
      <c r="X505">
        <f t="shared" si="91"/>
        <v>13.678863979848865</v>
      </c>
      <c r="Y505">
        <f t="shared" si="92"/>
        <v>14.132770780856422</v>
      </c>
      <c r="Z505">
        <f t="shared" si="93"/>
        <v>11.783224181360202</v>
      </c>
      <c r="AA505">
        <f t="shared" si="94"/>
        <v>12.1289798488665</v>
      </c>
      <c r="AB505">
        <f t="shared" si="95"/>
        <v>10.887657430730478</v>
      </c>
      <c r="AC505">
        <f t="shared" si="96"/>
        <v>9.3611964735516366</v>
      </c>
      <c r="AD505">
        <f t="shared" si="97"/>
        <v>9.3510075566750626</v>
      </c>
    </row>
    <row r="506" spans="2:30" x14ac:dyDescent="0.25">
      <c r="B506" s="2">
        <v>14</v>
      </c>
      <c r="C506" s="3" t="s">
        <v>32</v>
      </c>
      <c r="D506" s="3" t="str">
        <f>VLOOKUP(C506,'Class Desc'!$C$5:$D$53,2,FALSE)</f>
        <v>SINGLE FAMILY WATER</v>
      </c>
      <c r="E506" s="14">
        <v>1.5</v>
      </c>
      <c r="F506" s="2">
        <v>616.20000000000005</v>
      </c>
      <c r="G506" s="2">
        <v>532.9</v>
      </c>
      <c r="H506" s="2">
        <v>440.1</v>
      </c>
      <c r="I506" s="2">
        <v>539.79999999999995</v>
      </c>
      <c r="J506" s="2">
        <v>465.1</v>
      </c>
      <c r="K506" s="2">
        <v>488.6</v>
      </c>
      <c r="L506" s="2">
        <v>718.7</v>
      </c>
      <c r="M506" s="2">
        <v>630.79999999999995</v>
      </c>
      <c r="N506" s="2">
        <v>652.20000000000005</v>
      </c>
      <c r="O506" s="2">
        <v>705.8</v>
      </c>
      <c r="P506" s="2">
        <v>446.1</v>
      </c>
      <c r="Q506" s="2">
        <v>550.20000000000005</v>
      </c>
      <c r="R506">
        <f>SUMIFS(Accounts!$C$7:$C$306,Accounts!$A$7:$A$306,C506,Accounts!$B$7:$B$306,E506)</f>
        <v>55</v>
      </c>
      <c r="S506">
        <f t="shared" si="86"/>
        <v>11.203636363636365</v>
      </c>
      <c r="T506">
        <f t="shared" si="87"/>
        <v>9.6890909090909094</v>
      </c>
      <c r="U506">
        <f t="shared" si="88"/>
        <v>8.0018181818181819</v>
      </c>
      <c r="V506">
        <f t="shared" si="89"/>
        <v>9.8145454545454545</v>
      </c>
      <c r="W506">
        <f t="shared" si="90"/>
        <v>8.456363636363637</v>
      </c>
      <c r="X506">
        <f t="shared" si="91"/>
        <v>8.8836363636363647</v>
      </c>
      <c r="Y506">
        <f t="shared" si="92"/>
        <v>13.067272727272728</v>
      </c>
      <c r="Z506">
        <f t="shared" si="93"/>
        <v>11.469090909090909</v>
      </c>
      <c r="AA506">
        <f t="shared" si="94"/>
        <v>11.858181818181819</v>
      </c>
      <c r="AB506">
        <f t="shared" si="95"/>
        <v>12.832727272727272</v>
      </c>
      <c r="AC506">
        <f t="shared" si="96"/>
        <v>8.1109090909090913</v>
      </c>
      <c r="AD506">
        <f t="shared" si="97"/>
        <v>10.003636363636364</v>
      </c>
    </row>
    <row r="507" spans="2:30" x14ac:dyDescent="0.25">
      <c r="B507" s="2">
        <v>14</v>
      </c>
      <c r="C507" s="3" t="s">
        <v>32</v>
      </c>
      <c r="D507" s="3" t="str">
        <f>VLOOKUP(C507,'Class Desc'!$C$5:$D$53,2,FALSE)</f>
        <v>SINGLE FAMILY WATER</v>
      </c>
      <c r="E507" s="14">
        <v>2</v>
      </c>
      <c r="F507" s="2">
        <v>214.7</v>
      </c>
      <c r="G507" s="2">
        <v>167.5</v>
      </c>
      <c r="H507" s="2">
        <v>162.80000000000001</v>
      </c>
      <c r="I507" s="2">
        <v>205.4</v>
      </c>
      <c r="J507" s="2">
        <v>161.5</v>
      </c>
      <c r="K507" s="2">
        <v>212.6</v>
      </c>
      <c r="L507" s="2">
        <v>201.5</v>
      </c>
      <c r="M507" s="2">
        <v>163.80000000000001</v>
      </c>
      <c r="N507" s="2">
        <v>190.3</v>
      </c>
      <c r="O507" s="2">
        <v>176.5</v>
      </c>
      <c r="P507" s="2">
        <v>178.2</v>
      </c>
      <c r="Q507" s="2">
        <v>214.9</v>
      </c>
      <c r="R507">
        <f>SUMIFS(Accounts!$C$7:$C$306,Accounts!$A$7:$A$306,C507,Accounts!$B$7:$B$306,E507)</f>
        <v>1</v>
      </c>
      <c r="S507">
        <f t="shared" si="86"/>
        <v>214.7</v>
      </c>
      <c r="T507">
        <f t="shared" si="87"/>
        <v>167.5</v>
      </c>
      <c r="U507">
        <f t="shared" si="88"/>
        <v>162.80000000000001</v>
      </c>
      <c r="V507">
        <f t="shared" si="89"/>
        <v>205.4</v>
      </c>
      <c r="W507">
        <f t="shared" si="90"/>
        <v>161.5</v>
      </c>
      <c r="X507">
        <f t="shared" si="91"/>
        <v>212.6</v>
      </c>
      <c r="Y507">
        <f t="shared" si="92"/>
        <v>201.5</v>
      </c>
      <c r="Z507">
        <f t="shared" si="93"/>
        <v>163.80000000000001</v>
      </c>
      <c r="AA507">
        <f t="shared" si="94"/>
        <v>190.3</v>
      </c>
      <c r="AB507">
        <f t="shared" si="95"/>
        <v>176.5</v>
      </c>
      <c r="AC507">
        <f t="shared" si="96"/>
        <v>178.2</v>
      </c>
      <c r="AD507">
        <f t="shared" si="97"/>
        <v>214.9</v>
      </c>
    </row>
    <row r="508" spans="2:30" x14ac:dyDescent="0.25">
      <c r="B508" s="2">
        <v>14</v>
      </c>
      <c r="C508" s="3" t="s">
        <v>33</v>
      </c>
      <c r="D508" s="3" t="str">
        <f>VLOOKUP(C508,'Class Desc'!$C$5:$D$53,2,FALSE)</f>
        <v>HSG AUTH SNGLE UNIT WATER</v>
      </c>
      <c r="E508" s="14">
        <v>0.75</v>
      </c>
      <c r="F508" s="2">
        <v>1583.6</v>
      </c>
      <c r="G508" s="2">
        <v>1113.8</v>
      </c>
      <c r="H508" s="2">
        <v>951.5</v>
      </c>
      <c r="I508" s="2">
        <v>1111.9000000000001</v>
      </c>
      <c r="J508" s="2">
        <v>1171.4000000000001</v>
      </c>
      <c r="K508" s="2">
        <v>1453.1</v>
      </c>
      <c r="L508" s="2">
        <v>1290</v>
      </c>
      <c r="M508" s="2">
        <v>983</v>
      </c>
      <c r="N508" s="2">
        <v>941.7</v>
      </c>
      <c r="O508" s="2">
        <v>986.5</v>
      </c>
      <c r="P508" s="2">
        <v>638.9</v>
      </c>
      <c r="Q508" s="2">
        <v>739.9</v>
      </c>
      <c r="R508">
        <f>SUMIFS(Accounts!$C$7:$C$306,Accounts!$A$7:$A$306,C508,Accounts!$B$7:$B$306,E508)</f>
        <v>68</v>
      </c>
      <c r="S508">
        <f t="shared" si="86"/>
        <v>23.288235294117644</v>
      </c>
      <c r="T508">
        <f t="shared" si="87"/>
        <v>16.379411764705882</v>
      </c>
      <c r="U508">
        <f t="shared" si="88"/>
        <v>13.992647058823529</v>
      </c>
      <c r="V508">
        <f t="shared" si="89"/>
        <v>16.351470588235294</v>
      </c>
      <c r="W508">
        <f t="shared" si="90"/>
        <v>17.226470588235294</v>
      </c>
      <c r="X508">
        <f t="shared" si="91"/>
        <v>21.369117647058822</v>
      </c>
      <c r="Y508">
        <f t="shared" si="92"/>
        <v>18.970588235294116</v>
      </c>
      <c r="Z508">
        <f t="shared" si="93"/>
        <v>14.455882352941176</v>
      </c>
      <c r="AA508">
        <f t="shared" si="94"/>
        <v>13.848529411764707</v>
      </c>
      <c r="AB508">
        <f t="shared" si="95"/>
        <v>14.507352941176471</v>
      </c>
      <c r="AC508">
        <f t="shared" si="96"/>
        <v>9.3955882352941167</v>
      </c>
      <c r="AD508">
        <f t="shared" si="97"/>
        <v>10.880882352941176</v>
      </c>
    </row>
    <row r="509" spans="2:30" x14ac:dyDescent="0.25">
      <c r="B509" s="2">
        <v>14</v>
      </c>
      <c r="C509" s="3" t="s">
        <v>33</v>
      </c>
      <c r="D509" s="3" t="str">
        <f>VLOOKUP(C509,'Class Desc'!$C$5:$D$53,2,FALSE)</f>
        <v>HSG AUTH SNGLE UNIT WATER</v>
      </c>
      <c r="E509" s="14">
        <v>1</v>
      </c>
      <c r="F509" s="2">
        <v>102</v>
      </c>
      <c r="G509" s="2">
        <v>85.8</v>
      </c>
      <c r="H509" s="2">
        <v>66.599999999999994</v>
      </c>
      <c r="I509" s="2">
        <v>86.8</v>
      </c>
      <c r="J509" s="2">
        <v>94.9</v>
      </c>
      <c r="K509" s="2">
        <v>101.6</v>
      </c>
      <c r="L509" s="2">
        <v>117.2</v>
      </c>
      <c r="M509" s="2">
        <v>81.3</v>
      </c>
      <c r="N509" s="2">
        <v>78.599999999999994</v>
      </c>
      <c r="O509" s="2">
        <v>88.8</v>
      </c>
      <c r="P509" s="2">
        <v>75.599999999999994</v>
      </c>
      <c r="Q509" s="2">
        <v>60</v>
      </c>
      <c r="R509">
        <f>SUMIFS(Accounts!$C$7:$C$306,Accounts!$A$7:$A$306,C509,Accounts!$B$7:$B$306,E509)</f>
        <v>2</v>
      </c>
      <c r="S509">
        <f t="shared" si="86"/>
        <v>51</v>
      </c>
      <c r="T509">
        <f t="shared" si="87"/>
        <v>42.9</v>
      </c>
      <c r="U509">
        <f t="shared" si="88"/>
        <v>33.299999999999997</v>
      </c>
      <c r="V509">
        <f t="shared" si="89"/>
        <v>43.4</v>
      </c>
      <c r="W509">
        <f t="shared" si="90"/>
        <v>47.45</v>
      </c>
      <c r="X509">
        <f t="shared" si="91"/>
        <v>50.8</v>
      </c>
      <c r="Y509">
        <f t="shared" si="92"/>
        <v>58.6</v>
      </c>
      <c r="Z509">
        <f t="shared" si="93"/>
        <v>40.65</v>
      </c>
      <c r="AA509">
        <f t="shared" si="94"/>
        <v>39.299999999999997</v>
      </c>
      <c r="AB509">
        <f t="shared" si="95"/>
        <v>44.4</v>
      </c>
      <c r="AC509">
        <f t="shared" si="96"/>
        <v>37.799999999999997</v>
      </c>
      <c r="AD509">
        <f t="shared" si="97"/>
        <v>30</v>
      </c>
    </row>
    <row r="510" spans="2:30" x14ac:dyDescent="0.25">
      <c r="B510" s="2">
        <v>14</v>
      </c>
      <c r="C510" s="3" t="s">
        <v>34</v>
      </c>
      <c r="D510" s="3" t="str">
        <f>VLOOKUP(C510,'Class Desc'!$C$5:$D$53,2,FALSE)</f>
        <v>SCHOOLS COMMERCIAL</v>
      </c>
      <c r="E510" s="14">
        <v>0.75</v>
      </c>
      <c r="F510" s="2">
        <v>18</v>
      </c>
      <c r="G510" s="2">
        <v>9.3000000000000007</v>
      </c>
      <c r="H510" s="2">
        <v>13.6</v>
      </c>
      <c r="I510" s="2">
        <v>11.8</v>
      </c>
      <c r="J510" s="2">
        <v>7.9</v>
      </c>
      <c r="K510" s="2">
        <v>8.8000000000000007</v>
      </c>
      <c r="L510" s="2">
        <v>9.4</v>
      </c>
      <c r="M510" s="2">
        <v>8.8000000000000007</v>
      </c>
      <c r="N510" s="2">
        <v>10.4</v>
      </c>
      <c r="O510" s="2">
        <v>8</v>
      </c>
      <c r="P510" s="2">
        <v>9.6</v>
      </c>
      <c r="Q510" s="2">
        <v>6.3</v>
      </c>
      <c r="R510">
        <f>SUMIFS(Accounts!$C$7:$C$306,Accounts!$A$7:$A$306,C510,Accounts!$B$7:$B$306,E510)</f>
        <v>2</v>
      </c>
      <c r="S510">
        <f t="shared" si="86"/>
        <v>9</v>
      </c>
      <c r="T510">
        <f t="shared" si="87"/>
        <v>4.6500000000000004</v>
      </c>
      <c r="U510">
        <f t="shared" si="88"/>
        <v>6.8</v>
      </c>
      <c r="V510">
        <f t="shared" si="89"/>
        <v>5.9</v>
      </c>
      <c r="W510">
        <f t="shared" si="90"/>
        <v>3.95</v>
      </c>
      <c r="X510">
        <f t="shared" si="91"/>
        <v>4.4000000000000004</v>
      </c>
      <c r="Y510">
        <f t="shared" si="92"/>
        <v>4.7</v>
      </c>
      <c r="Z510">
        <f t="shared" si="93"/>
        <v>4.4000000000000004</v>
      </c>
      <c r="AA510">
        <f t="shared" si="94"/>
        <v>5.2</v>
      </c>
      <c r="AB510">
        <f t="shared" si="95"/>
        <v>4</v>
      </c>
      <c r="AC510">
        <f t="shared" si="96"/>
        <v>4.8</v>
      </c>
      <c r="AD510">
        <f t="shared" si="97"/>
        <v>3.15</v>
      </c>
    </row>
    <row r="511" spans="2:30" x14ac:dyDescent="0.25">
      <c r="B511" s="2">
        <v>14</v>
      </c>
      <c r="C511" s="3" t="s">
        <v>34</v>
      </c>
      <c r="D511" s="3" t="str">
        <f>VLOOKUP(C511,'Class Desc'!$C$5:$D$53,2,FALSE)</f>
        <v>SCHOOLS COMMERCIAL</v>
      </c>
      <c r="E511" s="14">
        <v>1</v>
      </c>
      <c r="F511" s="2">
        <v>23.6</v>
      </c>
      <c r="G511" s="2">
        <v>41.3</v>
      </c>
      <c r="H511" s="2">
        <v>31.4</v>
      </c>
      <c r="I511" s="2">
        <v>61</v>
      </c>
      <c r="J511" s="2">
        <v>45</v>
      </c>
      <c r="K511" s="2">
        <v>38.1</v>
      </c>
      <c r="L511" s="2">
        <v>27.1</v>
      </c>
      <c r="M511" s="2">
        <v>20.3</v>
      </c>
      <c r="N511" s="2">
        <v>34.299999999999997</v>
      </c>
      <c r="O511" s="2">
        <v>37.9</v>
      </c>
      <c r="P511" s="2">
        <v>48.5</v>
      </c>
      <c r="Q511" s="2">
        <v>36.6</v>
      </c>
      <c r="R511">
        <f>SUMIFS(Accounts!$C$7:$C$306,Accounts!$A$7:$A$306,C511,Accounts!$B$7:$B$306,E511)</f>
        <v>3</v>
      </c>
      <c r="S511">
        <f t="shared" si="86"/>
        <v>7.8666666666666671</v>
      </c>
      <c r="T511">
        <f t="shared" si="87"/>
        <v>13.766666666666666</v>
      </c>
      <c r="U511">
        <f t="shared" si="88"/>
        <v>10.466666666666667</v>
      </c>
      <c r="V511">
        <f t="shared" si="89"/>
        <v>20.333333333333332</v>
      </c>
      <c r="W511">
        <f t="shared" si="90"/>
        <v>15</v>
      </c>
      <c r="X511">
        <f t="shared" si="91"/>
        <v>12.700000000000001</v>
      </c>
      <c r="Y511">
        <f t="shared" si="92"/>
        <v>9.0333333333333332</v>
      </c>
      <c r="Z511">
        <f t="shared" si="93"/>
        <v>6.7666666666666666</v>
      </c>
      <c r="AA511">
        <f t="shared" si="94"/>
        <v>11.433333333333332</v>
      </c>
      <c r="AB511">
        <f t="shared" si="95"/>
        <v>12.633333333333333</v>
      </c>
      <c r="AC511">
        <f t="shared" si="96"/>
        <v>16.166666666666668</v>
      </c>
      <c r="AD511">
        <f t="shared" si="97"/>
        <v>12.200000000000001</v>
      </c>
    </row>
    <row r="512" spans="2:30" x14ac:dyDescent="0.25">
      <c r="B512" s="2">
        <v>14</v>
      </c>
      <c r="C512" s="3" t="s">
        <v>34</v>
      </c>
      <c r="D512" s="3" t="str">
        <f>VLOOKUP(C512,'Class Desc'!$C$5:$D$53,2,FALSE)</f>
        <v>SCHOOLS COMMERCIAL</v>
      </c>
      <c r="E512" s="14">
        <v>1.5</v>
      </c>
      <c r="F512" s="2">
        <v>94.7</v>
      </c>
      <c r="G512" s="2">
        <v>106.6</v>
      </c>
      <c r="H512" s="2">
        <v>111</v>
      </c>
      <c r="I512" s="2">
        <v>123</v>
      </c>
      <c r="J512" s="2">
        <v>120.7</v>
      </c>
      <c r="K512" s="2">
        <v>127.1</v>
      </c>
      <c r="L512" s="2">
        <v>124.6</v>
      </c>
      <c r="M512" s="2">
        <v>91.7</v>
      </c>
      <c r="N512" s="2">
        <v>127.7</v>
      </c>
      <c r="O512" s="2">
        <v>137.19999999999999</v>
      </c>
      <c r="P512" s="2">
        <v>183.5</v>
      </c>
      <c r="Q512" s="2">
        <v>121.2</v>
      </c>
      <c r="R512">
        <f>SUMIFS(Accounts!$C$7:$C$306,Accounts!$A$7:$A$306,C512,Accounts!$B$7:$B$306,E512)</f>
        <v>6</v>
      </c>
      <c r="S512">
        <f t="shared" si="86"/>
        <v>15.783333333333333</v>
      </c>
      <c r="T512">
        <f t="shared" si="87"/>
        <v>17.766666666666666</v>
      </c>
      <c r="U512">
        <f t="shared" si="88"/>
        <v>18.5</v>
      </c>
      <c r="V512">
        <f t="shared" si="89"/>
        <v>20.5</v>
      </c>
      <c r="W512">
        <f t="shared" si="90"/>
        <v>20.116666666666667</v>
      </c>
      <c r="X512">
        <f t="shared" si="91"/>
        <v>21.183333333333334</v>
      </c>
      <c r="Y512">
        <f t="shared" si="92"/>
        <v>20.766666666666666</v>
      </c>
      <c r="Z512">
        <f t="shared" si="93"/>
        <v>15.283333333333333</v>
      </c>
      <c r="AA512">
        <f t="shared" si="94"/>
        <v>21.283333333333335</v>
      </c>
      <c r="AB512">
        <f t="shared" si="95"/>
        <v>22.866666666666664</v>
      </c>
      <c r="AC512">
        <f t="shared" si="96"/>
        <v>30.583333333333332</v>
      </c>
      <c r="AD512">
        <f t="shared" si="97"/>
        <v>20.2</v>
      </c>
    </row>
    <row r="513" spans="2:30" x14ac:dyDescent="0.25">
      <c r="B513" s="2">
        <v>14</v>
      </c>
      <c r="C513" s="3" t="s">
        <v>34</v>
      </c>
      <c r="D513" s="3" t="str">
        <f>VLOOKUP(C513,'Class Desc'!$C$5:$D$53,2,FALSE)</f>
        <v>SCHOOLS COMMERCIAL</v>
      </c>
      <c r="E513" s="14">
        <v>2</v>
      </c>
      <c r="F513" s="2">
        <v>1033.5999999999999</v>
      </c>
      <c r="G513" s="2">
        <v>1296.3</v>
      </c>
      <c r="H513" s="2">
        <v>1018.8</v>
      </c>
      <c r="I513" s="2">
        <v>972.2</v>
      </c>
      <c r="J513" s="2">
        <v>1117.0999999999999</v>
      </c>
      <c r="K513" s="2">
        <v>1282.8</v>
      </c>
      <c r="L513" s="2">
        <v>1139.4000000000001</v>
      </c>
      <c r="M513" s="2">
        <v>1586.4</v>
      </c>
      <c r="N513" s="2">
        <v>1329.7</v>
      </c>
      <c r="O513" s="2">
        <v>1209.5999999999999</v>
      </c>
      <c r="P513" s="2">
        <v>1181</v>
      </c>
      <c r="Q513" s="2">
        <v>921.1</v>
      </c>
      <c r="R513">
        <f>SUMIFS(Accounts!$C$7:$C$306,Accounts!$A$7:$A$306,C513,Accounts!$B$7:$B$306,E513)</f>
        <v>27</v>
      </c>
      <c r="S513">
        <f t="shared" si="86"/>
        <v>38.281481481481478</v>
      </c>
      <c r="T513">
        <f t="shared" si="87"/>
        <v>48.011111111111113</v>
      </c>
      <c r="U513">
        <f t="shared" si="88"/>
        <v>37.733333333333334</v>
      </c>
      <c r="V513">
        <f t="shared" si="89"/>
        <v>36.007407407407406</v>
      </c>
      <c r="W513">
        <f t="shared" si="90"/>
        <v>41.374074074074073</v>
      </c>
      <c r="X513">
        <f t="shared" si="91"/>
        <v>47.511111111111113</v>
      </c>
      <c r="Y513">
        <f t="shared" si="92"/>
        <v>42.2</v>
      </c>
      <c r="Z513">
        <f t="shared" si="93"/>
        <v>58.75555555555556</v>
      </c>
      <c r="AA513">
        <f t="shared" si="94"/>
        <v>49.248148148148147</v>
      </c>
      <c r="AB513">
        <f t="shared" si="95"/>
        <v>44.8</v>
      </c>
      <c r="AC513">
        <f t="shared" si="96"/>
        <v>43.74074074074074</v>
      </c>
      <c r="AD513">
        <f t="shared" si="97"/>
        <v>34.114814814814814</v>
      </c>
    </row>
    <row r="514" spans="2:30" x14ac:dyDescent="0.25">
      <c r="B514" s="2">
        <v>14</v>
      </c>
      <c r="C514" s="3" t="s">
        <v>34</v>
      </c>
      <c r="D514" s="3" t="str">
        <f>VLOOKUP(C514,'Class Desc'!$C$5:$D$53,2,FALSE)</f>
        <v>SCHOOLS COMMERCIAL</v>
      </c>
      <c r="E514" s="14">
        <v>3</v>
      </c>
      <c r="F514" s="2">
        <v>1165.0999999999999</v>
      </c>
      <c r="G514" s="2">
        <v>1373.5</v>
      </c>
      <c r="H514" s="2">
        <v>1261.8</v>
      </c>
      <c r="I514" s="2">
        <v>1150.5999999999999</v>
      </c>
      <c r="J514" s="2">
        <v>1398.1</v>
      </c>
      <c r="K514" s="2">
        <v>1672.9</v>
      </c>
      <c r="L514" s="2">
        <v>1266.5</v>
      </c>
      <c r="M514" s="2">
        <v>958.2</v>
      </c>
      <c r="N514" s="2">
        <v>1399.5</v>
      </c>
      <c r="O514" s="2">
        <v>2099.9</v>
      </c>
      <c r="P514" s="2">
        <v>1707</v>
      </c>
      <c r="Q514" s="2">
        <v>1031.5999999999999</v>
      </c>
      <c r="R514">
        <f>SUMIFS(Accounts!$C$7:$C$306,Accounts!$A$7:$A$306,C514,Accounts!$B$7:$B$306,E514)</f>
        <v>20</v>
      </c>
      <c r="S514">
        <f t="shared" si="86"/>
        <v>58.254999999999995</v>
      </c>
      <c r="T514">
        <f t="shared" si="87"/>
        <v>68.674999999999997</v>
      </c>
      <c r="U514">
        <f t="shared" si="88"/>
        <v>63.089999999999996</v>
      </c>
      <c r="V514">
        <f t="shared" si="89"/>
        <v>57.529999999999994</v>
      </c>
      <c r="W514">
        <f t="shared" si="90"/>
        <v>69.905000000000001</v>
      </c>
      <c r="X514">
        <f t="shared" si="91"/>
        <v>83.64500000000001</v>
      </c>
      <c r="Y514">
        <f t="shared" si="92"/>
        <v>63.325000000000003</v>
      </c>
      <c r="Z514">
        <f t="shared" si="93"/>
        <v>47.910000000000004</v>
      </c>
      <c r="AA514">
        <f t="shared" si="94"/>
        <v>69.974999999999994</v>
      </c>
      <c r="AB514">
        <f t="shared" si="95"/>
        <v>104.995</v>
      </c>
      <c r="AC514">
        <f t="shared" si="96"/>
        <v>85.35</v>
      </c>
      <c r="AD514">
        <f t="shared" si="97"/>
        <v>51.58</v>
      </c>
    </row>
    <row r="515" spans="2:30" x14ac:dyDescent="0.25">
      <c r="B515" s="2">
        <v>14</v>
      </c>
      <c r="C515" s="3" t="s">
        <v>34</v>
      </c>
      <c r="D515" s="3" t="str">
        <f>VLOOKUP(C515,'Class Desc'!$C$5:$D$53,2,FALSE)</f>
        <v>SCHOOLS COMMERCIAL</v>
      </c>
      <c r="E515" s="14">
        <v>4</v>
      </c>
      <c r="F515" s="2">
        <v>2568.6999999999998</v>
      </c>
      <c r="G515" s="2">
        <v>2512.8000000000002</v>
      </c>
      <c r="H515" s="2">
        <v>2014.9</v>
      </c>
      <c r="I515" s="2">
        <v>2414.5</v>
      </c>
      <c r="J515" s="2">
        <v>3100.4</v>
      </c>
      <c r="K515" s="2">
        <v>4588.7</v>
      </c>
      <c r="L515" s="2">
        <v>2986.3</v>
      </c>
      <c r="M515" s="2">
        <v>3833</v>
      </c>
      <c r="N515" s="2">
        <v>3470.1</v>
      </c>
      <c r="O515" s="2">
        <v>3405</v>
      </c>
      <c r="P515" s="2">
        <v>3116.4</v>
      </c>
      <c r="Q515" s="2">
        <v>2941</v>
      </c>
      <c r="R515">
        <f>SUMIFS(Accounts!$C$7:$C$306,Accounts!$A$7:$A$306,C515,Accounts!$B$7:$B$306,E515)</f>
        <v>18</v>
      </c>
      <c r="S515">
        <f t="shared" ref="S515:S578" si="98">IFERROR(F515/$R515,0)</f>
        <v>142.70555555555555</v>
      </c>
      <c r="T515">
        <f t="shared" ref="T515:T578" si="99">IFERROR(G515/$R515,0)</f>
        <v>139.60000000000002</v>
      </c>
      <c r="U515">
        <f t="shared" ref="U515:U578" si="100">IFERROR(H515/$R515,0)</f>
        <v>111.9388888888889</v>
      </c>
      <c r="V515">
        <f t="shared" ref="V515:V578" si="101">IFERROR(I515/$R515,0)</f>
        <v>134.13888888888889</v>
      </c>
      <c r="W515">
        <f t="shared" ref="W515:W578" si="102">IFERROR(J515/$R515,0)</f>
        <v>172.24444444444444</v>
      </c>
      <c r="X515">
        <f t="shared" ref="X515:X578" si="103">IFERROR(K515/$R515,0)</f>
        <v>254.92777777777778</v>
      </c>
      <c r="Y515">
        <f t="shared" ref="Y515:Y578" si="104">IFERROR(L515/$R515,0)</f>
        <v>165.90555555555557</v>
      </c>
      <c r="Z515">
        <f t="shared" ref="Z515:Z578" si="105">IFERROR(M515/$R515,0)</f>
        <v>212.94444444444446</v>
      </c>
      <c r="AA515">
        <f t="shared" ref="AA515:AA578" si="106">IFERROR(N515/$R515,0)</f>
        <v>192.78333333333333</v>
      </c>
      <c r="AB515">
        <f t="shared" ref="AB515:AB578" si="107">IFERROR(O515/$R515,0)</f>
        <v>189.16666666666666</v>
      </c>
      <c r="AC515">
        <f t="shared" ref="AC515:AC578" si="108">IFERROR(P515/$R515,0)</f>
        <v>173.13333333333333</v>
      </c>
      <c r="AD515">
        <f t="shared" ref="AD515:AD578" si="109">IFERROR(Q515/$R515,0)</f>
        <v>163.38888888888889</v>
      </c>
    </row>
    <row r="516" spans="2:30" x14ac:dyDescent="0.25">
      <c r="B516" s="2">
        <v>14</v>
      </c>
      <c r="C516" s="3" t="s">
        <v>34</v>
      </c>
      <c r="D516" s="3" t="str">
        <f>VLOOKUP(C516,'Class Desc'!$C$5:$D$53,2,FALSE)</f>
        <v>SCHOOLS COMMERCIAL</v>
      </c>
      <c r="E516" s="14">
        <v>6</v>
      </c>
      <c r="F516" s="2">
        <v>398</v>
      </c>
      <c r="G516" s="2">
        <v>418.2</v>
      </c>
      <c r="H516" s="2">
        <v>441.2</v>
      </c>
      <c r="I516" s="2">
        <v>563.79999999999995</v>
      </c>
      <c r="J516" s="2">
        <v>518.9</v>
      </c>
      <c r="K516" s="2">
        <v>453.9</v>
      </c>
      <c r="L516" s="2">
        <v>285</v>
      </c>
      <c r="M516" s="2">
        <v>117.7</v>
      </c>
      <c r="N516" s="2">
        <v>391.9</v>
      </c>
      <c r="O516" s="2">
        <v>484</v>
      </c>
      <c r="P516" s="2">
        <v>492.8</v>
      </c>
      <c r="Q516" s="2">
        <v>356.1</v>
      </c>
      <c r="R516">
        <f>SUMIFS(Accounts!$C$7:$C$306,Accounts!$A$7:$A$306,C516,Accounts!$B$7:$B$306,E516)</f>
        <v>2</v>
      </c>
      <c r="S516">
        <f t="shared" si="98"/>
        <v>199</v>
      </c>
      <c r="T516">
        <f t="shared" si="99"/>
        <v>209.1</v>
      </c>
      <c r="U516">
        <f t="shared" si="100"/>
        <v>220.6</v>
      </c>
      <c r="V516">
        <f t="shared" si="101"/>
        <v>281.89999999999998</v>
      </c>
      <c r="W516">
        <f t="shared" si="102"/>
        <v>259.45</v>
      </c>
      <c r="X516">
        <f t="shared" si="103"/>
        <v>226.95</v>
      </c>
      <c r="Y516">
        <f t="shared" si="104"/>
        <v>142.5</v>
      </c>
      <c r="Z516">
        <f t="shared" si="105"/>
        <v>58.85</v>
      </c>
      <c r="AA516">
        <f t="shared" si="106"/>
        <v>195.95</v>
      </c>
      <c r="AB516">
        <f t="shared" si="107"/>
        <v>242</v>
      </c>
      <c r="AC516">
        <f t="shared" si="108"/>
        <v>246.4</v>
      </c>
      <c r="AD516">
        <f t="shared" si="109"/>
        <v>178.05</v>
      </c>
    </row>
    <row r="517" spans="2:30" x14ac:dyDescent="0.25">
      <c r="B517" s="2">
        <v>15</v>
      </c>
      <c r="C517" s="3" t="s">
        <v>11</v>
      </c>
      <c r="D517" s="3" t="str">
        <f>VLOOKUP(C517,'Class Desc'!$C$5:$D$53,2,FALSE)</f>
        <v>AGRICULTURAL WATER</v>
      </c>
      <c r="E517" s="14">
        <v>0.75</v>
      </c>
      <c r="F517" s="2">
        <v>719.3</v>
      </c>
      <c r="G517" s="2">
        <v>756.3</v>
      </c>
      <c r="H517" s="2">
        <v>574.79999999999995</v>
      </c>
      <c r="I517" s="4"/>
      <c r="J517" s="4"/>
      <c r="K517" s="4"/>
      <c r="L517" s="4"/>
      <c r="M517" s="4"/>
      <c r="N517" s="4"/>
      <c r="O517" s="4"/>
      <c r="P517" s="4"/>
      <c r="Q517" s="4"/>
      <c r="R517">
        <f>SUMIFS(Accounts!$C$7:$C$306,Accounts!$A$7:$A$306,C517,Accounts!$B$7:$B$306,E517)</f>
        <v>9</v>
      </c>
      <c r="S517">
        <f t="shared" si="98"/>
        <v>79.922222222222217</v>
      </c>
      <c r="T517">
        <f t="shared" si="99"/>
        <v>84.033333333333331</v>
      </c>
      <c r="U517">
        <f t="shared" si="100"/>
        <v>63.86666666666666</v>
      </c>
      <c r="V517">
        <f t="shared" si="101"/>
        <v>0</v>
      </c>
      <c r="W517">
        <f t="shared" si="102"/>
        <v>0</v>
      </c>
      <c r="X517">
        <f t="shared" si="103"/>
        <v>0</v>
      </c>
      <c r="Y517">
        <f t="shared" si="104"/>
        <v>0</v>
      </c>
      <c r="Z517">
        <f t="shared" si="105"/>
        <v>0</v>
      </c>
      <c r="AA517">
        <f t="shared" si="106"/>
        <v>0</v>
      </c>
      <c r="AB517">
        <f t="shared" si="107"/>
        <v>0</v>
      </c>
      <c r="AC517">
        <f t="shared" si="108"/>
        <v>0</v>
      </c>
      <c r="AD517">
        <f t="shared" si="109"/>
        <v>0</v>
      </c>
    </row>
    <row r="518" spans="2:30" x14ac:dyDescent="0.25">
      <c r="B518" s="2">
        <v>15</v>
      </c>
      <c r="C518" s="3" t="s">
        <v>11</v>
      </c>
      <c r="D518" s="3" t="str">
        <f>VLOOKUP(C518,'Class Desc'!$C$5:$D$53,2,FALSE)</f>
        <v>AGRICULTURAL WATER</v>
      </c>
      <c r="E518" s="14">
        <v>1</v>
      </c>
      <c r="F518" s="2">
        <v>73.5</v>
      </c>
      <c r="G518" s="2">
        <v>108.4</v>
      </c>
      <c r="H518" s="2">
        <v>133.5</v>
      </c>
      <c r="I518" s="4"/>
      <c r="J518" s="4"/>
      <c r="K518" s="4"/>
      <c r="L518" s="4"/>
      <c r="M518" s="4"/>
      <c r="N518" s="4"/>
      <c r="O518" s="4"/>
      <c r="P518" s="4"/>
      <c r="Q518" s="4"/>
      <c r="R518">
        <f>SUMIFS(Accounts!$C$7:$C$306,Accounts!$A$7:$A$306,C518,Accounts!$B$7:$B$306,E518)</f>
        <v>4</v>
      </c>
      <c r="S518">
        <f t="shared" si="98"/>
        <v>18.375</v>
      </c>
      <c r="T518">
        <f t="shared" si="99"/>
        <v>27.1</v>
      </c>
      <c r="U518">
        <f t="shared" si="100"/>
        <v>33.375</v>
      </c>
      <c r="V518">
        <f t="shared" si="101"/>
        <v>0</v>
      </c>
      <c r="W518">
        <f t="shared" si="102"/>
        <v>0</v>
      </c>
      <c r="X518">
        <f t="shared" si="103"/>
        <v>0</v>
      </c>
      <c r="Y518">
        <f t="shared" si="104"/>
        <v>0</v>
      </c>
      <c r="Z518">
        <f t="shared" si="105"/>
        <v>0</v>
      </c>
      <c r="AA518">
        <f t="shared" si="106"/>
        <v>0</v>
      </c>
      <c r="AB518">
        <f t="shared" si="107"/>
        <v>0</v>
      </c>
      <c r="AC518">
        <f t="shared" si="108"/>
        <v>0</v>
      </c>
      <c r="AD518">
        <f t="shared" si="109"/>
        <v>0</v>
      </c>
    </row>
    <row r="519" spans="2:30" x14ac:dyDescent="0.25">
      <c r="B519" s="2">
        <v>15</v>
      </c>
      <c r="C519" s="3" t="s">
        <v>11</v>
      </c>
      <c r="D519" s="3" t="str">
        <f>VLOOKUP(C519,'Class Desc'!$C$5:$D$53,2,FALSE)</f>
        <v>AGRICULTURAL WATER</v>
      </c>
      <c r="E519" s="14">
        <v>1.5</v>
      </c>
      <c r="F519" s="2">
        <v>172.2</v>
      </c>
      <c r="G519" s="2">
        <v>210.9</v>
      </c>
      <c r="H519" s="2">
        <v>205</v>
      </c>
      <c r="I519" s="4"/>
      <c r="J519" s="4"/>
      <c r="K519" s="4"/>
      <c r="L519" s="4"/>
      <c r="M519" s="4"/>
      <c r="N519" s="4"/>
      <c r="O519" s="4"/>
      <c r="P519" s="4"/>
      <c r="Q519" s="4"/>
      <c r="R519">
        <f>SUMIFS(Accounts!$C$7:$C$306,Accounts!$A$7:$A$306,C519,Accounts!$B$7:$B$306,E519)</f>
        <v>8</v>
      </c>
      <c r="S519">
        <f t="shared" si="98"/>
        <v>21.524999999999999</v>
      </c>
      <c r="T519">
        <f t="shared" si="99"/>
        <v>26.362500000000001</v>
      </c>
      <c r="U519">
        <f t="shared" si="100"/>
        <v>25.625</v>
      </c>
      <c r="V519">
        <f t="shared" si="101"/>
        <v>0</v>
      </c>
      <c r="W519">
        <f t="shared" si="102"/>
        <v>0</v>
      </c>
      <c r="X519">
        <f t="shared" si="103"/>
        <v>0</v>
      </c>
      <c r="Y519">
        <f t="shared" si="104"/>
        <v>0</v>
      </c>
      <c r="Z519">
        <f t="shared" si="105"/>
        <v>0</v>
      </c>
      <c r="AA519">
        <f t="shared" si="106"/>
        <v>0</v>
      </c>
      <c r="AB519">
        <f t="shared" si="107"/>
        <v>0</v>
      </c>
      <c r="AC519">
        <f t="shared" si="108"/>
        <v>0</v>
      </c>
      <c r="AD519">
        <f t="shared" si="109"/>
        <v>0</v>
      </c>
    </row>
    <row r="520" spans="2:30" x14ac:dyDescent="0.25">
      <c r="B520" s="2">
        <v>15</v>
      </c>
      <c r="C520" s="3" t="s">
        <v>11</v>
      </c>
      <c r="D520" s="3" t="str">
        <f>VLOOKUP(C520,'Class Desc'!$C$5:$D$53,2,FALSE)</f>
        <v>AGRICULTURAL WATER</v>
      </c>
      <c r="E520" s="14">
        <v>10</v>
      </c>
      <c r="F520" s="2">
        <v>0</v>
      </c>
      <c r="G520" s="2">
        <v>0</v>
      </c>
      <c r="H520" s="2">
        <v>0</v>
      </c>
      <c r="I520" s="4"/>
      <c r="J520" s="4"/>
      <c r="K520" s="4"/>
      <c r="L520" s="4"/>
      <c r="M520" s="4"/>
      <c r="N520" s="4"/>
      <c r="O520" s="4"/>
      <c r="P520" s="4"/>
      <c r="Q520" s="4"/>
      <c r="R520">
        <f>SUMIFS(Accounts!$C$7:$C$306,Accounts!$A$7:$A$306,C520,Accounts!$B$7:$B$306,E520)</f>
        <v>0</v>
      </c>
      <c r="S520">
        <f t="shared" si="98"/>
        <v>0</v>
      </c>
      <c r="T520">
        <f t="shared" si="99"/>
        <v>0</v>
      </c>
      <c r="U520">
        <f t="shared" si="100"/>
        <v>0</v>
      </c>
      <c r="V520">
        <f t="shared" si="101"/>
        <v>0</v>
      </c>
      <c r="W520">
        <f t="shared" si="102"/>
        <v>0</v>
      </c>
      <c r="X520">
        <f t="shared" si="103"/>
        <v>0</v>
      </c>
      <c r="Y520">
        <f t="shared" si="104"/>
        <v>0</v>
      </c>
      <c r="Z520">
        <f t="shared" si="105"/>
        <v>0</v>
      </c>
      <c r="AA520">
        <f t="shared" si="106"/>
        <v>0</v>
      </c>
      <c r="AB520">
        <f t="shared" si="107"/>
        <v>0</v>
      </c>
      <c r="AC520">
        <f t="shared" si="108"/>
        <v>0</v>
      </c>
      <c r="AD520">
        <f t="shared" si="109"/>
        <v>0</v>
      </c>
    </row>
    <row r="521" spans="2:30" x14ac:dyDescent="0.25">
      <c r="B521" s="2">
        <v>15</v>
      </c>
      <c r="C521" s="3" t="s">
        <v>11</v>
      </c>
      <c r="D521" s="3" t="str">
        <f>VLOOKUP(C521,'Class Desc'!$C$5:$D$53,2,FALSE)</f>
        <v>AGRICULTURAL WATER</v>
      </c>
      <c r="E521" s="14">
        <v>2</v>
      </c>
      <c r="F521" s="2">
        <v>23.3</v>
      </c>
      <c r="G521" s="2">
        <v>55.9</v>
      </c>
      <c r="H521" s="2">
        <v>54</v>
      </c>
      <c r="I521" s="4"/>
      <c r="J521" s="4"/>
      <c r="K521" s="4"/>
      <c r="L521" s="4"/>
      <c r="M521" s="4"/>
      <c r="N521" s="4"/>
      <c r="O521" s="4"/>
      <c r="P521" s="4"/>
      <c r="Q521" s="4"/>
      <c r="R521">
        <f>SUMIFS(Accounts!$C$7:$C$306,Accounts!$A$7:$A$306,C521,Accounts!$B$7:$B$306,E521)</f>
        <v>1</v>
      </c>
      <c r="S521">
        <f t="shared" si="98"/>
        <v>23.3</v>
      </c>
      <c r="T521">
        <f t="shared" si="99"/>
        <v>55.9</v>
      </c>
      <c r="U521">
        <f t="shared" si="100"/>
        <v>54</v>
      </c>
      <c r="V521">
        <f t="shared" si="101"/>
        <v>0</v>
      </c>
      <c r="W521">
        <f t="shared" si="102"/>
        <v>0</v>
      </c>
      <c r="X521">
        <f t="shared" si="103"/>
        <v>0</v>
      </c>
      <c r="Y521">
        <f t="shared" si="104"/>
        <v>0</v>
      </c>
      <c r="Z521">
        <f t="shared" si="105"/>
        <v>0</v>
      </c>
      <c r="AA521">
        <f t="shared" si="106"/>
        <v>0</v>
      </c>
      <c r="AB521">
        <f t="shared" si="107"/>
        <v>0</v>
      </c>
      <c r="AC521">
        <f t="shared" si="108"/>
        <v>0</v>
      </c>
      <c r="AD521">
        <f t="shared" si="109"/>
        <v>0</v>
      </c>
    </row>
    <row r="522" spans="2:30" x14ac:dyDescent="0.25">
      <c r="B522" s="2">
        <v>15</v>
      </c>
      <c r="C522" s="3" t="s">
        <v>11</v>
      </c>
      <c r="D522" s="3" t="str">
        <f>VLOOKUP(C522,'Class Desc'!$C$5:$D$53,2,FALSE)</f>
        <v>AGRICULTURAL WATER</v>
      </c>
      <c r="E522" s="14">
        <v>3</v>
      </c>
      <c r="F522" s="2">
        <v>989.7</v>
      </c>
      <c r="G522" s="2">
        <v>1083.3</v>
      </c>
      <c r="H522" s="2">
        <v>1394.9</v>
      </c>
      <c r="I522" s="4"/>
      <c r="J522" s="4"/>
      <c r="K522" s="4"/>
      <c r="L522" s="4"/>
      <c r="M522" s="4"/>
      <c r="N522" s="4"/>
      <c r="O522" s="4"/>
      <c r="P522" s="4"/>
      <c r="Q522" s="4"/>
      <c r="R522">
        <f>SUMIFS(Accounts!$C$7:$C$306,Accounts!$A$7:$A$306,C522,Accounts!$B$7:$B$306,E522)</f>
        <v>4</v>
      </c>
      <c r="S522">
        <f t="shared" si="98"/>
        <v>247.42500000000001</v>
      </c>
      <c r="T522">
        <f t="shared" si="99"/>
        <v>270.82499999999999</v>
      </c>
      <c r="U522">
        <f t="shared" si="100"/>
        <v>348.72500000000002</v>
      </c>
      <c r="V522">
        <f t="shared" si="101"/>
        <v>0</v>
      </c>
      <c r="W522">
        <f t="shared" si="102"/>
        <v>0</v>
      </c>
      <c r="X522">
        <f t="shared" si="103"/>
        <v>0</v>
      </c>
      <c r="Y522">
        <f t="shared" si="104"/>
        <v>0</v>
      </c>
      <c r="Z522">
        <f t="shared" si="105"/>
        <v>0</v>
      </c>
      <c r="AA522">
        <f t="shared" si="106"/>
        <v>0</v>
      </c>
      <c r="AB522">
        <f t="shared" si="107"/>
        <v>0</v>
      </c>
      <c r="AC522">
        <f t="shared" si="108"/>
        <v>0</v>
      </c>
      <c r="AD522">
        <f t="shared" si="109"/>
        <v>0</v>
      </c>
    </row>
    <row r="523" spans="2:30" x14ac:dyDescent="0.25">
      <c r="B523" s="2">
        <v>15</v>
      </c>
      <c r="C523" s="3" t="s">
        <v>11</v>
      </c>
      <c r="D523" s="3" t="str">
        <f>VLOOKUP(C523,'Class Desc'!$C$5:$D$53,2,FALSE)</f>
        <v>AGRICULTURAL WATER</v>
      </c>
      <c r="E523" s="14">
        <v>4</v>
      </c>
      <c r="F523" s="2">
        <v>705.4</v>
      </c>
      <c r="G523" s="2">
        <v>1178.7</v>
      </c>
      <c r="H523" s="2">
        <v>1648.3</v>
      </c>
      <c r="I523" s="4"/>
      <c r="J523" s="4"/>
      <c r="K523" s="4"/>
      <c r="L523" s="4"/>
      <c r="M523" s="4"/>
      <c r="N523" s="4"/>
      <c r="O523" s="4"/>
      <c r="P523" s="4"/>
      <c r="Q523" s="4"/>
      <c r="R523">
        <f>SUMIFS(Accounts!$C$7:$C$306,Accounts!$A$7:$A$306,C523,Accounts!$B$7:$B$306,E523)</f>
        <v>1</v>
      </c>
      <c r="S523">
        <f t="shared" si="98"/>
        <v>705.4</v>
      </c>
      <c r="T523">
        <f t="shared" si="99"/>
        <v>1178.7</v>
      </c>
      <c r="U523">
        <f t="shared" si="100"/>
        <v>1648.3</v>
      </c>
      <c r="V523">
        <f t="shared" si="101"/>
        <v>0</v>
      </c>
      <c r="W523">
        <f t="shared" si="102"/>
        <v>0</v>
      </c>
      <c r="X523">
        <f t="shared" si="103"/>
        <v>0</v>
      </c>
      <c r="Y523">
        <f t="shared" si="104"/>
        <v>0</v>
      </c>
      <c r="Z523">
        <f t="shared" si="105"/>
        <v>0</v>
      </c>
      <c r="AA523">
        <f t="shared" si="106"/>
        <v>0</v>
      </c>
      <c r="AB523">
        <f t="shared" si="107"/>
        <v>0</v>
      </c>
      <c r="AC523">
        <f t="shared" si="108"/>
        <v>0</v>
      </c>
      <c r="AD523">
        <f t="shared" si="109"/>
        <v>0</v>
      </c>
    </row>
    <row r="524" spans="2:30" x14ac:dyDescent="0.25">
      <c r="B524" s="2">
        <v>15</v>
      </c>
      <c r="C524" s="3" t="s">
        <v>11</v>
      </c>
      <c r="D524" s="3" t="str">
        <f>VLOOKUP(C524,'Class Desc'!$C$5:$D$53,2,FALSE)</f>
        <v>AGRICULTURAL WATER</v>
      </c>
      <c r="E524" s="14">
        <v>6</v>
      </c>
      <c r="F524" s="2">
        <v>7903.3</v>
      </c>
      <c r="G524" s="2">
        <v>11569.1</v>
      </c>
      <c r="H524" s="2">
        <v>17723.8</v>
      </c>
      <c r="I524" s="4"/>
      <c r="J524" s="4"/>
      <c r="K524" s="4"/>
      <c r="L524" s="4"/>
      <c r="M524" s="4"/>
      <c r="N524" s="4"/>
      <c r="O524" s="4"/>
      <c r="P524" s="4"/>
      <c r="Q524" s="4"/>
      <c r="R524">
        <f>SUMIFS(Accounts!$C$7:$C$306,Accounts!$A$7:$A$306,C524,Accounts!$B$7:$B$306,E524)</f>
        <v>13</v>
      </c>
      <c r="S524">
        <f t="shared" si="98"/>
        <v>607.94615384615383</v>
      </c>
      <c r="T524">
        <f t="shared" si="99"/>
        <v>889.93076923076922</v>
      </c>
      <c r="U524">
        <f t="shared" si="100"/>
        <v>1363.3692307692306</v>
      </c>
      <c r="V524">
        <f t="shared" si="101"/>
        <v>0</v>
      </c>
      <c r="W524">
        <f t="shared" si="102"/>
        <v>0</v>
      </c>
      <c r="X524">
        <f t="shared" si="103"/>
        <v>0</v>
      </c>
      <c r="Y524">
        <f t="shared" si="104"/>
        <v>0</v>
      </c>
      <c r="Z524">
        <f t="shared" si="105"/>
        <v>0</v>
      </c>
      <c r="AA524">
        <f t="shared" si="106"/>
        <v>0</v>
      </c>
      <c r="AB524">
        <f t="shared" si="107"/>
        <v>0</v>
      </c>
      <c r="AC524">
        <f t="shared" si="108"/>
        <v>0</v>
      </c>
      <c r="AD524">
        <f t="shared" si="109"/>
        <v>0</v>
      </c>
    </row>
    <row r="525" spans="2:30" x14ac:dyDescent="0.25">
      <c r="B525" s="2">
        <v>15</v>
      </c>
      <c r="C525" s="3" t="s">
        <v>11</v>
      </c>
      <c r="D525" s="3" t="str">
        <f>VLOOKUP(C525,'Class Desc'!$C$5:$D$53,2,FALSE)</f>
        <v>AGRICULTURAL WATER</v>
      </c>
      <c r="E525" s="14">
        <v>8</v>
      </c>
      <c r="F525" s="2">
        <v>2631.5</v>
      </c>
      <c r="G525" s="2">
        <v>3597.4</v>
      </c>
      <c r="H525" s="2">
        <v>3348.2</v>
      </c>
      <c r="I525" s="4"/>
      <c r="J525" s="4"/>
      <c r="K525" s="4"/>
      <c r="L525" s="4"/>
      <c r="M525" s="4"/>
      <c r="N525" s="4"/>
      <c r="O525" s="4"/>
      <c r="P525" s="4"/>
      <c r="Q525" s="4"/>
      <c r="R525">
        <f>SUMIFS(Accounts!$C$7:$C$306,Accounts!$A$7:$A$306,C525,Accounts!$B$7:$B$306,E525)</f>
        <v>5</v>
      </c>
      <c r="S525">
        <f t="shared" si="98"/>
        <v>526.29999999999995</v>
      </c>
      <c r="T525">
        <f t="shared" si="99"/>
        <v>719.48</v>
      </c>
      <c r="U525">
        <f t="shared" si="100"/>
        <v>669.64</v>
      </c>
      <c r="V525">
        <f t="shared" si="101"/>
        <v>0</v>
      </c>
      <c r="W525">
        <f t="shared" si="102"/>
        <v>0</v>
      </c>
      <c r="X525">
        <f t="shared" si="103"/>
        <v>0</v>
      </c>
      <c r="Y525">
        <f t="shared" si="104"/>
        <v>0</v>
      </c>
      <c r="Z525">
        <f t="shared" si="105"/>
        <v>0</v>
      </c>
      <c r="AA525">
        <f t="shared" si="106"/>
        <v>0</v>
      </c>
      <c r="AB525">
        <f t="shared" si="107"/>
        <v>0</v>
      </c>
      <c r="AC525">
        <f t="shared" si="108"/>
        <v>0</v>
      </c>
      <c r="AD525">
        <f t="shared" si="109"/>
        <v>0</v>
      </c>
    </row>
    <row r="526" spans="2:30" x14ac:dyDescent="0.25">
      <c r="B526" s="2">
        <v>15</v>
      </c>
      <c r="C526" s="3" t="s">
        <v>16</v>
      </c>
      <c r="D526" s="3" t="str">
        <f>VLOOKUP(C526,'Class Desc'!$C$5:$D$53,2,FALSE)</f>
        <v>COMMERCIAL WATER</v>
      </c>
      <c r="E526" s="3" t="s">
        <v>12</v>
      </c>
      <c r="F526" s="2">
        <v>0</v>
      </c>
      <c r="G526" s="2">
        <v>0</v>
      </c>
      <c r="H526" s="2">
        <v>0</v>
      </c>
      <c r="I526" s="4"/>
      <c r="J526" s="4"/>
      <c r="K526" s="4"/>
      <c r="L526" s="4"/>
      <c r="M526" s="4"/>
      <c r="N526" s="4"/>
      <c r="O526" s="4"/>
      <c r="P526" s="4"/>
      <c r="Q526" s="4"/>
      <c r="R526">
        <f>SUMIFS(Accounts!$C$7:$C$306,Accounts!$A$7:$A$306,C526,Accounts!$B$7:$B$306,E526)</f>
        <v>0</v>
      </c>
      <c r="S526">
        <f t="shared" si="98"/>
        <v>0</v>
      </c>
      <c r="T526">
        <f t="shared" si="99"/>
        <v>0</v>
      </c>
      <c r="U526">
        <f t="shared" si="100"/>
        <v>0</v>
      </c>
      <c r="V526">
        <f t="shared" si="101"/>
        <v>0</v>
      </c>
      <c r="W526">
        <f t="shared" si="102"/>
        <v>0</v>
      </c>
      <c r="X526">
        <f t="shared" si="103"/>
        <v>0</v>
      </c>
      <c r="Y526">
        <f t="shared" si="104"/>
        <v>0</v>
      </c>
      <c r="Z526">
        <f t="shared" si="105"/>
        <v>0</v>
      </c>
      <c r="AA526">
        <f t="shared" si="106"/>
        <v>0</v>
      </c>
      <c r="AB526">
        <f t="shared" si="107"/>
        <v>0</v>
      </c>
      <c r="AC526">
        <f t="shared" si="108"/>
        <v>0</v>
      </c>
      <c r="AD526">
        <f t="shared" si="109"/>
        <v>0</v>
      </c>
    </row>
    <row r="527" spans="2:30" x14ac:dyDescent="0.25">
      <c r="B527" s="2">
        <v>15</v>
      </c>
      <c r="C527" s="3" t="s">
        <v>16</v>
      </c>
      <c r="D527" s="3" t="str">
        <f>VLOOKUP(C527,'Class Desc'!$C$5:$D$53,2,FALSE)</f>
        <v>COMMERCIAL WATER</v>
      </c>
      <c r="E527" s="14">
        <v>0.75</v>
      </c>
      <c r="F527" s="2">
        <v>6106</v>
      </c>
      <c r="G527" s="2">
        <v>5750.7</v>
      </c>
      <c r="H527" s="2">
        <v>6644.39</v>
      </c>
      <c r="I527" s="4"/>
      <c r="J527" s="4"/>
      <c r="K527" s="4"/>
      <c r="L527" s="4"/>
      <c r="M527" s="4"/>
      <c r="N527" s="4"/>
      <c r="O527" s="4"/>
      <c r="P527" s="4"/>
      <c r="Q527" s="4"/>
      <c r="R527">
        <f>SUMIFS(Accounts!$C$7:$C$306,Accounts!$A$7:$A$306,C527,Accounts!$B$7:$B$306,E527)</f>
        <v>847</v>
      </c>
      <c r="S527">
        <f t="shared" si="98"/>
        <v>7.2089728453364819</v>
      </c>
      <c r="T527">
        <f t="shared" si="99"/>
        <v>6.7894923258559619</v>
      </c>
      <c r="U527">
        <f t="shared" si="100"/>
        <v>7.8446162927981113</v>
      </c>
      <c r="V527">
        <f t="shared" si="101"/>
        <v>0</v>
      </c>
      <c r="W527">
        <f t="shared" si="102"/>
        <v>0</v>
      </c>
      <c r="X527">
        <f t="shared" si="103"/>
        <v>0</v>
      </c>
      <c r="Y527">
        <f t="shared" si="104"/>
        <v>0</v>
      </c>
      <c r="Z527">
        <f t="shared" si="105"/>
        <v>0</v>
      </c>
      <c r="AA527">
        <f t="shared" si="106"/>
        <v>0</v>
      </c>
      <c r="AB527">
        <f t="shared" si="107"/>
        <v>0</v>
      </c>
      <c r="AC527">
        <f t="shared" si="108"/>
        <v>0</v>
      </c>
      <c r="AD527">
        <f t="shared" si="109"/>
        <v>0</v>
      </c>
    </row>
    <row r="528" spans="2:30" x14ac:dyDescent="0.25">
      <c r="B528" s="2">
        <v>15</v>
      </c>
      <c r="C528" s="3" t="s">
        <v>16</v>
      </c>
      <c r="D528" s="3" t="str">
        <f>VLOOKUP(C528,'Class Desc'!$C$5:$D$53,2,FALSE)</f>
        <v>COMMERCIAL WATER</v>
      </c>
      <c r="E528" s="14">
        <v>1</v>
      </c>
      <c r="F528" s="2">
        <v>6358</v>
      </c>
      <c r="G528" s="2">
        <v>6942.96</v>
      </c>
      <c r="H528" s="2">
        <v>6754.5</v>
      </c>
      <c r="I528" s="4"/>
      <c r="J528" s="4"/>
      <c r="K528" s="4"/>
      <c r="L528" s="4"/>
      <c r="M528" s="4"/>
      <c r="N528" s="4"/>
      <c r="O528" s="4"/>
      <c r="P528" s="4"/>
      <c r="Q528" s="4"/>
      <c r="R528">
        <f>SUMIFS(Accounts!$C$7:$C$306,Accounts!$A$7:$A$306,C528,Accounts!$B$7:$B$306,E528)</f>
        <v>453</v>
      </c>
      <c r="S528">
        <f t="shared" si="98"/>
        <v>14.035320088300221</v>
      </c>
      <c r="T528">
        <f t="shared" si="99"/>
        <v>15.326622516556291</v>
      </c>
      <c r="U528">
        <f t="shared" si="100"/>
        <v>14.910596026490067</v>
      </c>
      <c r="V528">
        <f t="shared" si="101"/>
        <v>0</v>
      </c>
      <c r="W528">
        <f t="shared" si="102"/>
        <v>0</v>
      </c>
      <c r="X528">
        <f t="shared" si="103"/>
        <v>0</v>
      </c>
      <c r="Y528">
        <f t="shared" si="104"/>
        <v>0</v>
      </c>
      <c r="Z528">
        <f t="shared" si="105"/>
        <v>0</v>
      </c>
      <c r="AA528">
        <f t="shared" si="106"/>
        <v>0</v>
      </c>
      <c r="AB528">
        <f t="shared" si="107"/>
        <v>0</v>
      </c>
      <c r="AC528">
        <f t="shared" si="108"/>
        <v>0</v>
      </c>
      <c r="AD528">
        <f t="shared" si="109"/>
        <v>0</v>
      </c>
    </row>
    <row r="529" spans="2:30" x14ac:dyDescent="0.25">
      <c r="B529" s="2">
        <v>15</v>
      </c>
      <c r="C529" s="3" t="s">
        <v>16</v>
      </c>
      <c r="D529" s="3" t="str">
        <f>VLOOKUP(C529,'Class Desc'!$C$5:$D$53,2,FALSE)</f>
        <v>COMMERCIAL WATER</v>
      </c>
      <c r="E529" s="14">
        <v>1.5</v>
      </c>
      <c r="F529" s="2">
        <v>15725</v>
      </c>
      <c r="G529" s="2">
        <v>17310.39</v>
      </c>
      <c r="H529" s="2">
        <v>17056.3</v>
      </c>
      <c r="I529" s="4"/>
      <c r="J529" s="4"/>
      <c r="K529" s="4"/>
      <c r="L529" s="4"/>
      <c r="M529" s="4"/>
      <c r="N529" s="4"/>
      <c r="O529" s="4"/>
      <c r="P529" s="4"/>
      <c r="Q529" s="4"/>
      <c r="R529">
        <f>SUMIFS(Accounts!$C$7:$C$306,Accounts!$A$7:$A$306,C529,Accounts!$B$7:$B$306,E529)</f>
        <v>409</v>
      </c>
      <c r="S529">
        <f t="shared" si="98"/>
        <v>38.447432762836186</v>
      </c>
      <c r="T529">
        <f t="shared" si="99"/>
        <v>42.323691931540338</v>
      </c>
      <c r="U529">
        <f t="shared" si="100"/>
        <v>41.70244498777506</v>
      </c>
      <c r="V529">
        <f t="shared" si="101"/>
        <v>0</v>
      </c>
      <c r="W529">
        <f t="shared" si="102"/>
        <v>0</v>
      </c>
      <c r="X529">
        <f t="shared" si="103"/>
        <v>0</v>
      </c>
      <c r="Y529">
        <f t="shared" si="104"/>
        <v>0</v>
      </c>
      <c r="Z529">
        <f t="shared" si="105"/>
        <v>0</v>
      </c>
      <c r="AA529">
        <f t="shared" si="106"/>
        <v>0</v>
      </c>
      <c r="AB529">
        <f t="shared" si="107"/>
        <v>0</v>
      </c>
      <c r="AC529">
        <f t="shared" si="108"/>
        <v>0</v>
      </c>
      <c r="AD529">
        <f t="shared" si="109"/>
        <v>0</v>
      </c>
    </row>
    <row r="530" spans="2:30" x14ac:dyDescent="0.25">
      <c r="B530" s="2">
        <v>15</v>
      </c>
      <c r="C530" s="3" t="s">
        <v>16</v>
      </c>
      <c r="D530" s="3" t="str">
        <f>VLOOKUP(C530,'Class Desc'!$C$5:$D$53,2,FALSE)</f>
        <v>COMMERCIAL WATER</v>
      </c>
      <c r="E530" s="14">
        <v>10</v>
      </c>
      <c r="F530" s="2">
        <v>35</v>
      </c>
      <c r="G530" s="2">
        <v>28.6</v>
      </c>
      <c r="H530" s="2">
        <v>0</v>
      </c>
      <c r="I530" s="4"/>
      <c r="J530" s="4"/>
      <c r="K530" s="4"/>
      <c r="L530" s="4"/>
      <c r="M530" s="4"/>
      <c r="N530" s="4"/>
      <c r="O530" s="4"/>
      <c r="P530" s="4"/>
      <c r="Q530" s="4"/>
      <c r="R530">
        <f>SUMIFS(Accounts!$C$7:$C$306,Accounts!$A$7:$A$306,C530,Accounts!$B$7:$B$306,E530)</f>
        <v>1</v>
      </c>
      <c r="S530">
        <f t="shared" si="98"/>
        <v>35</v>
      </c>
      <c r="T530">
        <f t="shared" si="99"/>
        <v>28.6</v>
      </c>
      <c r="U530">
        <f t="shared" si="100"/>
        <v>0</v>
      </c>
      <c r="V530">
        <f t="shared" si="101"/>
        <v>0</v>
      </c>
      <c r="W530">
        <f t="shared" si="102"/>
        <v>0</v>
      </c>
      <c r="X530">
        <f t="shared" si="103"/>
        <v>0</v>
      </c>
      <c r="Y530">
        <f t="shared" si="104"/>
        <v>0</v>
      </c>
      <c r="Z530">
        <f t="shared" si="105"/>
        <v>0</v>
      </c>
      <c r="AA530">
        <f t="shared" si="106"/>
        <v>0</v>
      </c>
      <c r="AB530">
        <f t="shared" si="107"/>
        <v>0</v>
      </c>
      <c r="AC530">
        <f t="shared" si="108"/>
        <v>0</v>
      </c>
      <c r="AD530">
        <f t="shared" si="109"/>
        <v>0</v>
      </c>
    </row>
    <row r="531" spans="2:30" x14ac:dyDescent="0.25">
      <c r="B531" s="2">
        <v>15</v>
      </c>
      <c r="C531" s="3" t="s">
        <v>16</v>
      </c>
      <c r="D531" s="3" t="str">
        <f>VLOOKUP(C531,'Class Desc'!$C$5:$D$53,2,FALSE)</f>
        <v>COMMERCIAL WATER</v>
      </c>
      <c r="E531" s="14">
        <v>2</v>
      </c>
      <c r="F531" s="2">
        <v>37106.800000000003</v>
      </c>
      <c r="G531" s="2">
        <v>38649.480000000003</v>
      </c>
      <c r="H531" s="2">
        <v>39465.4</v>
      </c>
      <c r="I531" s="4"/>
      <c r="J531" s="4"/>
      <c r="K531" s="4"/>
      <c r="L531" s="4"/>
      <c r="M531" s="4"/>
      <c r="N531" s="4"/>
      <c r="O531" s="4"/>
      <c r="P531" s="4"/>
      <c r="Q531" s="4"/>
      <c r="R531">
        <f>SUMIFS(Accounts!$C$7:$C$306,Accounts!$A$7:$A$306,C531,Accounts!$B$7:$B$306,E531)</f>
        <v>392</v>
      </c>
      <c r="S531">
        <f t="shared" si="98"/>
        <v>94.660204081632656</v>
      </c>
      <c r="T531">
        <f t="shared" si="99"/>
        <v>98.595612244897964</v>
      </c>
      <c r="U531">
        <f t="shared" si="100"/>
        <v>100.67704081632654</v>
      </c>
      <c r="V531">
        <f t="shared" si="101"/>
        <v>0</v>
      </c>
      <c r="W531">
        <f t="shared" si="102"/>
        <v>0</v>
      </c>
      <c r="X531">
        <f t="shared" si="103"/>
        <v>0</v>
      </c>
      <c r="Y531">
        <f t="shared" si="104"/>
        <v>0</v>
      </c>
      <c r="Z531">
        <f t="shared" si="105"/>
        <v>0</v>
      </c>
      <c r="AA531">
        <f t="shared" si="106"/>
        <v>0</v>
      </c>
      <c r="AB531">
        <f t="shared" si="107"/>
        <v>0</v>
      </c>
      <c r="AC531">
        <f t="shared" si="108"/>
        <v>0</v>
      </c>
      <c r="AD531">
        <f t="shared" si="109"/>
        <v>0</v>
      </c>
    </row>
    <row r="532" spans="2:30" x14ac:dyDescent="0.25">
      <c r="B532" s="2">
        <v>15</v>
      </c>
      <c r="C532" s="3" t="s">
        <v>16</v>
      </c>
      <c r="D532" s="3" t="str">
        <f>VLOOKUP(C532,'Class Desc'!$C$5:$D$53,2,FALSE)</f>
        <v>COMMERCIAL WATER</v>
      </c>
      <c r="E532" s="14">
        <v>3</v>
      </c>
      <c r="F532" s="2">
        <v>18790.8</v>
      </c>
      <c r="G532" s="2">
        <v>23608.37</v>
      </c>
      <c r="H532" s="2">
        <v>26504.12</v>
      </c>
      <c r="I532" s="4"/>
      <c r="J532" s="4"/>
      <c r="K532" s="4"/>
      <c r="L532" s="4"/>
      <c r="M532" s="4"/>
      <c r="N532" s="4"/>
      <c r="O532" s="4"/>
      <c r="P532" s="4"/>
      <c r="Q532" s="4"/>
      <c r="R532">
        <f>SUMIFS(Accounts!$C$7:$C$306,Accounts!$A$7:$A$306,C532,Accounts!$B$7:$B$306,E532)</f>
        <v>104</v>
      </c>
      <c r="S532">
        <f t="shared" si="98"/>
        <v>180.68076923076922</v>
      </c>
      <c r="T532">
        <f t="shared" si="99"/>
        <v>227.00355769230768</v>
      </c>
      <c r="U532">
        <f t="shared" si="100"/>
        <v>254.84730769230768</v>
      </c>
      <c r="V532">
        <f t="shared" si="101"/>
        <v>0</v>
      </c>
      <c r="W532">
        <f t="shared" si="102"/>
        <v>0</v>
      </c>
      <c r="X532">
        <f t="shared" si="103"/>
        <v>0</v>
      </c>
      <c r="Y532">
        <f t="shared" si="104"/>
        <v>0</v>
      </c>
      <c r="Z532">
        <f t="shared" si="105"/>
        <v>0</v>
      </c>
      <c r="AA532">
        <f t="shared" si="106"/>
        <v>0</v>
      </c>
      <c r="AB532">
        <f t="shared" si="107"/>
        <v>0</v>
      </c>
      <c r="AC532">
        <f t="shared" si="108"/>
        <v>0</v>
      </c>
      <c r="AD532">
        <f t="shared" si="109"/>
        <v>0</v>
      </c>
    </row>
    <row r="533" spans="2:30" x14ac:dyDescent="0.25">
      <c r="B533" s="2">
        <v>15</v>
      </c>
      <c r="C533" s="3" t="s">
        <v>16</v>
      </c>
      <c r="D533" s="3" t="str">
        <f>VLOOKUP(C533,'Class Desc'!$C$5:$D$53,2,FALSE)</f>
        <v>COMMERCIAL WATER</v>
      </c>
      <c r="E533" s="14">
        <v>4</v>
      </c>
      <c r="F533" s="2">
        <v>9807</v>
      </c>
      <c r="G533" s="2">
        <v>10263.1</v>
      </c>
      <c r="H533" s="2">
        <v>7124.8</v>
      </c>
      <c r="I533" s="4"/>
      <c r="J533" s="4"/>
      <c r="K533" s="4"/>
      <c r="L533" s="4"/>
      <c r="M533" s="4"/>
      <c r="N533" s="4"/>
      <c r="O533" s="4"/>
      <c r="P533" s="4"/>
      <c r="Q533" s="4"/>
      <c r="R533">
        <f>SUMIFS(Accounts!$C$7:$C$306,Accounts!$A$7:$A$306,C533,Accounts!$B$7:$B$306,E533)</f>
        <v>13</v>
      </c>
      <c r="S533">
        <f t="shared" si="98"/>
        <v>754.38461538461536</v>
      </c>
      <c r="T533">
        <f t="shared" si="99"/>
        <v>789.46923076923076</v>
      </c>
      <c r="U533">
        <f t="shared" si="100"/>
        <v>548.06153846153848</v>
      </c>
      <c r="V533">
        <f t="shared" si="101"/>
        <v>0</v>
      </c>
      <c r="W533">
        <f t="shared" si="102"/>
        <v>0</v>
      </c>
      <c r="X533">
        <f t="shared" si="103"/>
        <v>0</v>
      </c>
      <c r="Y533">
        <f t="shared" si="104"/>
        <v>0</v>
      </c>
      <c r="Z533">
        <f t="shared" si="105"/>
        <v>0</v>
      </c>
      <c r="AA533">
        <f t="shared" si="106"/>
        <v>0</v>
      </c>
      <c r="AB533">
        <f t="shared" si="107"/>
        <v>0</v>
      </c>
      <c r="AC533">
        <f t="shared" si="108"/>
        <v>0</v>
      </c>
      <c r="AD533">
        <f t="shared" si="109"/>
        <v>0</v>
      </c>
    </row>
    <row r="534" spans="2:30" x14ac:dyDescent="0.25">
      <c r="B534" s="2">
        <v>15</v>
      </c>
      <c r="C534" s="3" t="s">
        <v>16</v>
      </c>
      <c r="D534" s="3" t="str">
        <f>VLOOKUP(C534,'Class Desc'!$C$5:$D$53,2,FALSE)</f>
        <v>COMMERCIAL WATER</v>
      </c>
      <c r="E534" s="14">
        <v>6</v>
      </c>
      <c r="F534" s="2">
        <v>423.4</v>
      </c>
      <c r="G534" s="2">
        <v>357.72</v>
      </c>
      <c r="H534" s="2">
        <v>59.8</v>
      </c>
      <c r="I534" s="4"/>
      <c r="J534" s="4"/>
      <c r="K534" s="4"/>
      <c r="L534" s="4"/>
      <c r="M534" s="4"/>
      <c r="N534" s="4"/>
      <c r="O534" s="4"/>
      <c r="P534" s="4"/>
      <c r="Q534" s="4"/>
      <c r="R534">
        <f>SUMIFS(Accounts!$C$7:$C$306,Accounts!$A$7:$A$306,C534,Accounts!$B$7:$B$306,E534)</f>
        <v>2</v>
      </c>
      <c r="S534">
        <f t="shared" si="98"/>
        <v>211.7</v>
      </c>
      <c r="T534">
        <f t="shared" si="99"/>
        <v>178.86</v>
      </c>
      <c r="U534">
        <f t="shared" si="100"/>
        <v>29.9</v>
      </c>
      <c r="V534">
        <f t="shared" si="101"/>
        <v>0</v>
      </c>
      <c r="W534">
        <f t="shared" si="102"/>
        <v>0</v>
      </c>
      <c r="X534">
        <f t="shared" si="103"/>
        <v>0</v>
      </c>
      <c r="Y534">
        <f t="shared" si="104"/>
        <v>0</v>
      </c>
      <c r="Z534">
        <f t="shared" si="105"/>
        <v>0</v>
      </c>
      <c r="AA534">
        <f t="shared" si="106"/>
        <v>0</v>
      </c>
      <c r="AB534">
        <f t="shared" si="107"/>
        <v>0</v>
      </c>
      <c r="AC534">
        <f t="shared" si="108"/>
        <v>0</v>
      </c>
      <c r="AD534">
        <f t="shared" si="109"/>
        <v>0</v>
      </c>
    </row>
    <row r="535" spans="2:30" x14ac:dyDescent="0.25">
      <c r="B535" s="2">
        <v>15</v>
      </c>
      <c r="C535" s="3" t="s">
        <v>16</v>
      </c>
      <c r="D535" s="3" t="str">
        <f>VLOOKUP(C535,'Class Desc'!$C$5:$D$53,2,FALSE)</f>
        <v>COMMERCIAL WATER</v>
      </c>
      <c r="E535" s="14">
        <v>8</v>
      </c>
      <c r="F535" s="2">
        <v>5234.2</v>
      </c>
      <c r="G535" s="2">
        <v>613.79</v>
      </c>
      <c r="H535" s="2">
        <v>1640.5</v>
      </c>
      <c r="I535" s="4"/>
      <c r="J535" s="4"/>
      <c r="K535" s="4"/>
      <c r="L535" s="4"/>
      <c r="M535" s="4"/>
      <c r="N535" s="4"/>
      <c r="O535" s="4"/>
      <c r="P535" s="4"/>
      <c r="Q535" s="4"/>
      <c r="R535">
        <f>SUMIFS(Accounts!$C$7:$C$306,Accounts!$A$7:$A$306,C535,Accounts!$B$7:$B$306,E535)</f>
        <v>3</v>
      </c>
      <c r="S535">
        <f t="shared" si="98"/>
        <v>1744.7333333333333</v>
      </c>
      <c r="T535">
        <f t="shared" si="99"/>
        <v>204.59666666666666</v>
      </c>
      <c r="U535">
        <f t="shared" si="100"/>
        <v>546.83333333333337</v>
      </c>
      <c r="V535">
        <f t="shared" si="101"/>
        <v>0</v>
      </c>
      <c r="W535">
        <f t="shared" si="102"/>
        <v>0</v>
      </c>
      <c r="X535">
        <f t="shared" si="103"/>
        <v>0</v>
      </c>
      <c r="Y535">
        <f t="shared" si="104"/>
        <v>0</v>
      </c>
      <c r="Z535">
        <f t="shared" si="105"/>
        <v>0</v>
      </c>
      <c r="AA535">
        <f t="shared" si="106"/>
        <v>0</v>
      </c>
      <c r="AB535">
        <f t="shared" si="107"/>
        <v>0</v>
      </c>
      <c r="AC535">
        <f t="shared" si="108"/>
        <v>0</v>
      </c>
      <c r="AD535">
        <f t="shared" si="109"/>
        <v>0</v>
      </c>
    </row>
    <row r="536" spans="2:30" x14ac:dyDescent="0.25">
      <c r="B536" s="2">
        <v>15</v>
      </c>
      <c r="C536" s="3" t="s">
        <v>17</v>
      </c>
      <c r="D536" s="3" t="str">
        <f>VLOOKUP(C536,'Class Desc'!$C$5:$D$53,2,FALSE)</f>
        <v>COMML WATER HIGH USE RATE</v>
      </c>
      <c r="E536" s="14">
        <v>2</v>
      </c>
      <c r="F536" s="2">
        <v>995.6</v>
      </c>
      <c r="G536" s="2">
        <v>1119</v>
      </c>
      <c r="H536" s="2">
        <v>978.9</v>
      </c>
      <c r="I536" s="4"/>
      <c r="J536" s="4"/>
      <c r="K536" s="4"/>
      <c r="L536" s="4"/>
      <c r="M536" s="4"/>
      <c r="N536" s="4"/>
      <c r="O536" s="4"/>
      <c r="P536" s="4"/>
      <c r="Q536" s="4"/>
      <c r="R536">
        <f>SUMIFS(Accounts!$C$7:$C$306,Accounts!$A$7:$A$306,C536,Accounts!$B$7:$B$306,E536)</f>
        <v>1</v>
      </c>
      <c r="S536">
        <f t="shared" si="98"/>
        <v>995.6</v>
      </c>
      <c r="T536">
        <f t="shared" si="99"/>
        <v>1119</v>
      </c>
      <c r="U536">
        <f t="shared" si="100"/>
        <v>978.9</v>
      </c>
      <c r="V536">
        <f t="shared" si="101"/>
        <v>0</v>
      </c>
      <c r="W536">
        <f t="shared" si="102"/>
        <v>0</v>
      </c>
      <c r="X536">
        <f t="shared" si="103"/>
        <v>0</v>
      </c>
      <c r="Y536">
        <f t="shared" si="104"/>
        <v>0</v>
      </c>
      <c r="Z536">
        <f t="shared" si="105"/>
        <v>0</v>
      </c>
      <c r="AA536">
        <f t="shared" si="106"/>
        <v>0</v>
      </c>
      <c r="AB536">
        <f t="shared" si="107"/>
        <v>0</v>
      </c>
      <c r="AC536">
        <f t="shared" si="108"/>
        <v>0</v>
      </c>
      <c r="AD536">
        <f t="shared" si="109"/>
        <v>0</v>
      </c>
    </row>
    <row r="537" spans="2:30" x14ac:dyDescent="0.25">
      <c r="B537" s="2">
        <v>15</v>
      </c>
      <c r="C537" s="3" t="s">
        <v>17</v>
      </c>
      <c r="D537" s="3" t="str">
        <f>VLOOKUP(C537,'Class Desc'!$C$5:$D$53,2,FALSE)</f>
        <v>COMML WATER HIGH USE RATE</v>
      </c>
      <c r="E537" s="14">
        <v>4</v>
      </c>
      <c r="F537" s="2">
        <v>1203</v>
      </c>
      <c r="G537" s="2">
        <v>1429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>
        <f>SUMIFS(Accounts!$C$7:$C$306,Accounts!$A$7:$A$306,C537,Accounts!$B$7:$B$306,E537)</f>
        <v>1</v>
      </c>
      <c r="S537">
        <f t="shared" si="98"/>
        <v>1203</v>
      </c>
      <c r="T537">
        <f t="shared" si="99"/>
        <v>1429</v>
      </c>
      <c r="U537">
        <f t="shared" si="100"/>
        <v>0</v>
      </c>
      <c r="V537">
        <f t="shared" si="101"/>
        <v>0</v>
      </c>
      <c r="W537">
        <f t="shared" si="102"/>
        <v>0</v>
      </c>
      <c r="X537">
        <f t="shared" si="103"/>
        <v>0</v>
      </c>
      <c r="Y537">
        <f t="shared" si="104"/>
        <v>0</v>
      </c>
      <c r="Z537">
        <f t="shared" si="105"/>
        <v>0</v>
      </c>
      <c r="AA537">
        <f t="shared" si="106"/>
        <v>0</v>
      </c>
      <c r="AB537">
        <f t="shared" si="107"/>
        <v>0</v>
      </c>
      <c r="AC537">
        <f t="shared" si="108"/>
        <v>0</v>
      </c>
      <c r="AD537">
        <f t="shared" si="109"/>
        <v>0</v>
      </c>
    </row>
    <row r="538" spans="2:30" x14ac:dyDescent="0.25">
      <c r="B538" s="2">
        <v>15</v>
      </c>
      <c r="C538" s="3" t="s">
        <v>17</v>
      </c>
      <c r="D538" s="3" t="str">
        <f>VLOOKUP(C538,'Class Desc'!$C$5:$D$53,2,FALSE)</f>
        <v>COMML WATER HIGH USE RATE</v>
      </c>
      <c r="E538" s="14">
        <v>6</v>
      </c>
      <c r="F538" s="2">
        <v>463</v>
      </c>
      <c r="G538" s="2">
        <v>747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>
        <f>SUMIFS(Accounts!$C$7:$C$306,Accounts!$A$7:$A$306,C538,Accounts!$B$7:$B$306,E538)</f>
        <v>1</v>
      </c>
      <c r="S538">
        <f t="shared" si="98"/>
        <v>463</v>
      </c>
      <c r="T538">
        <f t="shared" si="99"/>
        <v>747</v>
      </c>
      <c r="U538">
        <f t="shared" si="100"/>
        <v>0</v>
      </c>
      <c r="V538">
        <f t="shared" si="101"/>
        <v>0</v>
      </c>
      <c r="W538">
        <f t="shared" si="102"/>
        <v>0</v>
      </c>
      <c r="X538">
        <f t="shared" si="103"/>
        <v>0</v>
      </c>
      <c r="Y538">
        <f t="shared" si="104"/>
        <v>0</v>
      </c>
      <c r="Z538">
        <f t="shared" si="105"/>
        <v>0</v>
      </c>
      <c r="AA538">
        <f t="shared" si="106"/>
        <v>0</v>
      </c>
      <c r="AB538">
        <f t="shared" si="107"/>
        <v>0</v>
      </c>
      <c r="AC538">
        <f t="shared" si="108"/>
        <v>0</v>
      </c>
      <c r="AD538">
        <f t="shared" si="109"/>
        <v>0</v>
      </c>
    </row>
    <row r="539" spans="2:30" x14ac:dyDescent="0.25">
      <c r="B539" s="2">
        <v>15</v>
      </c>
      <c r="C539" s="3" t="s">
        <v>17</v>
      </c>
      <c r="D539" s="3" t="str">
        <f>VLOOKUP(C539,'Class Desc'!$C$5:$D$53,2,FALSE)</f>
        <v>COMML WATER HIGH USE RATE</v>
      </c>
      <c r="E539" s="14">
        <v>8</v>
      </c>
      <c r="F539" s="2">
        <v>1185</v>
      </c>
      <c r="G539" s="2">
        <v>391</v>
      </c>
      <c r="H539" s="2">
        <v>398</v>
      </c>
      <c r="I539" s="4"/>
      <c r="J539" s="4"/>
      <c r="K539" s="4"/>
      <c r="L539" s="4"/>
      <c r="M539" s="4"/>
      <c r="N539" s="4"/>
      <c r="O539" s="4"/>
      <c r="P539" s="4"/>
      <c r="Q539" s="4"/>
      <c r="R539">
        <f>SUMIFS(Accounts!$C$7:$C$306,Accounts!$A$7:$A$306,C539,Accounts!$B$7:$B$306,E539)</f>
        <v>1</v>
      </c>
      <c r="S539">
        <f t="shared" si="98"/>
        <v>1185</v>
      </c>
      <c r="T539">
        <f t="shared" si="99"/>
        <v>391</v>
      </c>
      <c r="U539">
        <f t="shared" si="100"/>
        <v>398</v>
      </c>
      <c r="V539">
        <f t="shared" si="101"/>
        <v>0</v>
      </c>
      <c r="W539">
        <f t="shared" si="102"/>
        <v>0</v>
      </c>
      <c r="X539">
        <f t="shared" si="103"/>
        <v>0</v>
      </c>
      <c r="Y539">
        <f t="shared" si="104"/>
        <v>0</v>
      </c>
      <c r="Z539">
        <f t="shared" si="105"/>
        <v>0</v>
      </c>
      <c r="AA539">
        <f t="shared" si="106"/>
        <v>0</v>
      </c>
      <c r="AB539">
        <f t="shared" si="107"/>
        <v>0</v>
      </c>
      <c r="AC539">
        <f t="shared" si="108"/>
        <v>0</v>
      </c>
      <c r="AD539">
        <f t="shared" si="109"/>
        <v>0</v>
      </c>
    </row>
    <row r="540" spans="2:30" x14ac:dyDescent="0.25">
      <c r="B540" s="2">
        <v>15</v>
      </c>
      <c r="C540" s="3" t="s">
        <v>18</v>
      </c>
      <c r="D540" s="3" t="str">
        <f>VLOOKUP(C540,'Class Desc'!$C$5:$D$53,2,FALSE)</f>
        <v>COMML RESTAURANT WATER</v>
      </c>
      <c r="E540" s="3" t="s">
        <v>12</v>
      </c>
      <c r="F540" s="4"/>
      <c r="G540" s="2">
        <v>0</v>
      </c>
      <c r="H540" s="2">
        <v>0</v>
      </c>
      <c r="I540" s="4"/>
      <c r="J540" s="4"/>
      <c r="K540" s="4"/>
      <c r="L540" s="4"/>
      <c r="M540" s="4"/>
      <c r="N540" s="4"/>
      <c r="O540" s="4"/>
      <c r="P540" s="4"/>
      <c r="Q540" s="4"/>
      <c r="R540">
        <f>SUMIFS(Accounts!$C$7:$C$306,Accounts!$A$7:$A$306,C540,Accounts!$B$7:$B$306,E540)</f>
        <v>0</v>
      </c>
      <c r="S540">
        <f t="shared" si="98"/>
        <v>0</v>
      </c>
      <c r="T540">
        <f t="shared" si="99"/>
        <v>0</v>
      </c>
      <c r="U540">
        <f t="shared" si="100"/>
        <v>0</v>
      </c>
      <c r="V540">
        <f t="shared" si="101"/>
        <v>0</v>
      </c>
      <c r="W540">
        <f t="shared" si="102"/>
        <v>0</v>
      </c>
      <c r="X540">
        <f t="shared" si="103"/>
        <v>0</v>
      </c>
      <c r="Y540">
        <f t="shared" si="104"/>
        <v>0</v>
      </c>
      <c r="Z540">
        <f t="shared" si="105"/>
        <v>0</v>
      </c>
      <c r="AA540">
        <f t="shared" si="106"/>
        <v>0</v>
      </c>
      <c r="AB540">
        <f t="shared" si="107"/>
        <v>0</v>
      </c>
      <c r="AC540">
        <f t="shared" si="108"/>
        <v>0</v>
      </c>
      <c r="AD540">
        <f t="shared" si="109"/>
        <v>0</v>
      </c>
    </row>
    <row r="541" spans="2:30" x14ac:dyDescent="0.25">
      <c r="B541" s="2">
        <v>15</v>
      </c>
      <c r="C541" s="3" t="s">
        <v>18</v>
      </c>
      <c r="D541" s="3" t="str">
        <f>VLOOKUP(C541,'Class Desc'!$C$5:$D$53,2,FALSE)</f>
        <v>COMML RESTAURANT WATER</v>
      </c>
      <c r="E541" s="14">
        <v>0.75</v>
      </c>
      <c r="F541" s="2">
        <v>1567.8</v>
      </c>
      <c r="G541" s="2">
        <v>1357.9</v>
      </c>
      <c r="H541" s="2">
        <v>1350.7</v>
      </c>
      <c r="I541" s="4"/>
      <c r="J541" s="4"/>
      <c r="K541" s="4"/>
      <c r="L541" s="4"/>
      <c r="M541" s="4"/>
      <c r="N541" s="4"/>
      <c r="O541" s="4"/>
      <c r="P541" s="4"/>
      <c r="Q541" s="4"/>
      <c r="R541">
        <f>SUMIFS(Accounts!$C$7:$C$306,Accounts!$A$7:$A$306,C541,Accounts!$B$7:$B$306,E541)</f>
        <v>66</v>
      </c>
      <c r="S541">
        <f t="shared" si="98"/>
        <v>23.754545454545454</v>
      </c>
      <c r="T541">
        <f t="shared" si="99"/>
        <v>20.574242424242424</v>
      </c>
      <c r="U541">
        <f t="shared" si="100"/>
        <v>20.465151515151515</v>
      </c>
      <c r="V541">
        <f t="shared" si="101"/>
        <v>0</v>
      </c>
      <c r="W541">
        <f t="shared" si="102"/>
        <v>0</v>
      </c>
      <c r="X541">
        <f t="shared" si="103"/>
        <v>0</v>
      </c>
      <c r="Y541">
        <f t="shared" si="104"/>
        <v>0</v>
      </c>
      <c r="Z541">
        <f t="shared" si="105"/>
        <v>0</v>
      </c>
      <c r="AA541">
        <f t="shared" si="106"/>
        <v>0</v>
      </c>
      <c r="AB541">
        <f t="shared" si="107"/>
        <v>0</v>
      </c>
      <c r="AC541">
        <f t="shared" si="108"/>
        <v>0</v>
      </c>
      <c r="AD541">
        <f t="shared" si="109"/>
        <v>0</v>
      </c>
    </row>
    <row r="542" spans="2:30" x14ac:dyDescent="0.25">
      <c r="B542" s="2">
        <v>15</v>
      </c>
      <c r="C542" s="3" t="s">
        <v>18</v>
      </c>
      <c r="D542" s="3" t="str">
        <f>VLOOKUP(C542,'Class Desc'!$C$5:$D$53,2,FALSE)</f>
        <v>COMML RESTAURANT WATER</v>
      </c>
      <c r="E542" s="14">
        <v>1</v>
      </c>
      <c r="F542" s="2">
        <v>1267.4000000000001</v>
      </c>
      <c r="G542" s="2">
        <v>1130.5</v>
      </c>
      <c r="H542" s="2">
        <v>1247.2</v>
      </c>
      <c r="I542" s="4"/>
      <c r="J542" s="4"/>
      <c r="K542" s="4"/>
      <c r="L542" s="4"/>
      <c r="M542" s="4"/>
      <c r="N542" s="4"/>
      <c r="O542" s="4"/>
      <c r="P542" s="4"/>
      <c r="Q542" s="4"/>
      <c r="R542">
        <f>SUMIFS(Accounts!$C$7:$C$306,Accounts!$A$7:$A$306,C542,Accounts!$B$7:$B$306,E542)</f>
        <v>36</v>
      </c>
      <c r="S542">
        <f t="shared" si="98"/>
        <v>35.205555555555556</v>
      </c>
      <c r="T542">
        <f t="shared" si="99"/>
        <v>31.402777777777779</v>
      </c>
      <c r="U542">
        <f t="shared" si="100"/>
        <v>34.644444444444446</v>
      </c>
      <c r="V542">
        <f t="shared" si="101"/>
        <v>0</v>
      </c>
      <c r="W542">
        <f t="shared" si="102"/>
        <v>0</v>
      </c>
      <c r="X542">
        <f t="shared" si="103"/>
        <v>0</v>
      </c>
      <c r="Y542">
        <f t="shared" si="104"/>
        <v>0</v>
      </c>
      <c r="Z542">
        <f t="shared" si="105"/>
        <v>0</v>
      </c>
      <c r="AA542">
        <f t="shared" si="106"/>
        <v>0</v>
      </c>
      <c r="AB542">
        <f t="shared" si="107"/>
        <v>0</v>
      </c>
      <c r="AC542">
        <f t="shared" si="108"/>
        <v>0</v>
      </c>
      <c r="AD542">
        <f t="shared" si="109"/>
        <v>0</v>
      </c>
    </row>
    <row r="543" spans="2:30" x14ac:dyDescent="0.25">
      <c r="B543" s="2">
        <v>15</v>
      </c>
      <c r="C543" s="3" t="s">
        <v>18</v>
      </c>
      <c r="D543" s="3" t="str">
        <f>VLOOKUP(C543,'Class Desc'!$C$5:$D$53,2,FALSE)</f>
        <v>COMML RESTAURANT WATER</v>
      </c>
      <c r="E543" s="14">
        <v>1.5</v>
      </c>
      <c r="F543" s="2">
        <v>1356</v>
      </c>
      <c r="G543" s="2">
        <v>1419.5</v>
      </c>
      <c r="H543" s="2">
        <v>1429</v>
      </c>
      <c r="I543" s="4"/>
      <c r="J543" s="4"/>
      <c r="K543" s="4"/>
      <c r="L543" s="4"/>
      <c r="M543" s="4"/>
      <c r="N543" s="4"/>
      <c r="O543" s="4"/>
      <c r="P543" s="4"/>
      <c r="Q543" s="4"/>
      <c r="R543">
        <f>SUMIFS(Accounts!$C$7:$C$306,Accounts!$A$7:$A$306,C543,Accounts!$B$7:$B$306,E543)</f>
        <v>22</v>
      </c>
      <c r="S543">
        <f t="shared" si="98"/>
        <v>61.636363636363633</v>
      </c>
      <c r="T543">
        <f t="shared" si="99"/>
        <v>64.522727272727266</v>
      </c>
      <c r="U543">
        <f t="shared" si="100"/>
        <v>64.954545454545453</v>
      </c>
      <c r="V543">
        <f t="shared" si="101"/>
        <v>0</v>
      </c>
      <c r="W543">
        <f t="shared" si="102"/>
        <v>0</v>
      </c>
      <c r="X543">
        <f t="shared" si="103"/>
        <v>0</v>
      </c>
      <c r="Y543">
        <f t="shared" si="104"/>
        <v>0</v>
      </c>
      <c r="Z543">
        <f t="shared" si="105"/>
        <v>0</v>
      </c>
      <c r="AA543">
        <f t="shared" si="106"/>
        <v>0</v>
      </c>
      <c r="AB543">
        <f t="shared" si="107"/>
        <v>0</v>
      </c>
      <c r="AC543">
        <f t="shared" si="108"/>
        <v>0</v>
      </c>
      <c r="AD543">
        <f t="shared" si="109"/>
        <v>0</v>
      </c>
    </row>
    <row r="544" spans="2:30" x14ac:dyDescent="0.25">
      <c r="B544" s="2">
        <v>15</v>
      </c>
      <c r="C544" s="3" t="s">
        <v>18</v>
      </c>
      <c r="D544" s="3" t="str">
        <f>VLOOKUP(C544,'Class Desc'!$C$5:$D$53,2,FALSE)</f>
        <v>COMML RESTAURANT WATER</v>
      </c>
      <c r="E544" s="14">
        <v>2</v>
      </c>
      <c r="F544" s="2">
        <v>1938.7</v>
      </c>
      <c r="G544" s="2">
        <v>2057.6999999999998</v>
      </c>
      <c r="H544" s="2">
        <v>1989.2</v>
      </c>
      <c r="I544" s="4"/>
      <c r="J544" s="4"/>
      <c r="K544" s="4"/>
      <c r="L544" s="4"/>
      <c r="M544" s="4"/>
      <c r="N544" s="4"/>
      <c r="O544" s="4"/>
      <c r="P544" s="4"/>
      <c r="Q544" s="4"/>
      <c r="R544">
        <f>SUMIFS(Accounts!$C$7:$C$306,Accounts!$A$7:$A$306,C544,Accounts!$B$7:$B$306,E544)</f>
        <v>15</v>
      </c>
      <c r="S544">
        <f t="shared" si="98"/>
        <v>129.24666666666667</v>
      </c>
      <c r="T544">
        <f t="shared" si="99"/>
        <v>137.17999999999998</v>
      </c>
      <c r="U544">
        <f t="shared" si="100"/>
        <v>132.61333333333334</v>
      </c>
      <c r="V544">
        <f t="shared" si="101"/>
        <v>0</v>
      </c>
      <c r="W544">
        <f t="shared" si="102"/>
        <v>0</v>
      </c>
      <c r="X544">
        <f t="shared" si="103"/>
        <v>0</v>
      </c>
      <c r="Y544">
        <f t="shared" si="104"/>
        <v>0</v>
      </c>
      <c r="Z544">
        <f t="shared" si="105"/>
        <v>0</v>
      </c>
      <c r="AA544">
        <f t="shared" si="106"/>
        <v>0</v>
      </c>
      <c r="AB544">
        <f t="shared" si="107"/>
        <v>0</v>
      </c>
      <c r="AC544">
        <f t="shared" si="108"/>
        <v>0</v>
      </c>
      <c r="AD544">
        <f t="shared" si="109"/>
        <v>0</v>
      </c>
    </row>
    <row r="545" spans="2:30" x14ac:dyDescent="0.25">
      <c r="B545" s="2">
        <v>15</v>
      </c>
      <c r="C545" s="3" t="s">
        <v>18</v>
      </c>
      <c r="D545" s="3" t="str">
        <f>VLOOKUP(C545,'Class Desc'!$C$5:$D$53,2,FALSE)</f>
        <v>COMML RESTAURANT WATER</v>
      </c>
      <c r="E545" s="14">
        <v>3</v>
      </c>
      <c r="F545" s="2">
        <v>139.9</v>
      </c>
      <c r="G545" s="2">
        <v>181.6</v>
      </c>
      <c r="H545" s="2">
        <v>174.9</v>
      </c>
      <c r="I545" s="4"/>
      <c r="J545" s="4"/>
      <c r="K545" s="4"/>
      <c r="L545" s="4"/>
      <c r="M545" s="4"/>
      <c r="N545" s="4"/>
      <c r="O545" s="4"/>
      <c r="P545" s="4"/>
      <c r="Q545" s="4"/>
      <c r="R545">
        <f>SUMIFS(Accounts!$C$7:$C$306,Accounts!$A$7:$A$306,C545,Accounts!$B$7:$B$306,E545)</f>
        <v>2</v>
      </c>
      <c r="S545">
        <f t="shared" si="98"/>
        <v>69.95</v>
      </c>
      <c r="T545">
        <f t="shared" si="99"/>
        <v>90.8</v>
      </c>
      <c r="U545">
        <f t="shared" si="100"/>
        <v>87.45</v>
      </c>
      <c r="V545">
        <f t="shared" si="101"/>
        <v>0</v>
      </c>
      <c r="W545">
        <f t="shared" si="102"/>
        <v>0</v>
      </c>
      <c r="X545">
        <f t="shared" si="103"/>
        <v>0</v>
      </c>
      <c r="Y545">
        <f t="shared" si="104"/>
        <v>0</v>
      </c>
      <c r="Z545">
        <f t="shared" si="105"/>
        <v>0</v>
      </c>
      <c r="AA545">
        <f t="shared" si="106"/>
        <v>0</v>
      </c>
      <c r="AB545">
        <f t="shared" si="107"/>
        <v>0</v>
      </c>
      <c r="AC545">
        <f t="shared" si="108"/>
        <v>0</v>
      </c>
      <c r="AD545">
        <f t="shared" si="109"/>
        <v>0</v>
      </c>
    </row>
    <row r="546" spans="2:30" x14ac:dyDescent="0.25">
      <c r="B546" s="2">
        <v>15</v>
      </c>
      <c r="C546" s="3" t="s">
        <v>18</v>
      </c>
      <c r="D546" s="3" t="str">
        <f>VLOOKUP(C546,'Class Desc'!$C$5:$D$53,2,FALSE)</f>
        <v>COMML RESTAURANT WATER</v>
      </c>
      <c r="E546" s="14">
        <v>4</v>
      </c>
      <c r="F546" s="2">
        <v>295.3</v>
      </c>
      <c r="G546" s="2">
        <v>282.89999999999998</v>
      </c>
      <c r="H546" s="2">
        <v>250.8</v>
      </c>
      <c r="I546" s="4"/>
      <c r="J546" s="4"/>
      <c r="K546" s="4"/>
      <c r="L546" s="4"/>
      <c r="M546" s="4"/>
      <c r="N546" s="4"/>
      <c r="O546" s="4"/>
      <c r="P546" s="4"/>
      <c r="Q546" s="4"/>
      <c r="R546">
        <f>SUMIFS(Accounts!$C$7:$C$306,Accounts!$A$7:$A$306,C546,Accounts!$B$7:$B$306,E546)</f>
        <v>1</v>
      </c>
      <c r="S546">
        <f t="shared" si="98"/>
        <v>295.3</v>
      </c>
      <c r="T546">
        <f t="shared" si="99"/>
        <v>282.89999999999998</v>
      </c>
      <c r="U546">
        <f t="shared" si="100"/>
        <v>250.8</v>
      </c>
      <c r="V546">
        <f t="shared" si="101"/>
        <v>0</v>
      </c>
      <c r="W546">
        <f t="shared" si="102"/>
        <v>0</v>
      </c>
      <c r="X546">
        <f t="shared" si="103"/>
        <v>0</v>
      </c>
      <c r="Y546">
        <f t="shared" si="104"/>
        <v>0</v>
      </c>
      <c r="Z546">
        <f t="shared" si="105"/>
        <v>0</v>
      </c>
      <c r="AA546">
        <f t="shared" si="106"/>
        <v>0</v>
      </c>
      <c r="AB546">
        <f t="shared" si="107"/>
        <v>0</v>
      </c>
      <c r="AC546">
        <f t="shared" si="108"/>
        <v>0</v>
      </c>
      <c r="AD546">
        <f t="shared" si="109"/>
        <v>0</v>
      </c>
    </row>
    <row r="547" spans="2:30" x14ac:dyDescent="0.25">
      <c r="B547" s="2">
        <v>15</v>
      </c>
      <c r="C547" s="3" t="s">
        <v>19</v>
      </c>
      <c r="D547" s="3" t="str">
        <f>VLOOKUP(C547,'Class Desc'!$C$5:$D$53,2,FALSE)</f>
        <v>COMMERCIAL IRRIGATION</v>
      </c>
      <c r="E547" s="3" t="s">
        <v>12</v>
      </c>
      <c r="F547" s="4"/>
      <c r="G547" s="2">
        <v>0</v>
      </c>
      <c r="H547" s="2">
        <v>0</v>
      </c>
      <c r="I547" s="4"/>
      <c r="J547" s="4"/>
      <c r="K547" s="4"/>
      <c r="L547" s="4"/>
      <c r="M547" s="4"/>
      <c r="N547" s="4"/>
      <c r="O547" s="4"/>
      <c r="P547" s="4"/>
      <c r="Q547" s="4"/>
      <c r="R547">
        <f>SUMIFS(Accounts!$C$7:$C$306,Accounts!$A$7:$A$306,C547,Accounts!$B$7:$B$306,E547)</f>
        <v>0</v>
      </c>
      <c r="S547">
        <f t="shared" si="98"/>
        <v>0</v>
      </c>
      <c r="T547">
        <f t="shared" si="99"/>
        <v>0</v>
      </c>
      <c r="U547">
        <f t="shared" si="100"/>
        <v>0</v>
      </c>
      <c r="V547">
        <f t="shared" si="101"/>
        <v>0</v>
      </c>
      <c r="W547">
        <f t="shared" si="102"/>
        <v>0</v>
      </c>
      <c r="X547">
        <f t="shared" si="103"/>
        <v>0</v>
      </c>
      <c r="Y547">
        <f t="shared" si="104"/>
        <v>0</v>
      </c>
      <c r="Z547">
        <f t="shared" si="105"/>
        <v>0</v>
      </c>
      <c r="AA547">
        <f t="shared" si="106"/>
        <v>0</v>
      </c>
      <c r="AB547">
        <f t="shared" si="107"/>
        <v>0</v>
      </c>
      <c r="AC547">
        <f t="shared" si="108"/>
        <v>0</v>
      </c>
      <c r="AD547">
        <f t="shared" si="109"/>
        <v>0</v>
      </c>
    </row>
    <row r="548" spans="2:30" x14ac:dyDescent="0.25">
      <c r="B548" s="2">
        <v>15</v>
      </c>
      <c r="C548" s="3" t="s">
        <v>19</v>
      </c>
      <c r="D548" s="3" t="str">
        <f>VLOOKUP(C548,'Class Desc'!$C$5:$D$53,2,FALSE)</f>
        <v>COMMERCIAL IRRIGATION</v>
      </c>
      <c r="E548" s="14">
        <v>0.75</v>
      </c>
      <c r="F548" s="2">
        <v>513.9</v>
      </c>
      <c r="G548" s="2">
        <v>522.28</v>
      </c>
      <c r="H548" s="2">
        <v>533.1</v>
      </c>
      <c r="I548" s="4"/>
      <c r="J548" s="4"/>
      <c r="K548" s="4"/>
      <c r="L548" s="4"/>
      <c r="M548" s="4"/>
      <c r="N548" s="4"/>
      <c r="O548" s="4"/>
      <c r="P548" s="4"/>
      <c r="Q548" s="4"/>
      <c r="R548">
        <f>SUMIFS(Accounts!$C$7:$C$306,Accounts!$A$7:$A$306,C548,Accounts!$B$7:$B$306,E548)</f>
        <v>103</v>
      </c>
      <c r="S548">
        <f t="shared" si="98"/>
        <v>4.9893203883495145</v>
      </c>
      <c r="T548">
        <f t="shared" si="99"/>
        <v>5.0706796116504851</v>
      </c>
      <c r="U548">
        <f t="shared" si="100"/>
        <v>5.1757281553398062</v>
      </c>
      <c r="V548">
        <f t="shared" si="101"/>
        <v>0</v>
      </c>
      <c r="W548">
        <f t="shared" si="102"/>
        <v>0</v>
      </c>
      <c r="X548">
        <f t="shared" si="103"/>
        <v>0</v>
      </c>
      <c r="Y548">
        <f t="shared" si="104"/>
        <v>0</v>
      </c>
      <c r="Z548">
        <f t="shared" si="105"/>
        <v>0</v>
      </c>
      <c r="AA548">
        <f t="shared" si="106"/>
        <v>0</v>
      </c>
      <c r="AB548">
        <f t="shared" si="107"/>
        <v>0</v>
      </c>
      <c r="AC548">
        <f t="shared" si="108"/>
        <v>0</v>
      </c>
      <c r="AD548">
        <f t="shared" si="109"/>
        <v>0</v>
      </c>
    </row>
    <row r="549" spans="2:30" x14ac:dyDescent="0.25">
      <c r="B549" s="2">
        <v>15</v>
      </c>
      <c r="C549" s="3" t="s">
        <v>19</v>
      </c>
      <c r="D549" s="3" t="str">
        <f>VLOOKUP(C549,'Class Desc'!$C$5:$D$53,2,FALSE)</f>
        <v>COMMERCIAL IRRIGATION</v>
      </c>
      <c r="E549" s="14">
        <v>1</v>
      </c>
      <c r="F549" s="2">
        <v>2764.8</v>
      </c>
      <c r="G549" s="2">
        <v>3467.89</v>
      </c>
      <c r="H549" s="2">
        <v>3729.7</v>
      </c>
      <c r="I549" s="4"/>
      <c r="J549" s="4"/>
      <c r="K549" s="4"/>
      <c r="L549" s="4"/>
      <c r="M549" s="4"/>
      <c r="N549" s="4"/>
      <c r="O549" s="4"/>
      <c r="P549" s="4"/>
      <c r="Q549" s="4"/>
      <c r="R549">
        <f>SUMIFS(Accounts!$C$7:$C$306,Accounts!$A$7:$A$306,C549,Accounts!$B$7:$B$306,E549)</f>
        <v>195</v>
      </c>
      <c r="S549">
        <f t="shared" si="98"/>
        <v>14.178461538461539</v>
      </c>
      <c r="T549">
        <f t="shared" si="99"/>
        <v>17.78405128205128</v>
      </c>
      <c r="U549">
        <f t="shared" si="100"/>
        <v>19.126666666666665</v>
      </c>
      <c r="V549">
        <f t="shared" si="101"/>
        <v>0</v>
      </c>
      <c r="W549">
        <f t="shared" si="102"/>
        <v>0</v>
      </c>
      <c r="X549">
        <f t="shared" si="103"/>
        <v>0</v>
      </c>
      <c r="Y549">
        <f t="shared" si="104"/>
        <v>0</v>
      </c>
      <c r="Z549">
        <f t="shared" si="105"/>
        <v>0</v>
      </c>
      <c r="AA549">
        <f t="shared" si="106"/>
        <v>0</v>
      </c>
      <c r="AB549">
        <f t="shared" si="107"/>
        <v>0</v>
      </c>
      <c r="AC549">
        <f t="shared" si="108"/>
        <v>0</v>
      </c>
      <c r="AD549">
        <f t="shared" si="109"/>
        <v>0</v>
      </c>
    </row>
    <row r="550" spans="2:30" x14ac:dyDescent="0.25">
      <c r="B550" s="2">
        <v>15</v>
      </c>
      <c r="C550" s="3" t="s">
        <v>19</v>
      </c>
      <c r="D550" s="3" t="str">
        <f>VLOOKUP(C550,'Class Desc'!$C$5:$D$53,2,FALSE)</f>
        <v>COMMERCIAL IRRIGATION</v>
      </c>
      <c r="E550" s="14">
        <v>1.5</v>
      </c>
      <c r="F550" s="2">
        <v>6727.9</v>
      </c>
      <c r="G550" s="2">
        <v>9810.4</v>
      </c>
      <c r="H550" s="2">
        <v>11150.9</v>
      </c>
      <c r="I550" s="4"/>
      <c r="J550" s="4"/>
      <c r="K550" s="4"/>
      <c r="L550" s="4"/>
      <c r="M550" s="4"/>
      <c r="N550" s="4"/>
      <c r="O550" s="4"/>
      <c r="P550" s="4"/>
      <c r="Q550" s="4"/>
      <c r="R550">
        <f>SUMIFS(Accounts!$C$7:$C$306,Accounts!$A$7:$A$306,C550,Accounts!$B$7:$B$306,E550)</f>
        <v>292</v>
      </c>
      <c r="S550">
        <f t="shared" si="98"/>
        <v>23.040753424657535</v>
      </c>
      <c r="T550">
        <f t="shared" si="99"/>
        <v>33.597260273972601</v>
      </c>
      <c r="U550">
        <f t="shared" si="100"/>
        <v>38.188013698630137</v>
      </c>
      <c r="V550">
        <f t="shared" si="101"/>
        <v>0</v>
      </c>
      <c r="W550">
        <f t="shared" si="102"/>
        <v>0</v>
      </c>
      <c r="X550">
        <f t="shared" si="103"/>
        <v>0</v>
      </c>
      <c r="Y550">
        <f t="shared" si="104"/>
        <v>0</v>
      </c>
      <c r="Z550">
        <f t="shared" si="105"/>
        <v>0</v>
      </c>
      <c r="AA550">
        <f t="shared" si="106"/>
        <v>0</v>
      </c>
      <c r="AB550">
        <f t="shared" si="107"/>
        <v>0</v>
      </c>
      <c r="AC550">
        <f t="shared" si="108"/>
        <v>0</v>
      </c>
      <c r="AD550">
        <f t="shared" si="109"/>
        <v>0</v>
      </c>
    </row>
    <row r="551" spans="2:30" x14ac:dyDescent="0.25">
      <c r="B551" s="2">
        <v>15</v>
      </c>
      <c r="C551" s="3" t="s">
        <v>19</v>
      </c>
      <c r="D551" s="3" t="str">
        <f>VLOOKUP(C551,'Class Desc'!$C$5:$D$53,2,FALSE)</f>
        <v>COMMERCIAL IRRIGATION</v>
      </c>
      <c r="E551" s="14">
        <v>2</v>
      </c>
      <c r="F551" s="2">
        <v>13809.98</v>
      </c>
      <c r="G551" s="2">
        <v>19442.990000000002</v>
      </c>
      <c r="H551" s="2">
        <v>23412.1</v>
      </c>
      <c r="I551" s="4"/>
      <c r="J551" s="4"/>
      <c r="K551" s="4"/>
      <c r="L551" s="4"/>
      <c r="M551" s="4"/>
      <c r="N551" s="4"/>
      <c r="O551" s="4"/>
      <c r="P551" s="4"/>
      <c r="Q551" s="4"/>
      <c r="R551">
        <f>SUMIFS(Accounts!$C$7:$C$306,Accounts!$A$7:$A$306,C551,Accounts!$B$7:$B$306,E551)</f>
        <v>279</v>
      </c>
      <c r="S551">
        <f t="shared" si="98"/>
        <v>49.498136200716843</v>
      </c>
      <c r="T551">
        <f t="shared" si="99"/>
        <v>69.688136200716855</v>
      </c>
      <c r="U551">
        <f t="shared" si="100"/>
        <v>83.914336917562721</v>
      </c>
      <c r="V551">
        <f t="shared" si="101"/>
        <v>0</v>
      </c>
      <c r="W551">
        <f t="shared" si="102"/>
        <v>0</v>
      </c>
      <c r="X551">
        <f t="shared" si="103"/>
        <v>0</v>
      </c>
      <c r="Y551">
        <f t="shared" si="104"/>
        <v>0</v>
      </c>
      <c r="Z551">
        <f t="shared" si="105"/>
        <v>0</v>
      </c>
      <c r="AA551">
        <f t="shared" si="106"/>
        <v>0</v>
      </c>
      <c r="AB551">
        <f t="shared" si="107"/>
        <v>0</v>
      </c>
      <c r="AC551">
        <f t="shared" si="108"/>
        <v>0</v>
      </c>
      <c r="AD551">
        <f t="shared" si="109"/>
        <v>0</v>
      </c>
    </row>
    <row r="552" spans="2:30" x14ac:dyDescent="0.25">
      <c r="B552" s="2">
        <v>15</v>
      </c>
      <c r="C552" s="3" t="s">
        <v>19</v>
      </c>
      <c r="D552" s="3" t="str">
        <f>VLOOKUP(C552,'Class Desc'!$C$5:$D$53,2,FALSE)</f>
        <v>COMMERCIAL IRRIGATION</v>
      </c>
      <c r="E552" s="14">
        <v>3</v>
      </c>
      <c r="F552" s="2">
        <v>1617.4</v>
      </c>
      <c r="G552" s="2">
        <v>4797.7</v>
      </c>
      <c r="H552" s="2">
        <v>4766.3</v>
      </c>
      <c r="I552" s="4"/>
      <c r="J552" s="4"/>
      <c r="K552" s="4"/>
      <c r="L552" s="4"/>
      <c r="M552" s="4"/>
      <c r="N552" s="4"/>
      <c r="O552" s="4"/>
      <c r="P552" s="4"/>
      <c r="Q552" s="4"/>
      <c r="R552">
        <f>SUMIFS(Accounts!$C$7:$C$306,Accounts!$A$7:$A$306,C552,Accounts!$B$7:$B$306,E552)</f>
        <v>27</v>
      </c>
      <c r="S552">
        <f t="shared" si="98"/>
        <v>59.903703703703705</v>
      </c>
      <c r="T552">
        <f t="shared" si="99"/>
        <v>177.69259259259258</v>
      </c>
      <c r="U552">
        <f t="shared" si="100"/>
        <v>176.52962962962962</v>
      </c>
      <c r="V552">
        <f t="shared" si="101"/>
        <v>0</v>
      </c>
      <c r="W552">
        <f t="shared" si="102"/>
        <v>0</v>
      </c>
      <c r="X552">
        <f t="shared" si="103"/>
        <v>0</v>
      </c>
      <c r="Y552">
        <f t="shared" si="104"/>
        <v>0</v>
      </c>
      <c r="Z552">
        <f t="shared" si="105"/>
        <v>0</v>
      </c>
      <c r="AA552">
        <f t="shared" si="106"/>
        <v>0</v>
      </c>
      <c r="AB552">
        <f t="shared" si="107"/>
        <v>0</v>
      </c>
      <c r="AC552">
        <f t="shared" si="108"/>
        <v>0</v>
      </c>
      <c r="AD552">
        <f t="shared" si="109"/>
        <v>0</v>
      </c>
    </row>
    <row r="553" spans="2:30" x14ac:dyDescent="0.25">
      <c r="B553" s="2">
        <v>15</v>
      </c>
      <c r="C553" s="3" t="s">
        <v>19</v>
      </c>
      <c r="D553" s="3" t="str">
        <f>VLOOKUP(C553,'Class Desc'!$C$5:$D$53,2,FALSE)</f>
        <v>COMMERCIAL IRRIGATION</v>
      </c>
      <c r="E553" s="14">
        <v>4</v>
      </c>
      <c r="F553" s="2">
        <v>2742.7</v>
      </c>
      <c r="G553" s="2">
        <v>4188.1000000000004</v>
      </c>
      <c r="H553" s="2">
        <v>4678.2</v>
      </c>
      <c r="I553" s="4"/>
      <c r="J553" s="4"/>
      <c r="K553" s="4"/>
      <c r="L553" s="4"/>
      <c r="M553" s="4"/>
      <c r="N553" s="4"/>
      <c r="O553" s="4"/>
      <c r="P553" s="4"/>
      <c r="Q553" s="4"/>
      <c r="R553">
        <f>SUMIFS(Accounts!$C$7:$C$306,Accounts!$A$7:$A$306,C553,Accounts!$B$7:$B$306,E553)</f>
        <v>10</v>
      </c>
      <c r="S553">
        <f t="shared" si="98"/>
        <v>274.27</v>
      </c>
      <c r="T553">
        <f t="shared" si="99"/>
        <v>418.81000000000006</v>
      </c>
      <c r="U553">
        <f t="shared" si="100"/>
        <v>467.82</v>
      </c>
      <c r="V553">
        <f t="shared" si="101"/>
        <v>0</v>
      </c>
      <c r="W553">
        <f t="shared" si="102"/>
        <v>0</v>
      </c>
      <c r="X553">
        <f t="shared" si="103"/>
        <v>0</v>
      </c>
      <c r="Y553">
        <f t="shared" si="104"/>
        <v>0</v>
      </c>
      <c r="Z553">
        <f t="shared" si="105"/>
        <v>0</v>
      </c>
      <c r="AA553">
        <f t="shared" si="106"/>
        <v>0</v>
      </c>
      <c r="AB553">
        <f t="shared" si="107"/>
        <v>0</v>
      </c>
      <c r="AC553">
        <f t="shared" si="108"/>
        <v>0</v>
      </c>
      <c r="AD553">
        <f t="shared" si="109"/>
        <v>0</v>
      </c>
    </row>
    <row r="554" spans="2:30" x14ac:dyDescent="0.25">
      <c r="B554" s="2">
        <v>15</v>
      </c>
      <c r="C554" s="3" t="s">
        <v>19</v>
      </c>
      <c r="D554" s="3" t="str">
        <f>VLOOKUP(C554,'Class Desc'!$C$5:$D$53,2,FALSE)</f>
        <v>COMMERCIAL IRRIGATION</v>
      </c>
      <c r="E554" s="14">
        <v>6</v>
      </c>
      <c r="F554" s="2">
        <v>1132.7</v>
      </c>
      <c r="G554" s="2">
        <v>1899.3</v>
      </c>
      <c r="H554" s="2">
        <v>1445.3</v>
      </c>
      <c r="I554" s="4"/>
      <c r="J554" s="4"/>
      <c r="K554" s="4"/>
      <c r="L554" s="4"/>
      <c r="M554" s="4"/>
      <c r="N554" s="4"/>
      <c r="O554" s="4"/>
      <c r="P554" s="4"/>
      <c r="Q554" s="4"/>
      <c r="R554">
        <f>SUMIFS(Accounts!$C$7:$C$306,Accounts!$A$7:$A$306,C554,Accounts!$B$7:$B$306,E554)</f>
        <v>3</v>
      </c>
      <c r="S554">
        <f t="shared" si="98"/>
        <v>377.56666666666666</v>
      </c>
      <c r="T554">
        <f t="shared" si="99"/>
        <v>633.1</v>
      </c>
      <c r="U554">
        <f t="shared" si="100"/>
        <v>481.76666666666665</v>
      </c>
      <c r="V554">
        <f t="shared" si="101"/>
        <v>0</v>
      </c>
      <c r="W554">
        <f t="shared" si="102"/>
        <v>0</v>
      </c>
      <c r="X554">
        <f t="shared" si="103"/>
        <v>0</v>
      </c>
      <c r="Y554">
        <f t="shared" si="104"/>
        <v>0</v>
      </c>
      <c r="Z554">
        <f t="shared" si="105"/>
        <v>0</v>
      </c>
      <c r="AA554">
        <f t="shared" si="106"/>
        <v>0</v>
      </c>
      <c r="AB554">
        <f t="shared" si="107"/>
        <v>0</v>
      </c>
      <c r="AC554">
        <f t="shared" si="108"/>
        <v>0</v>
      </c>
      <c r="AD554">
        <f t="shared" si="109"/>
        <v>0</v>
      </c>
    </row>
    <row r="555" spans="2:30" x14ac:dyDescent="0.25">
      <c r="B555" s="2">
        <v>15</v>
      </c>
      <c r="C555" s="3" t="s">
        <v>20</v>
      </c>
      <c r="D555" s="3" t="str">
        <f>VLOOKUP(C555,'Class Desc'!$C$5:$D$53,2,FALSE)</f>
        <v>COMMERCIAL</v>
      </c>
      <c r="E555" s="14">
        <v>2</v>
      </c>
      <c r="F555" s="2">
        <v>362.3</v>
      </c>
      <c r="G555" s="2">
        <v>299.89999999999998</v>
      </c>
      <c r="H555" s="2">
        <v>358.3</v>
      </c>
      <c r="I555" s="4"/>
      <c r="J555" s="4"/>
      <c r="K555" s="4"/>
      <c r="L555" s="4"/>
      <c r="M555" s="4"/>
      <c r="N555" s="4"/>
      <c r="O555" s="4"/>
      <c r="P555" s="4"/>
      <c r="Q555" s="4"/>
      <c r="R555">
        <f>SUMIFS(Accounts!$C$7:$C$306,Accounts!$A$7:$A$306,C555,Accounts!$B$7:$B$306,E555)</f>
        <v>1</v>
      </c>
      <c r="S555">
        <f t="shared" si="98"/>
        <v>362.3</v>
      </c>
      <c r="T555">
        <f t="shared" si="99"/>
        <v>299.89999999999998</v>
      </c>
      <c r="U555">
        <f t="shared" si="100"/>
        <v>358.3</v>
      </c>
      <c r="V555">
        <f t="shared" si="101"/>
        <v>0</v>
      </c>
      <c r="W555">
        <f t="shared" si="102"/>
        <v>0</v>
      </c>
      <c r="X555">
        <f t="shared" si="103"/>
        <v>0</v>
      </c>
      <c r="Y555">
        <f t="shared" si="104"/>
        <v>0</v>
      </c>
      <c r="Z555">
        <f t="shared" si="105"/>
        <v>0</v>
      </c>
      <c r="AA555">
        <f t="shared" si="106"/>
        <v>0</v>
      </c>
      <c r="AB555">
        <f t="shared" si="107"/>
        <v>0</v>
      </c>
      <c r="AC555">
        <f t="shared" si="108"/>
        <v>0</v>
      </c>
      <c r="AD555">
        <f t="shared" si="109"/>
        <v>0</v>
      </c>
    </row>
    <row r="556" spans="2:30" x14ac:dyDescent="0.25">
      <c r="B556" s="2">
        <v>15</v>
      </c>
      <c r="C556" s="3" t="s">
        <v>21</v>
      </c>
      <c r="D556" s="3" t="str">
        <f>VLOOKUP(C556,'Class Desc'!$C$5:$D$53,2,FALSE)</f>
        <v>CESAR CHAVEZ SCHOOL</v>
      </c>
      <c r="E556" s="14">
        <v>3</v>
      </c>
      <c r="F556" s="2">
        <v>64.900000000000006</v>
      </c>
      <c r="G556" s="2">
        <v>251.8</v>
      </c>
      <c r="H556" s="2">
        <v>284.60000000000002</v>
      </c>
      <c r="I556" s="4"/>
      <c r="J556" s="4"/>
      <c r="K556" s="4"/>
      <c r="L556" s="4"/>
      <c r="M556" s="4"/>
      <c r="N556" s="4"/>
      <c r="O556" s="4"/>
      <c r="P556" s="4"/>
      <c r="Q556" s="4"/>
      <c r="R556">
        <f>SUMIFS(Accounts!$C$7:$C$306,Accounts!$A$7:$A$306,C556,Accounts!$B$7:$B$306,E556)</f>
        <v>6</v>
      </c>
      <c r="S556">
        <f t="shared" si="98"/>
        <v>10.816666666666668</v>
      </c>
      <c r="T556">
        <f t="shared" si="99"/>
        <v>41.966666666666669</v>
      </c>
      <c r="U556">
        <f t="shared" si="100"/>
        <v>47.433333333333337</v>
      </c>
      <c r="V556">
        <f t="shared" si="101"/>
        <v>0</v>
      </c>
      <c r="W556">
        <f t="shared" si="102"/>
        <v>0</v>
      </c>
      <c r="X556">
        <f t="shared" si="103"/>
        <v>0</v>
      </c>
      <c r="Y556">
        <f t="shared" si="104"/>
        <v>0</v>
      </c>
      <c r="Z556">
        <f t="shared" si="105"/>
        <v>0</v>
      </c>
      <c r="AA556">
        <f t="shared" si="106"/>
        <v>0</v>
      </c>
      <c r="AB556">
        <f t="shared" si="107"/>
        <v>0</v>
      </c>
      <c r="AC556">
        <f t="shared" si="108"/>
        <v>0</v>
      </c>
      <c r="AD556">
        <f t="shared" si="109"/>
        <v>0</v>
      </c>
    </row>
    <row r="557" spans="2:30" x14ac:dyDescent="0.25">
      <c r="B557" s="2">
        <v>15</v>
      </c>
      <c r="C557" s="3" t="s">
        <v>22</v>
      </c>
      <c r="D557" s="3" t="str">
        <f>VLOOKUP(C557,'Class Desc'!$C$5:$D$53,2,FALSE)</f>
        <v>FLAT RATE CONST</v>
      </c>
      <c r="E557" s="3" t="s">
        <v>12</v>
      </c>
      <c r="F557" s="2">
        <v>0</v>
      </c>
      <c r="G557" s="2">
        <v>0</v>
      </c>
      <c r="H557" s="2">
        <v>0</v>
      </c>
      <c r="I557" s="4"/>
      <c r="J557" s="4"/>
      <c r="K557" s="4"/>
      <c r="L557" s="4"/>
      <c r="M557" s="4"/>
      <c r="N557" s="4"/>
      <c r="O557" s="4"/>
      <c r="P557" s="4"/>
      <c r="Q557" s="4"/>
      <c r="R557">
        <f>SUMIFS(Accounts!$C$7:$C$306,Accounts!$A$7:$A$306,C557,Accounts!$B$7:$B$306,E557)</f>
        <v>0</v>
      </c>
      <c r="S557">
        <f t="shared" si="98"/>
        <v>0</v>
      </c>
      <c r="T557">
        <f t="shared" si="99"/>
        <v>0</v>
      </c>
      <c r="U557">
        <f t="shared" si="100"/>
        <v>0</v>
      </c>
      <c r="V557">
        <f t="shared" si="101"/>
        <v>0</v>
      </c>
      <c r="W557">
        <f t="shared" si="102"/>
        <v>0</v>
      </c>
      <c r="X557">
        <f t="shared" si="103"/>
        <v>0</v>
      </c>
      <c r="Y557">
        <f t="shared" si="104"/>
        <v>0</v>
      </c>
      <c r="Z557">
        <f t="shared" si="105"/>
        <v>0</v>
      </c>
      <c r="AA557">
        <f t="shared" si="106"/>
        <v>0</v>
      </c>
      <c r="AB557">
        <f t="shared" si="107"/>
        <v>0</v>
      </c>
      <c r="AC557">
        <f t="shared" si="108"/>
        <v>0</v>
      </c>
      <c r="AD557">
        <f t="shared" si="109"/>
        <v>0</v>
      </c>
    </row>
    <row r="558" spans="2:30" x14ac:dyDescent="0.25">
      <c r="B558" s="2">
        <v>15</v>
      </c>
      <c r="C558" s="3" t="s">
        <v>23</v>
      </c>
      <c r="D558" s="3" t="str">
        <f>VLOOKUP(C558,'Class Desc'!$C$5:$D$53,2,FALSE)</f>
        <v>CITY GOVT BLDGS FAC MAINT</v>
      </c>
      <c r="E558" s="14">
        <v>0.75</v>
      </c>
      <c r="F558" s="2">
        <v>50.3</v>
      </c>
      <c r="G558" s="2">
        <v>44.79</v>
      </c>
      <c r="H558" s="2">
        <v>47</v>
      </c>
      <c r="I558" s="4"/>
      <c r="J558" s="4"/>
      <c r="K558" s="4"/>
      <c r="L558" s="4"/>
      <c r="M558" s="4"/>
      <c r="N558" s="4"/>
      <c r="O558" s="4"/>
      <c r="P558" s="4"/>
      <c r="Q558" s="4"/>
      <c r="R558">
        <f>SUMIFS(Accounts!$C$7:$C$306,Accounts!$A$7:$A$306,C558,Accounts!$B$7:$B$306,E558)</f>
        <v>12</v>
      </c>
      <c r="S558">
        <f t="shared" si="98"/>
        <v>4.1916666666666664</v>
      </c>
      <c r="T558">
        <f t="shared" si="99"/>
        <v>3.7324999999999999</v>
      </c>
      <c r="U558">
        <f t="shared" si="100"/>
        <v>3.9166666666666665</v>
      </c>
      <c r="V558">
        <f t="shared" si="101"/>
        <v>0</v>
      </c>
      <c r="W558">
        <f t="shared" si="102"/>
        <v>0</v>
      </c>
      <c r="X558">
        <f t="shared" si="103"/>
        <v>0</v>
      </c>
      <c r="Y558">
        <f t="shared" si="104"/>
        <v>0</v>
      </c>
      <c r="Z558">
        <f t="shared" si="105"/>
        <v>0</v>
      </c>
      <c r="AA558">
        <f t="shared" si="106"/>
        <v>0</v>
      </c>
      <c r="AB558">
        <f t="shared" si="107"/>
        <v>0</v>
      </c>
      <c r="AC558">
        <f t="shared" si="108"/>
        <v>0</v>
      </c>
      <c r="AD558">
        <f t="shared" si="109"/>
        <v>0</v>
      </c>
    </row>
    <row r="559" spans="2:30" x14ac:dyDescent="0.25">
      <c r="B559" s="2">
        <v>15</v>
      </c>
      <c r="C559" s="3" t="s">
        <v>23</v>
      </c>
      <c r="D559" s="3" t="str">
        <f>VLOOKUP(C559,'Class Desc'!$C$5:$D$53,2,FALSE)</f>
        <v>CITY GOVT BLDGS FAC MAINT</v>
      </c>
      <c r="E559" s="14">
        <v>1</v>
      </c>
      <c r="F559" s="2">
        <v>86.4</v>
      </c>
      <c r="G559" s="2">
        <v>101</v>
      </c>
      <c r="H559" s="2">
        <v>78.2</v>
      </c>
      <c r="I559" s="4"/>
      <c r="J559" s="4"/>
      <c r="K559" s="4"/>
      <c r="L559" s="4"/>
      <c r="M559" s="4"/>
      <c r="N559" s="4"/>
      <c r="O559" s="4"/>
      <c r="P559" s="4"/>
      <c r="Q559" s="4"/>
      <c r="R559">
        <f>SUMIFS(Accounts!$C$7:$C$306,Accounts!$A$7:$A$306,C559,Accounts!$B$7:$B$306,E559)</f>
        <v>13</v>
      </c>
      <c r="S559">
        <f t="shared" si="98"/>
        <v>6.6461538461538465</v>
      </c>
      <c r="T559">
        <f t="shared" si="99"/>
        <v>7.7692307692307692</v>
      </c>
      <c r="U559">
        <f t="shared" si="100"/>
        <v>6.0153846153846153</v>
      </c>
      <c r="V559">
        <f t="shared" si="101"/>
        <v>0</v>
      </c>
      <c r="W559">
        <f t="shared" si="102"/>
        <v>0</v>
      </c>
      <c r="X559">
        <f t="shared" si="103"/>
        <v>0</v>
      </c>
      <c r="Y559">
        <f t="shared" si="104"/>
        <v>0</v>
      </c>
      <c r="Z559">
        <f t="shared" si="105"/>
        <v>0</v>
      </c>
      <c r="AA559">
        <f t="shared" si="106"/>
        <v>0</v>
      </c>
      <c r="AB559">
        <f t="shared" si="107"/>
        <v>0</v>
      </c>
      <c r="AC559">
        <f t="shared" si="108"/>
        <v>0</v>
      </c>
      <c r="AD559">
        <f t="shared" si="109"/>
        <v>0</v>
      </c>
    </row>
    <row r="560" spans="2:30" x14ac:dyDescent="0.25">
      <c r="B560" s="2">
        <v>15</v>
      </c>
      <c r="C560" s="3" t="s">
        <v>23</v>
      </c>
      <c r="D560" s="3" t="str">
        <f>VLOOKUP(C560,'Class Desc'!$C$5:$D$53,2,FALSE)</f>
        <v>CITY GOVT BLDGS FAC MAINT</v>
      </c>
      <c r="E560" s="14">
        <v>1.5</v>
      </c>
      <c r="F560" s="2">
        <v>166.6</v>
      </c>
      <c r="G560" s="2">
        <v>152.88999999999999</v>
      </c>
      <c r="H560" s="2">
        <v>158.9</v>
      </c>
      <c r="I560" s="4"/>
      <c r="J560" s="4"/>
      <c r="K560" s="4"/>
      <c r="L560" s="4"/>
      <c r="M560" s="4"/>
      <c r="N560" s="4"/>
      <c r="O560" s="4"/>
      <c r="P560" s="4"/>
      <c r="Q560" s="4"/>
      <c r="R560">
        <f>SUMIFS(Accounts!$C$7:$C$306,Accounts!$A$7:$A$306,C560,Accounts!$B$7:$B$306,E560)</f>
        <v>13</v>
      </c>
      <c r="S560">
        <f t="shared" si="98"/>
        <v>12.815384615384614</v>
      </c>
      <c r="T560">
        <f t="shared" si="99"/>
        <v>11.760769230769229</v>
      </c>
      <c r="U560">
        <f t="shared" si="100"/>
        <v>12.223076923076924</v>
      </c>
      <c r="V560">
        <f t="shared" si="101"/>
        <v>0</v>
      </c>
      <c r="W560">
        <f t="shared" si="102"/>
        <v>0</v>
      </c>
      <c r="X560">
        <f t="shared" si="103"/>
        <v>0</v>
      </c>
      <c r="Y560">
        <f t="shared" si="104"/>
        <v>0</v>
      </c>
      <c r="Z560">
        <f t="shared" si="105"/>
        <v>0</v>
      </c>
      <c r="AA560">
        <f t="shared" si="106"/>
        <v>0</v>
      </c>
      <c r="AB560">
        <f t="shared" si="107"/>
        <v>0</v>
      </c>
      <c r="AC560">
        <f t="shared" si="108"/>
        <v>0</v>
      </c>
      <c r="AD560">
        <f t="shared" si="109"/>
        <v>0</v>
      </c>
    </row>
    <row r="561" spans="2:30" x14ac:dyDescent="0.25">
      <c r="B561" s="2">
        <v>15</v>
      </c>
      <c r="C561" s="3" t="s">
        <v>23</v>
      </c>
      <c r="D561" s="3" t="str">
        <f>VLOOKUP(C561,'Class Desc'!$C$5:$D$53,2,FALSE)</f>
        <v>CITY GOVT BLDGS FAC MAINT</v>
      </c>
      <c r="E561" s="14">
        <v>2</v>
      </c>
      <c r="F561" s="2">
        <v>829.9</v>
      </c>
      <c r="G561" s="2">
        <v>870.99</v>
      </c>
      <c r="H561" s="2">
        <v>942</v>
      </c>
      <c r="I561" s="4"/>
      <c r="J561" s="4"/>
      <c r="K561" s="4"/>
      <c r="L561" s="4"/>
      <c r="M561" s="4"/>
      <c r="N561" s="4"/>
      <c r="O561" s="4"/>
      <c r="P561" s="4"/>
      <c r="Q561" s="4"/>
      <c r="R561">
        <f>SUMIFS(Accounts!$C$7:$C$306,Accounts!$A$7:$A$306,C561,Accounts!$B$7:$B$306,E561)</f>
        <v>29</v>
      </c>
      <c r="S561">
        <f t="shared" si="98"/>
        <v>28.617241379310343</v>
      </c>
      <c r="T561">
        <f t="shared" si="99"/>
        <v>30.034137931034483</v>
      </c>
      <c r="U561">
        <f t="shared" si="100"/>
        <v>32.482758620689658</v>
      </c>
      <c r="V561">
        <f t="shared" si="101"/>
        <v>0</v>
      </c>
      <c r="W561">
        <f t="shared" si="102"/>
        <v>0</v>
      </c>
      <c r="X561">
        <f t="shared" si="103"/>
        <v>0</v>
      </c>
      <c r="Y561">
        <f t="shared" si="104"/>
        <v>0</v>
      </c>
      <c r="Z561">
        <f t="shared" si="105"/>
        <v>0</v>
      </c>
      <c r="AA561">
        <f t="shared" si="106"/>
        <v>0</v>
      </c>
      <c r="AB561">
        <f t="shared" si="107"/>
        <v>0</v>
      </c>
      <c r="AC561">
        <f t="shared" si="108"/>
        <v>0</v>
      </c>
      <c r="AD561">
        <f t="shared" si="109"/>
        <v>0</v>
      </c>
    </row>
    <row r="562" spans="2:30" x14ac:dyDescent="0.25">
      <c r="B562" s="2">
        <v>15</v>
      </c>
      <c r="C562" s="3" t="s">
        <v>23</v>
      </c>
      <c r="D562" s="3" t="str">
        <f>VLOOKUP(C562,'Class Desc'!$C$5:$D$53,2,FALSE)</f>
        <v>CITY GOVT BLDGS FAC MAINT</v>
      </c>
      <c r="E562" s="14">
        <v>3</v>
      </c>
      <c r="F562" s="2">
        <v>389.9</v>
      </c>
      <c r="G562" s="2">
        <v>357.6</v>
      </c>
      <c r="H562" s="2">
        <v>379.5</v>
      </c>
      <c r="I562" s="4"/>
      <c r="J562" s="4"/>
      <c r="K562" s="4"/>
      <c r="L562" s="4"/>
      <c r="M562" s="4"/>
      <c r="N562" s="4"/>
      <c r="O562" s="4"/>
      <c r="P562" s="4"/>
      <c r="Q562" s="4"/>
      <c r="R562">
        <f>SUMIFS(Accounts!$C$7:$C$306,Accounts!$A$7:$A$306,C562,Accounts!$B$7:$B$306,E562)</f>
        <v>6</v>
      </c>
      <c r="S562">
        <f t="shared" si="98"/>
        <v>64.983333333333334</v>
      </c>
      <c r="T562">
        <f t="shared" si="99"/>
        <v>59.6</v>
      </c>
      <c r="U562">
        <f t="shared" si="100"/>
        <v>63.25</v>
      </c>
      <c r="V562">
        <f t="shared" si="101"/>
        <v>0</v>
      </c>
      <c r="W562">
        <f t="shared" si="102"/>
        <v>0</v>
      </c>
      <c r="X562">
        <f t="shared" si="103"/>
        <v>0</v>
      </c>
      <c r="Y562">
        <f t="shared" si="104"/>
        <v>0</v>
      </c>
      <c r="Z562">
        <f t="shared" si="105"/>
        <v>0</v>
      </c>
      <c r="AA562">
        <f t="shared" si="106"/>
        <v>0</v>
      </c>
      <c r="AB562">
        <f t="shared" si="107"/>
        <v>0</v>
      </c>
      <c r="AC562">
        <f t="shared" si="108"/>
        <v>0</v>
      </c>
      <c r="AD562">
        <f t="shared" si="109"/>
        <v>0</v>
      </c>
    </row>
    <row r="563" spans="2:30" x14ac:dyDescent="0.25">
      <c r="B563" s="2">
        <v>15</v>
      </c>
      <c r="C563" s="3" t="s">
        <v>23</v>
      </c>
      <c r="D563" s="3" t="str">
        <f>VLOOKUP(C563,'Class Desc'!$C$5:$D$53,2,FALSE)</f>
        <v>CITY GOVT BLDGS FAC MAINT</v>
      </c>
      <c r="E563" s="14">
        <v>4</v>
      </c>
      <c r="F563" s="2">
        <v>644</v>
      </c>
      <c r="G563" s="2">
        <v>732.7</v>
      </c>
      <c r="H563" s="2">
        <v>804.9</v>
      </c>
      <c r="I563" s="4"/>
      <c r="J563" s="4"/>
      <c r="K563" s="4"/>
      <c r="L563" s="4"/>
      <c r="M563" s="4"/>
      <c r="N563" s="4"/>
      <c r="O563" s="4"/>
      <c r="P563" s="4"/>
      <c r="Q563" s="4"/>
      <c r="R563">
        <f>SUMIFS(Accounts!$C$7:$C$306,Accounts!$A$7:$A$306,C563,Accounts!$B$7:$B$306,E563)</f>
        <v>3</v>
      </c>
      <c r="S563">
        <f t="shared" si="98"/>
        <v>214.66666666666666</v>
      </c>
      <c r="T563">
        <f t="shared" si="99"/>
        <v>244.23333333333335</v>
      </c>
      <c r="U563">
        <f t="shared" si="100"/>
        <v>268.3</v>
      </c>
      <c r="V563">
        <f t="shared" si="101"/>
        <v>0</v>
      </c>
      <c r="W563">
        <f t="shared" si="102"/>
        <v>0</v>
      </c>
      <c r="X563">
        <f t="shared" si="103"/>
        <v>0</v>
      </c>
      <c r="Y563">
        <f t="shared" si="104"/>
        <v>0</v>
      </c>
      <c r="Z563">
        <f t="shared" si="105"/>
        <v>0</v>
      </c>
      <c r="AA563">
        <f t="shared" si="106"/>
        <v>0</v>
      </c>
      <c r="AB563">
        <f t="shared" si="107"/>
        <v>0</v>
      </c>
      <c r="AC563">
        <f t="shared" si="108"/>
        <v>0</v>
      </c>
      <c r="AD563">
        <f t="shared" si="109"/>
        <v>0</v>
      </c>
    </row>
    <row r="564" spans="2:30" x14ac:dyDescent="0.25">
      <c r="B564" s="2">
        <v>15</v>
      </c>
      <c r="C564" s="3" t="s">
        <v>23</v>
      </c>
      <c r="D564" s="3" t="str">
        <f>VLOOKUP(C564,'Class Desc'!$C$5:$D$53,2,FALSE)</f>
        <v>CITY GOVT BLDGS FAC MAINT</v>
      </c>
      <c r="E564" s="14">
        <v>6</v>
      </c>
      <c r="F564" s="2">
        <v>9</v>
      </c>
      <c r="G564" s="2">
        <v>57</v>
      </c>
      <c r="H564" s="2">
        <v>33</v>
      </c>
      <c r="I564" s="4"/>
      <c r="J564" s="4"/>
      <c r="K564" s="4"/>
      <c r="L564" s="4"/>
      <c r="M564" s="4"/>
      <c r="N564" s="4"/>
      <c r="O564" s="4"/>
      <c r="P564" s="4"/>
      <c r="Q564" s="4"/>
      <c r="R564">
        <f>SUMIFS(Accounts!$C$7:$C$306,Accounts!$A$7:$A$306,C564,Accounts!$B$7:$B$306,E564)</f>
        <v>1</v>
      </c>
      <c r="S564">
        <f t="shared" si="98"/>
        <v>9</v>
      </c>
      <c r="T564">
        <f t="shared" si="99"/>
        <v>57</v>
      </c>
      <c r="U564">
        <f t="shared" si="100"/>
        <v>33</v>
      </c>
      <c r="V564">
        <f t="shared" si="101"/>
        <v>0</v>
      </c>
      <c r="W564">
        <f t="shared" si="102"/>
        <v>0</v>
      </c>
      <c r="X564">
        <f t="shared" si="103"/>
        <v>0</v>
      </c>
      <c r="Y564">
        <f t="shared" si="104"/>
        <v>0</v>
      </c>
      <c r="Z564">
        <f t="shared" si="105"/>
        <v>0</v>
      </c>
      <c r="AA564">
        <f t="shared" si="106"/>
        <v>0</v>
      </c>
      <c r="AB564">
        <f t="shared" si="107"/>
        <v>0</v>
      </c>
      <c r="AC564">
        <f t="shared" si="108"/>
        <v>0</v>
      </c>
      <c r="AD564">
        <f t="shared" si="109"/>
        <v>0</v>
      </c>
    </row>
    <row r="565" spans="2:30" x14ac:dyDescent="0.25">
      <c r="B565" s="2">
        <v>15</v>
      </c>
      <c r="C565" s="3" t="s">
        <v>24</v>
      </c>
      <c r="D565" s="3" t="str">
        <f>VLOOKUP(C565,'Class Desc'!$C$5:$D$53,2,FALSE)</f>
        <v>CITY GOVT - IRRIGATION</v>
      </c>
      <c r="E565" s="14">
        <v>0.75</v>
      </c>
      <c r="F565" s="2">
        <v>188</v>
      </c>
      <c r="G565" s="2">
        <v>343.9</v>
      </c>
      <c r="H565" s="2">
        <v>381.9</v>
      </c>
      <c r="I565" s="4"/>
      <c r="J565" s="4"/>
      <c r="K565" s="4"/>
      <c r="L565" s="4"/>
      <c r="M565" s="4"/>
      <c r="N565" s="4"/>
      <c r="O565" s="4"/>
      <c r="P565" s="4"/>
      <c r="Q565" s="4"/>
      <c r="R565">
        <f>SUMIFS(Accounts!$C$7:$C$306,Accounts!$A$7:$A$306,C565,Accounts!$B$7:$B$306,E565)</f>
        <v>79</v>
      </c>
      <c r="S565">
        <f t="shared" si="98"/>
        <v>2.3797468354430378</v>
      </c>
      <c r="T565">
        <f t="shared" si="99"/>
        <v>4.3531645569620254</v>
      </c>
      <c r="U565">
        <f t="shared" si="100"/>
        <v>4.8341772151898734</v>
      </c>
      <c r="V565">
        <f t="shared" si="101"/>
        <v>0</v>
      </c>
      <c r="W565">
        <f t="shared" si="102"/>
        <v>0</v>
      </c>
      <c r="X565">
        <f t="shared" si="103"/>
        <v>0</v>
      </c>
      <c r="Y565">
        <f t="shared" si="104"/>
        <v>0</v>
      </c>
      <c r="Z565">
        <f t="shared" si="105"/>
        <v>0</v>
      </c>
      <c r="AA565">
        <f t="shared" si="106"/>
        <v>0</v>
      </c>
      <c r="AB565">
        <f t="shared" si="107"/>
        <v>0</v>
      </c>
      <c r="AC565">
        <f t="shared" si="108"/>
        <v>0</v>
      </c>
      <c r="AD565">
        <f t="shared" si="109"/>
        <v>0</v>
      </c>
    </row>
    <row r="566" spans="2:30" x14ac:dyDescent="0.25">
      <c r="B566" s="2">
        <v>15</v>
      </c>
      <c r="C566" s="3" t="s">
        <v>24</v>
      </c>
      <c r="D566" s="3" t="str">
        <f>VLOOKUP(C566,'Class Desc'!$C$5:$D$53,2,FALSE)</f>
        <v>CITY GOVT - IRRIGATION</v>
      </c>
      <c r="E566" s="14">
        <v>1</v>
      </c>
      <c r="F566" s="2">
        <v>698.4</v>
      </c>
      <c r="G566" s="2">
        <v>886.49</v>
      </c>
      <c r="H566" s="2">
        <v>834.3</v>
      </c>
      <c r="I566" s="4"/>
      <c r="J566" s="4"/>
      <c r="K566" s="4"/>
      <c r="L566" s="4"/>
      <c r="M566" s="4"/>
      <c r="N566" s="4"/>
      <c r="O566" s="4"/>
      <c r="P566" s="4"/>
      <c r="Q566" s="4"/>
      <c r="R566">
        <f>SUMIFS(Accounts!$C$7:$C$306,Accounts!$A$7:$A$306,C566,Accounts!$B$7:$B$306,E566)</f>
        <v>81</v>
      </c>
      <c r="S566">
        <f t="shared" si="98"/>
        <v>8.6222222222222218</v>
      </c>
      <c r="T566">
        <f t="shared" si="99"/>
        <v>10.94432098765432</v>
      </c>
      <c r="U566">
        <f t="shared" si="100"/>
        <v>10.299999999999999</v>
      </c>
      <c r="V566">
        <f t="shared" si="101"/>
        <v>0</v>
      </c>
      <c r="W566">
        <f t="shared" si="102"/>
        <v>0</v>
      </c>
      <c r="X566">
        <f t="shared" si="103"/>
        <v>0</v>
      </c>
      <c r="Y566">
        <f t="shared" si="104"/>
        <v>0</v>
      </c>
      <c r="Z566">
        <f t="shared" si="105"/>
        <v>0</v>
      </c>
      <c r="AA566">
        <f t="shared" si="106"/>
        <v>0</v>
      </c>
      <c r="AB566">
        <f t="shared" si="107"/>
        <v>0</v>
      </c>
      <c r="AC566">
        <f t="shared" si="108"/>
        <v>0</v>
      </c>
      <c r="AD566">
        <f t="shared" si="109"/>
        <v>0</v>
      </c>
    </row>
    <row r="567" spans="2:30" x14ac:dyDescent="0.25">
      <c r="B567" s="2">
        <v>15</v>
      </c>
      <c r="C567" s="3" t="s">
        <v>24</v>
      </c>
      <c r="D567" s="3" t="str">
        <f>VLOOKUP(C567,'Class Desc'!$C$5:$D$53,2,FALSE)</f>
        <v>CITY GOVT - IRRIGATION</v>
      </c>
      <c r="E567" s="14">
        <v>1.5</v>
      </c>
      <c r="F567" s="2">
        <v>818.8</v>
      </c>
      <c r="G567" s="2">
        <v>1690.7</v>
      </c>
      <c r="H567" s="2">
        <v>1408.1</v>
      </c>
      <c r="I567" s="4"/>
      <c r="J567" s="4"/>
      <c r="K567" s="4"/>
      <c r="L567" s="4"/>
      <c r="M567" s="4"/>
      <c r="N567" s="4"/>
      <c r="O567" s="4"/>
      <c r="P567" s="4"/>
      <c r="Q567" s="4"/>
      <c r="R567">
        <f>SUMIFS(Accounts!$C$7:$C$306,Accounts!$A$7:$A$306,C567,Accounts!$B$7:$B$306,E567)</f>
        <v>69</v>
      </c>
      <c r="S567">
        <f t="shared" si="98"/>
        <v>11.866666666666665</v>
      </c>
      <c r="T567">
        <f t="shared" si="99"/>
        <v>24.502898550724638</v>
      </c>
      <c r="U567">
        <f t="shared" si="100"/>
        <v>20.407246376811592</v>
      </c>
      <c r="V567">
        <f t="shared" si="101"/>
        <v>0</v>
      </c>
      <c r="W567">
        <f t="shared" si="102"/>
        <v>0</v>
      </c>
      <c r="X567">
        <f t="shared" si="103"/>
        <v>0</v>
      </c>
      <c r="Y567">
        <f t="shared" si="104"/>
        <v>0</v>
      </c>
      <c r="Z567">
        <f t="shared" si="105"/>
        <v>0</v>
      </c>
      <c r="AA567">
        <f t="shared" si="106"/>
        <v>0</v>
      </c>
      <c r="AB567">
        <f t="shared" si="107"/>
        <v>0</v>
      </c>
      <c r="AC567">
        <f t="shared" si="108"/>
        <v>0</v>
      </c>
      <c r="AD567">
        <f t="shared" si="109"/>
        <v>0</v>
      </c>
    </row>
    <row r="568" spans="2:30" x14ac:dyDescent="0.25">
      <c r="B568" s="2">
        <v>15</v>
      </c>
      <c r="C568" s="3" t="s">
        <v>24</v>
      </c>
      <c r="D568" s="3" t="str">
        <f>VLOOKUP(C568,'Class Desc'!$C$5:$D$53,2,FALSE)</f>
        <v>CITY GOVT - IRRIGATION</v>
      </c>
      <c r="E568" s="14">
        <v>2</v>
      </c>
      <c r="F568" s="2">
        <v>3697.5</v>
      </c>
      <c r="G568" s="2">
        <v>7678.3</v>
      </c>
      <c r="H568" s="2">
        <v>8240.6</v>
      </c>
      <c r="I568" s="4"/>
      <c r="J568" s="4"/>
      <c r="K568" s="4"/>
      <c r="L568" s="4"/>
      <c r="M568" s="4"/>
      <c r="N568" s="4"/>
      <c r="O568" s="4"/>
      <c r="P568" s="4"/>
      <c r="Q568" s="4"/>
      <c r="R568">
        <f>SUMIFS(Accounts!$C$7:$C$306,Accounts!$A$7:$A$306,C568,Accounts!$B$7:$B$306,E568)</f>
        <v>155</v>
      </c>
      <c r="S568">
        <f t="shared" si="98"/>
        <v>23.85483870967742</v>
      </c>
      <c r="T568">
        <f t="shared" si="99"/>
        <v>49.537419354838711</v>
      </c>
      <c r="U568">
        <f t="shared" si="100"/>
        <v>53.16516129032258</v>
      </c>
      <c r="V568">
        <f t="shared" si="101"/>
        <v>0</v>
      </c>
      <c r="W568">
        <f t="shared" si="102"/>
        <v>0</v>
      </c>
      <c r="X568">
        <f t="shared" si="103"/>
        <v>0</v>
      </c>
      <c r="Y568">
        <f t="shared" si="104"/>
        <v>0</v>
      </c>
      <c r="Z568">
        <f t="shared" si="105"/>
        <v>0</v>
      </c>
      <c r="AA568">
        <f t="shared" si="106"/>
        <v>0</v>
      </c>
      <c r="AB568">
        <f t="shared" si="107"/>
        <v>0</v>
      </c>
      <c r="AC568">
        <f t="shared" si="108"/>
        <v>0</v>
      </c>
      <c r="AD568">
        <f t="shared" si="109"/>
        <v>0</v>
      </c>
    </row>
    <row r="569" spans="2:30" x14ac:dyDescent="0.25">
      <c r="B569" s="2">
        <v>15</v>
      </c>
      <c r="C569" s="3" t="s">
        <v>24</v>
      </c>
      <c r="D569" s="3" t="str">
        <f>VLOOKUP(C569,'Class Desc'!$C$5:$D$53,2,FALSE)</f>
        <v>CITY GOVT - IRRIGATION</v>
      </c>
      <c r="E569" s="14">
        <v>3</v>
      </c>
      <c r="F569" s="2">
        <v>1119.0999999999999</v>
      </c>
      <c r="G569" s="2">
        <v>1732.49</v>
      </c>
      <c r="H569" s="2">
        <v>4507.3</v>
      </c>
      <c r="I569" s="4"/>
      <c r="J569" s="4"/>
      <c r="K569" s="4"/>
      <c r="L569" s="4"/>
      <c r="M569" s="4"/>
      <c r="N569" s="4"/>
      <c r="O569" s="4"/>
      <c r="P569" s="4"/>
      <c r="Q569" s="4"/>
      <c r="R569">
        <f>SUMIFS(Accounts!$C$7:$C$306,Accounts!$A$7:$A$306,C569,Accounts!$B$7:$B$306,E569)</f>
        <v>36</v>
      </c>
      <c r="S569">
        <f t="shared" si="98"/>
        <v>31.086111111111109</v>
      </c>
      <c r="T569">
        <f t="shared" si="99"/>
        <v>48.124722222222225</v>
      </c>
      <c r="U569">
        <f t="shared" si="100"/>
        <v>125.20277777777778</v>
      </c>
      <c r="V569">
        <f t="shared" si="101"/>
        <v>0</v>
      </c>
      <c r="W569">
        <f t="shared" si="102"/>
        <v>0</v>
      </c>
      <c r="X569">
        <f t="shared" si="103"/>
        <v>0</v>
      </c>
      <c r="Y569">
        <f t="shared" si="104"/>
        <v>0</v>
      </c>
      <c r="Z569">
        <f t="shared" si="105"/>
        <v>0</v>
      </c>
      <c r="AA569">
        <f t="shared" si="106"/>
        <v>0</v>
      </c>
      <c r="AB569">
        <f t="shared" si="107"/>
        <v>0</v>
      </c>
      <c r="AC569">
        <f t="shared" si="108"/>
        <v>0</v>
      </c>
      <c r="AD569">
        <f t="shared" si="109"/>
        <v>0</v>
      </c>
    </row>
    <row r="570" spans="2:30" x14ac:dyDescent="0.25">
      <c r="B570" s="2">
        <v>15</v>
      </c>
      <c r="C570" s="3" t="s">
        <v>24</v>
      </c>
      <c r="D570" s="3" t="str">
        <f>VLOOKUP(C570,'Class Desc'!$C$5:$D$53,2,FALSE)</f>
        <v>CITY GOVT - IRRIGATION</v>
      </c>
      <c r="E570" s="14">
        <v>4</v>
      </c>
      <c r="F570" s="2">
        <v>924.1</v>
      </c>
      <c r="G570" s="2">
        <v>1016.5</v>
      </c>
      <c r="H570" s="2">
        <v>1645.9</v>
      </c>
      <c r="I570" s="4"/>
      <c r="J570" s="4"/>
      <c r="K570" s="4"/>
      <c r="L570" s="4"/>
      <c r="M570" s="4"/>
      <c r="N570" s="4"/>
      <c r="O570" s="4"/>
      <c r="P570" s="4"/>
      <c r="Q570" s="4"/>
      <c r="R570">
        <f>SUMIFS(Accounts!$C$7:$C$306,Accounts!$A$7:$A$306,C570,Accounts!$B$7:$B$306,E570)</f>
        <v>6</v>
      </c>
      <c r="S570">
        <f t="shared" si="98"/>
        <v>154.01666666666668</v>
      </c>
      <c r="T570">
        <f t="shared" si="99"/>
        <v>169.41666666666666</v>
      </c>
      <c r="U570">
        <f t="shared" si="100"/>
        <v>274.31666666666666</v>
      </c>
      <c r="V570">
        <f t="shared" si="101"/>
        <v>0</v>
      </c>
      <c r="W570">
        <f t="shared" si="102"/>
        <v>0</v>
      </c>
      <c r="X570">
        <f t="shared" si="103"/>
        <v>0</v>
      </c>
      <c r="Y570">
        <f t="shared" si="104"/>
        <v>0</v>
      </c>
      <c r="Z570">
        <f t="shared" si="105"/>
        <v>0</v>
      </c>
      <c r="AA570">
        <f t="shared" si="106"/>
        <v>0</v>
      </c>
      <c r="AB570">
        <f t="shared" si="107"/>
        <v>0</v>
      </c>
      <c r="AC570">
        <f t="shared" si="108"/>
        <v>0</v>
      </c>
      <c r="AD570">
        <f t="shared" si="109"/>
        <v>0</v>
      </c>
    </row>
    <row r="571" spans="2:30" x14ac:dyDescent="0.25">
      <c r="B571" s="2">
        <v>15</v>
      </c>
      <c r="C571" s="3" t="s">
        <v>25</v>
      </c>
      <c r="D571" s="3" t="str">
        <f>VLOOKUP(C571,'Class Desc'!$C$5:$D$53,2,FALSE)</f>
        <v>INDUSTRIAL WATER</v>
      </c>
      <c r="E571" s="3" t="s">
        <v>12</v>
      </c>
      <c r="F571" s="4"/>
      <c r="G571" s="4"/>
      <c r="H571" s="2">
        <v>0</v>
      </c>
      <c r="I571" s="4"/>
      <c r="J571" s="4"/>
      <c r="K571" s="4"/>
      <c r="L571" s="4"/>
      <c r="M571" s="4"/>
      <c r="N571" s="4"/>
      <c r="O571" s="4"/>
      <c r="P571" s="4"/>
      <c r="Q571" s="4"/>
      <c r="R571">
        <f>SUMIFS(Accounts!$C$7:$C$306,Accounts!$A$7:$A$306,C571,Accounts!$B$7:$B$306,E571)</f>
        <v>0</v>
      </c>
      <c r="S571">
        <f t="shared" si="98"/>
        <v>0</v>
      </c>
      <c r="T571">
        <f t="shared" si="99"/>
        <v>0</v>
      </c>
      <c r="U571">
        <f t="shared" si="100"/>
        <v>0</v>
      </c>
      <c r="V571">
        <f t="shared" si="101"/>
        <v>0</v>
      </c>
      <c r="W571">
        <f t="shared" si="102"/>
        <v>0</v>
      </c>
      <c r="X571">
        <f t="shared" si="103"/>
        <v>0</v>
      </c>
      <c r="Y571">
        <f t="shared" si="104"/>
        <v>0</v>
      </c>
      <c r="Z571">
        <f t="shared" si="105"/>
        <v>0</v>
      </c>
      <c r="AA571">
        <f t="shared" si="106"/>
        <v>0</v>
      </c>
      <c r="AB571">
        <f t="shared" si="107"/>
        <v>0</v>
      </c>
      <c r="AC571">
        <f t="shared" si="108"/>
        <v>0</v>
      </c>
      <c r="AD571">
        <f t="shared" si="109"/>
        <v>0</v>
      </c>
    </row>
    <row r="572" spans="2:30" x14ac:dyDescent="0.25">
      <c r="B572" s="2">
        <v>15</v>
      </c>
      <c r="C572" s="3" t="s">
        <v>25</v>
      </c>
      <c r="D572" s="3" t="str">
        <f>VLOOKUP(C572,'Class Desc'!$C$5:$D$53,2,FALSE)</f>
        <v>INDUSTRIAL WATER</v>
      </c>
      <c r="E572" s="14">
        <v>0.75</v>
      </c>
      <c r="F572" s="2">
        <v>449.7</v>
      </c>
      <c r="G572" s="2">
        <v>493.5</v>
      </c>
      <c r="H572" s="2">
        <v>504.1</v>
      </c>
      <c r="I572" s="4"/>
      <c r="J572" s="4"/>
      <c r="K572" s="4"/>
      <c r="L572" s="4"/>
      <c r="M572" s="4"/>
      <c r="N572" s="4"/>
      <c r="O572" s="4"/>
      <c r="P572" s="4"/>
      <c r="Q572" s="4"/>
      <c r="R572">
        <f>SUMIFS(Accounts!$C$7:$C$306,Accounts!$A$7:$A$306,C572,Accounts!$B$7:$B$306,E572)</f>
        <v>31</v>
      </c>
      <c r="S572">
        <f t="shared" si="98"/>
        <v>14.506451612903225</v>
      </c>
      <c r="T572">
        <f t="shared" si="99"/>
        <v>15.919354838709678</v>
      </c>
      <c r="U572">
        <f t="shared" si="100"/>
        <v>16.261290322580646</v>
      </c>
      <c r="V572">
        <f t="shared" si="101"/>
        <v>0</v>
      </c>
      <c r="W572">
        <f t="shared" si="102"/>
        <v>0</v>
      </c>
      <c r="X572">
        <f t="shared" si="103"/>
        <v>0</v>
      </c>
      <c r="Y572">
        <f t="shared" si="104"/>
        <v>0</v>
      </c>
      <c r="Z572">
        <f t="shared" si="105"/>
        <v>0</v>
      </c>
      <c r="AA572">
        <f t="shared" si="106"/>
        <v>0</v>
      </c>
      <c r="AB572">
        <f t="shared" si="107"/>
        <v>0</v>
      </c>
      <c r="AC572">
        <f t="shared" si="108"/>
        <v>0</v>
      </c>
      <c r="AD572">
        <f t="shared" si="109"/>
        <v>0</v>
      </c>
    </row>
    <row r="573" spans="2:30" x14ac:dyDescent="0.25">
      <c r="B573" s="2">
        <v>15</v>
      </c>
      <c r="C573" s="3" t="s">
        <v>25</v>
      </c>
      <c r="D573" s="3" t="str">
        <f>VLOOKUP(C573,'Class Desc'!$C$5:$D$53,2,FALSE)</f>
        <v>INDUSTRIAL WATER</v>
      </c>
      <c r="E573" s="14">
        <v>1</v>
      </c>
      <c r="F573" s="2">
        <v>481.7</v>
      </c>
      <c r="G573" s="2">
        <v>556.4</v>
      </c>
      <c r="H573" s="2">
        <v>567.5</v>
      </c>
      <c r="I573" s="4"/>
      <c r="J573" s="4"/>
      <c r="K573" s="4"/>
      <c r="L573" s="4"/>
      <c r="M573" s="4"/>
      <c r="N573" s="4"/>
      <c r="O573" s="4"/>
      <c r="P573" s="4"/>
      <c r="Q573" s="4"/>
      <c r="R573">
        <f>SUMIFS(Accounts!$C$7:$C$306,Accounts!$A$7:$A$306,C573,Accounts!$B$7:$B$306,E573)</f>
        <v>36</v>
      </c>
      <c r="S573">
        <f t="shared" si="98"/>
        <v>13.380555555555555</v>
      </c>
      <c r="T573">
        <f t="shared" si="99"/>
        <v>15.455555555555556</v>
      </c>
      <c r="U573">
        <f t="shared" si="100"/>
        <v>15.763888888888889</v>
      </c>
      <c r="V573">
        <f t="shared" si="101"/>
        <v>0</v>
      </c>
      <c r="W573">
        <f t="shared" si="102"/>
        <v>0</v>
      </c>
      <c r="X573">
        <f t="shared" si="103"/>
        <v>0</v>
      </c>
      <c r="Y573">
        <f t="shared" si="104"/>
        <v>0</v>
      </c>
      <c r="Z573">
        <f t="shared" si="105"/>
        <v>0</v>
      </c>
      <c r="AA573">
        <f t="shared" si="106"/>
        <v>0</v>
      </c>
      <c r="AB573">
        <f t="shared" si="107"/>
        <v>0</v>
      </c>
      <c r="AC573">
        <f t="shared" si="108"/>
        <v>0</v>
      </c>
      <c r="AD573">
        <f t="shared" si="109"/>
        <v>0</v>
      </c>
    </row>
    <row r="574" spans="2:30" x14ac:dyDescent="0.25">
      <c r="B574" s="2">
        <v>15</v>
      </c>
      <c r="C574" s="3" t="s">
        <v>25</v>
      </c>
      <c r="D574" s="3" t="str">
        <f>VLOOKUP(C574,'Class Desc'!$C$5:$D$53,2,FALSE)</f>
        <v>INDUSTRIAL WATER</v>
      </c>
      <c r="E574" s="14">
        <v>1.5</v>
      </c>
      <c r="F574" s="2">
        <v>2141.5</v>
      </c>
      <c r="G574" s="2">
        <v>2100</v>
      </c>
      <c r="H574" s="2">
        <v>1462.8</v>
      </c>
      <c r="I574" s="4"/>
      <c r="J574" s="4"/>
      <c r="K574" s="4"/>
      <c r="L574" s="4"/>
      <c r="M574" s="4"/>
      <c r="N574" s="4"/>
      <c r="O574" s="4"/>
      <c r="P574" s="4"/>
      <c r="Q574" s="4"/>
      <c r="R574">
        <f>SUMIFS(Accounts!$C$7:$C$306,Accounts!$A$7:$A$306,C574,Accounts!$B$7:$B$306,E574)</f>
        <v>41</v>
      </c>
      <c r="S574">
        <f t="shared" si="98"/>
        <v>52.231707317073173</v>
      </c>
      <c r="T574">
        <f t="shared" si="99"/>
        <v>51.219512195121951</v>
      </c>
      <c r="U574">
        <f t="shared" si="100"/>
        <v>35.678048780487806</v>
      </c>
      <c r="V574">
        <f t="shared" si="101"/>
        <v>0</v>
      </c>
      <c r="W574">
        <f t="shared" si="102"/>
        <v>0</v>
      </c>
      <c r="X574">
        <f t="shared" si="103"/>
        <v>0</v>
      </c>
      <c r="Y574">
        <f t="shared" si="104"/>
        <v>0</v>
      </c>
      <c r="Z574">
        <f t="shared" si="105"/>
        <v>0</v>
      </c>
      <c r="AA574">
        <f t="shared" si="106"/>
        <v>0</v>
      </c>
      <c r="AB574">
        <f t="shared" si="107"/>
        <v>0</v>
      </c>
      <c r="AC574">
        <f t="shared" si="108"/>
        <v>0</v>
      </c>
      <c r="AD574">
        <f t="shared" si="109"/>
        <v>0</v>
      </c>
    </row>
    <row r="575" spans="2:30" x14ac:dyDescent="0.25">
      <c r="B575" s="2">
        <v>15</v>
      </c>
      <c r="C575" s="3" t="s">
        <v>25</v>
      </c>
      <c r="D575" s="3" t="str">
        <f>VLOOKUP(C575,'Class Desc'!$C$5:$D$53,2,FALSE)</f>
        <v>INDUSTRIAL WATER</v>
      </c>
      <c r="E575" s="14">
        <v>2</v>
      </c>
      <c r="F575" s="2">
        <v>1360.6</v>
      </c>
      <c r="G575" s="2">
        <v>1577.2</v>
      </c>
      <c r="H575" s="2">
        <v>740.9</v>
      </c>
      <c r="I575" s="4"/>
      <c r="J575" s="4"/>
      <c r="K575" s="4"/>
      <c r="L575" s="4"/>
      <c r="M575" s="4"/>
      <c r="N575" s="4"/>
      <c r="O575" s="4"/>
      <c r="P575" s="4"/>
      <c r="Q575" s="4"/>
      <c r="R575">
        <f>SUMIFS(Accounts!$C$7:$C$306,Accounts!$A$7:$A$306,C575,Accounts!$B$7:$B$306,E575)</f>
        <v>21</v>
      </c>
      <c r="S575">
        <f t="shared" si="98"/>
        <v>64.790476190476184</v>
      </c>
      <c r="T575">
        <f t="shared" si="99"/>
        <v>75.104761904761901</v>
      </c>
      <c r="U575">
        <f t="shared" si="100"/>
        <v>35.280952380952378</v>
      </c>
      <c r="V575">
        <f t="shared" si="101"/>
        <v>0</v>
      </c>
      <c r="W575">
        <f t="shared" si="102"/>
        <v>0</v>
      </c>
      <c r="X575">
        <f t="shared" si="103"/>
        <v>0</v>
      </c>
      <c r="Y575">
        <f t="shared" si="104"/>
        <v>0</v>
      </c>
      <c r="Z575">
        <f t="shared" si="105"/>
        <v>0</v>
      </c>
      <c r="AA575">
        <f t="shared" si="106"/>
        <v>0</v>
      </c>
      <c r="AB575">
        <f t="shared" si="107"/>
        <v>0</v>
      </c>
      <c r="AC575">
        <f t="shared" si="108"/>
        <v>0</v>
      </c>
      <c r="AD575">
        <f t="shared" si="109"/>
        <v>0</v>
      </c>
    </row>
    <row r="576" spans="2:30" x14ac:dyDescent="0.25">
      <c r="B576" s="2">
        <v>15</v>
      </c>
      <c r="C576" s="3" t="s">
        <v>25</v>
      </c>
      <c r="D576" s="3" t="str">
        <f>VLOOKUP(C576,'Class Desc'!$C$5:$D$53,2,FALSE)</f>
        <v>INDUSTRIAL WATER</v>
      </c>
      <c r="E576" s="14">
        <v>3</v>
      </c>
      <c r="F576" s="2">
        <v>4961.7</v>
      </c>
      <c r="G576" s="2">
        <v>7993.1</v>
      </c>
      <c r="H576" s="2">
        <v>816.8</v>
      </c>
      <c r="I576" s="4"/>
      <c r="J576" s="4"/>
      <c r="K576" s="4"/>
      <c r="L576" s="4"/>
      <c r="M576" s="4"/>
      <c r="N576" s="4"/>
      <c r="O576" s="4"/>
      <c r="P576" s="4"/>
      <c r="Q576" s="4"/>
      <c r="R576">
        <f>SUMIFS(Accounts!$C$7:$C$306,Accounts!$A$7:$A$306,C576,Accounts!$B$7:$B$306,E576)</f>
        <v>9</v>
      </c>
      <c r="S576">
        <f t="shared" si="98"/>
        <v>551.29999999999995</v>
      </c>
      <c r="T576">
        <f t="shared" si="99"/>
        <v>888.12222222222226</v>
      </c>
      <c r="U576">
        <f t="shared" si="100"/>
        <v>90.755555555555546</v>
      </c>
      <c r="V576">
        <f t="shared" si="101"/>
        <v>0</v>
      </c>
      <c r="W576">
        <f t="shared" si="102"/>
        <v>0</v>
      </c>
      <c r="X576">
        <f t="shared" si="103"/>
        <v>0</v>
      </c>
      <c r="Y576">
        <f t="shared" si="104"/>
        <v>0</v>
      </c>
      <c r="Z576">
        <f t="shared" si="105"/>
        <v>0</v>
      </c>
      <c r="AA576">
        <f t="shared" si="106"/>
        <v>0</v>
      </c>
      <c r="AB576">
        <f t="shared" si="107"/>
        <v>0</v>
      </c>
      <c r="AC576">
        <f t="shared" si="108"/>
        <v>0</v>
      </c>
      <c r="AD576">
        <f t="shared" si="109"/>
        <v>0</v>
      </c>
    </row>
    <row r="577" spans="2:30" x14ac:dyDescent="0.25">
      <c r="B577" s="2">
        <v>15</v>
      </c>
      <c r="C577" s="3" t="s">
        <v>25</v>
      </c>
      <c r="D577" s="3" t="str">
        <f>VLOOKUP(C577,'Class Desc'!$C$5:$D$53,2,FALSE)</f>
        <v>INDUSTRIAL WATER</v>
      </c>
      <c r="E577" s="14">
        <v>4</v>
      </c>
      <c r="F577" s="2">
        <v>5484.2</v>
      </c>
      <c r="G577" s="2">
        <v>11753.3</v>
      </c>
      <c r="H577" s="2">
        <v>563.16999999999996</v>
      </c>
      <c r="I577" s="4"/>
      <c r="J577" s="4"/>
      <c r="K577" s="4"/>
      <c r="L577" s="4"/>
      <c r="M577" s="4"/>
      <c r="N577" s="4"/>
      <c r="O577" s="4"/>
      <c r="P577" s="4"/>
      <c r="Q577" s="4"/>
      <c r="R577">
        <f>SUMIFS(Accounts!$C$7:$C$306,Accounts!$A$7:$A$306,C577,Accounts!$B$7:$B$306,E577)</f>
        <v>5</v>
      </c>
      <c r="S577">
        <f t="shared" si="98"/>
        <v>1096.8399999999999</v>
      </c>
      <c r="T577">
        <f t="shared" si="99"/>
        <v>2350.66</v>
      </c>
      <c r="U577">
        <f t="shared" si="100"/>
        <v>112.63399999999999</v>
      </c>
      <c r="V577">
        <f t="shared" si="101"/>
        <v>0</v>
      </c>
      <c r="W577">
        <f t="shared" si="102"/>
        <v>0</v>
      </c>
      <c r="X577">
        <f t="shared" si="103"/>
        <v>0</v>
      </c>
      <c r="Y577">
        <f t="shared" si="104"/>
        <v>0</v>
      </c>
      <c r="Z577">
        <f t="shared" si="105"/>
        <v>0</v>
      </c>
      <c r="AA577">
        <f t="shared" si="106"/>
        <v>0</v>
      </c>
      <c r="AB577">
        <f t="shared" si="107"/>
        <v>0</v>
      </c>
      <c r="AC577">
        <f t="shared" si="108"/>
        <v>0</v>
      </c>
      <c r="AD577">
        <f t="shared" si="109"/>
        <v>0</v>
      </c>
    </row>
    <row r="578" spans="2:30" x14ac:dyDescent="0.25">
      <c r="B578" s="2">
        <v>15</v>
      </c>
      <c r="C578" s="3" t="s">
        <v>25</v>
      </c>
      <c r="D578" s="3" t="str">
        <f>VLOOKUP(C578,'Class Desc'!$C$5:$D$53,2,FALSE)</f>
        <v>INDUSTRIAL WATER</v>
      </c>
      <c r="E578" s="14">
        <v>6</v>
      </c>
      <c r="F578" s="2">
        <v>13.7</v>
      </c>
      <c r="G578" s="2">
        <v>7.9</v>
      </c>
      <c r="H578" s="2">
        <v>8.5</v>
      </c>
      <c r="I578" s="4"/>
      <c r="J578" s="4"/>
      <c r="K578" s="4"/>
      <c r="L578" s="4"/>
      <c r="M578" s="4"/>
      <c r="N578" s="4"/>
      <c r="O578" s="4"/>
      <c r="P578" s="4"/>
      <c r="Q578" s="4"/>
      <c r="R578">
        <f>SUMIFS(Accounts!$C$7:$C$306,Accounts!$A$7:$A$306,C578,Accounts!$B$7:$B$306,E578)</f>
        <v>1</v>
      </c>
      <c r="S578">
        <f t="shared" si="98"/>
        <v>13.7</v>
      </c>
      <c r="T578">
        <f t="shared" si="99"/>
        <v>7.9</v>
      </c>
      <c r="U578">
        <f t="shared" si="100"/>
        <v>8.5</v>
      </c>
      <c r="V578">
        <f t="shared" si="101"/>
        <v>0</v>
      </c>
      <c r="W578">
        <f t="shared" si="102"/>
        <v>0</v>
      </c>
      <c r="X578">
        <f t="shared" si="103"/>
        <v>0</v>
      </c>
      <c r="Y578">
        <f t="shared" si="104"/>
        <v>0</v>
      </c>
      <c r="Z578">
        <f t="shared" si="105"/>
        <v>0</v>
      </c>
      <c r="AA578">
        <f t="shared" si="106"/>
        <v>0</v>
      </c>
      <c r="AB578">
        <f t="shared" si="107"/>
        <v>0</v>
      </c>
      <c r="AC578">
        <f t="shared" si="108"/>
        <v>0</v>
      </c>
      <c r="AD578">
        <f t="shared" si="109"/>
        <v>0</v>
      </c>
    </row>
    <row r="579" spans="2:30" x14ac:dyDescent="0.25">
      <c r="B579" s="2">
        <v>15</v>
      </c>
      <c r="C579" s="3" t="s">
        <v>25</v>
      </c>
      <c r="D579" s="3" t="str">
        <f>VLOOKUP(C579,'Class Desc'!$C$5:$D$53,2,FALSE)</f>
        <v>INDUSTRIAL WATER</v>
      </c>
      <c r="E579" s="14">
        <v>8</v>
      </c>
      <c r="F579" s="2">
        <v>135</v>
      </c>
      <c r="G579" s="2">
        <v>270</v>
      </c>
      <c r="H579" s="2">
        <v>250</v>
      </c>
      <c r="I579" s="4"/>
      <c r="J579" s="4"/>
      <c r="K579" s="4"/>
      <c r="L579" s="4"/>
      <c r="M579" s="4"/>
      <c r="N579" s="4"/>
      <c r="O579" s="4"/>
      <c r="P579" s="4"/>
      <c r="Q579" s="4"/>
      <c r="R579">
        <f>SUMIFS(Accounts!$C$7:$C$306,Accounts!$A$7:$A$306,C579,Accounts!$B$7:$B$306,E579)</f>
        <v>1</v>
      </c>
      <c r="S579">
        <f t="shared" ref="S579:S621" si="110">IFERROR(F579/$R579,0)</f>
        <v>135</v>
      </c>
      <c r="T579">
        <f t="shared" ref="T579:T621" si="111">IFERROR(G579/$R579,0)</f>
        <v>270</v>
      </c>
      <c r="U579">
        <f t="shared" ref="U579:U621" si="112">IFERROR(H579/$R579,0)</f>
        <v>250</v>
      </c>
      <c r="V579">
        <f t="shared" ref="V579:V621" si="113">IFERROR(I579/$R579,0)</f>
        <v>0</v>
      </c>
      <c r="W579">
        <f t="shared" ref="W579:W621" si="114">IFERROR(J579/$R579,0)</f>
        <v>0</v>
      </c>
      <c r="X579">
        <f t="shared" ref="X579:X621" si="115">IFERROR(K579/$R579,0)</f>
        <v>0</v>
      </c>
      <c r="Y579">
        <f t="shared" ref="Y579:Y621" si="116">IFERROR(L579/$R579,0)</f>
        <v>0</v>
      </c>
      <c r="Z579">
        <f t="shared" ref="Z579:Z621" si="117">IFERROR(M579/$R579,0)</f>
        <v>0</v>
      </c>
      <c r="AA579">
        <f t="shared" ref="AA579:AA621" si="118">IFERROR(N579/$R579,0)</f>
        <v>0</v>
      </c>
      <c r="AB579">
        <f t="shared" ref="AB579:AB621" si="119">IFERROR(O579/$R579,0)</f>
        <v>0</v>
      </c>
      <c r="AC579">
        <f t="shared" ref="AC579:AC621" si="120">IFERROR(P579/$R579,0)</f>
        <v>0</v>
      </c>
      <c r="AD579">
        <f t="shared" ref="AD579:AD621" si="121">IFERROR(Q579/$R579,0)</f>
        <v>0</v>
      </c>
    </row>
    <row r="580" spans="2:30" x14ac:dyDescent="0.25">
      <c r="B580" s="2">
        <v>15</v>
      </c>
      <c r="C580" s="3" t="s">
        <v>26</v>
      </c>
      <c r="D580" s="3" t="str">
        <f>VLOOKUP(C580,'Class Desc'!$C$5:$D$53,2,FALSE)</f>
        <v>INDL WATER HIGH USE RATE</v>
      </c>
      <c r="E580" s="14">
        <v>4</v>
      </c>
      <c r="F580" s="2">
        <v>23631.7</v>
      </c>
      <c r="G580" s="2">
        <v>30067.4</v>
      </c>
      <c r="H580" s="2">
        <v>3014.9</v>
      </c>
      <c r="I580" s="4"/>
      <c r="J580" s="4"/>
      <c r="K580" s="4"/>
      <c r="L580" s="4"/>
      <c r="M580" s="4"/>
      <c r="N580" s="4"/>
      <c r="O580" s="4"/>
      <c r="P580" s="4"/>
      <c r="Q580" s="4"/>
      <c r="R580">
        <f>SUMIFS(Accounts!$C$7:$C$306,Accounts!$A$7:$A$306,C580,Accounts!$B$7:$B$306,E580)</f>
        <v>4</v>
      </c>
      <c r="S580">
        <f t="shared" si="110"/>
        <v>5907.9250000000002</v>
      </c>
      <c r="T580">
        <f t="shared" si="111"/>
        <v>7516.85</v>
      </c>
      <c r="U580">
        <f t="shared" si="112"/>
        <v>753.72500000000002</v>
      </c>
      <c r="V580">
        <f t="shared" si="113"/>
        <v>0</v>
      </c>
      <c r="W580">
        <f t="shared" si="114"/>
        <v>0</v>
      </c>
      <c r="X580">
        <f t="shared" si="115"/>
        <v>0</v>
      </c>
      <c r="Y580">
        <f t="shared" si="116"/>
        <v>0</v>
      </c>
      <c r="Z580">
        <f t="shared" si="117"/>
        <v>0</v>
      </c>
      <c r="AA580">
        <f t="shared" si="118"/>
        <v>0</v>
      </c>
      <c r="AB580">
        <f t="shared" si="119"/>
        <v>0</v>
      </c>
      <c r="AC580">
        <f t="shared" si="120"/>
        <v>0</v>
      </c>
      <c r="AD580">
        <f t="shared" si="121"/>
        <v>0</v>
      </c>
    </row>
    <row r="581" spans="2:30" x14ac:dyDescent="0.25">
      <c r="B581" s="2">
        <v>15</v>
      </c>
      <c r="C581" s="3" t="s">
        <v>26</v>
      </c>
      <c r="D581" s="3" t="str">
        <f>VLOOKUP(C581,'Class Desc'!$C$5:$D$53,2,FALSE)</f>
        <v>INDL WATER HIGH USE RATE</v>
      </c>
      <c r="E581" s="14">
        <v>6</v>
      </c>
      <c r="F581" s="2">
        <v>4.4000000000000004</v>
      </c>
      <c r="G581" s="2">
        <v>6.3</v>
      </c>
      <c r="H581" s="4"/>
      <c r="I581" s="4"/>
      <c r="J581" s="4"/>
      <c r="K581" s="4"/>
      <c r="L581" s="4"/>
      <c r="M581" s="4"/>
      <c r="N581" s="4"/>
      <c r="O581" s="4"/>
      <c r="P581" s="4"/>
      <c r="Q581" s="4"/>
      <c r="R581">
        <f>SUMIFS(Accounts!$C$7:$C$306,Accounts!$A$7:$A$306,C581,Accounts!$B$7:$B$306,E581)</f>
        <v>1</v>
      </c>
      <c r="S581">
        <f t="shared" si="110"/>
        <v>4.4000000000000004</v>
      </c>
      <c r="T581">
        <f t="shared" si="111"/>
        <v>6.3</v>
      </c>
      <c r="U581">
        <f t="shared" si="112"/>
        <v>0</v>
      </c>
      <c r="V581">
        <f t="shared" si="113"/>
        <v>0</v>
      </c>
      <c r="W581">
        <f t="shared" si="114"/>
        <v>0</v>
      </c>
      <c r="X581">
        <f t="shared" si="115"/>
        <v>0</v>
      </c>
      <c r="Y581">
        <f t="shared" si="116"/>
        <v>0</v>
      </c>
      <c r="Z581">
        <f t="shared" si="117"/>
        <v>0</v>
      </c>
      <c r="AA581">
        <f t="shared" si="118"/>
        <v>0</v>
      </c>
      <c r="AB581">
        <f t="shared" si="119"/>
        <v>0</v>
      </c>
      <c r="AC581">
        <f t="shared" si="120"/>
        <v>0</v>
      </c>
      <c r="AD581">
        <f t="shared" si="121"/>
        <v>0</v>
      </c>
    </row>
    <row r="582" spans="2:30" x14ac:dyDescent="0.25">
      <c r="B582" s="2">
        <v>15</v>
      </c>
      <c r="C582" s="3" t="s">
        <v>27</v>
      </c>
      <c r="D582" s="3" t="str">
        <f>VLOOKUP(C582,'Class Desc'!$C$5:$D$53,2,FALSE)</f>
        <v>INDUSTRIAL IRRIGATION</v>
      </c>
      <c r="E582" s="14">
        <v>0.75</v>
      </c>
      <c r="F582" s="2">
        <v>5.9</v>
      </c>
      <c r="G582" s="2">
        <v>7.6</v>
      </c>
      <c r="H582" s="2">
        <v>2.4</v>
      </c>
      <c r="I582" s="4"/>
      <c r="J582" s="4"/>
      <c r="K582" s="4"/>
      <c r="L582" s="4"/>
      <c r="M582" s="4"/>
      <c r="N582" s="4"/>
      <c r="O582" s="4"/>
      <c r="P582" s="4"/>
      <c r="Q582" s="4"/>
      <c r="R582">
        <f>SUMIFS(Accounts!$C$7:$C$306,Accounts!$A$7:$A$306,C582,Accounts!$B$7:$B$306,E582)</f>
        <v>1</v>
      </c>
      <c r="S582">
        <f t="shared" si="110"/>
        <v>5.9</v>
      </c>
      <c r="T582">
        <f t="shared" si="111"/>
        <v>7.6</v>
      </c>
      <c r="U582">
        <f t="shared" si="112"/>
        <v>2.4</v>
      </c>
      <c r="V582">
        <f t="shared" si="113"/>
        <v>0</v>
      </c>
      <c r="W582">
        <f t="shared" si="114"/>
        <v>0</v>
      </c>
      <c r="X582">
        <f t="shared" si="115"/>
        <v>0</v>
      </c>
      <c r="Y582">
        <f t="shared" si="116"/>
        <v>0</v>
      </c>
      <c r="Z582">
        <f t="shared" si="117"/>
        <v>0</v>
      </c>
      <c r="AA582">
        <f t="shared" si="118"/>
        <v>0</v>
      </c>
      <c r="AB582">
        <f t="shared" si="119"/>
        <v>0</v>
      </c>
      <c r="AC582">
        <f t="shared" si="120"/>
        <v>0</v>
      </c>
      <c r="AD582">
        <f t="shared" si="121"/>
        <v>0</v>
      </c>
    </row>
    <row r="583" spans="2:30" x14ac:dyDescent="0.25">
      <c r="B583" s="2">
        <v>15</v>
      </c>
      <c r="C583" s="3" t="s">
        <v>27</v>
      </c>
      <c r="D583" s="3" t="str">
        <f>VLOOKUP(C583,'Class Desc'!$C$5:$D$53,2,FALSE)</f>
        <v>INDUSTRIAL IRRIGATION</v>
      </c>
      <c r="E583" s="14">
        <v>1</v>
      </c>
      <c r="F583" s="2">
        <v>126</v>
      </c>
      <c r="G583" s="2">
        <v>152.69999999999999</v>
      </c>
      <c r="H583" s="2">
        <v>159.6</v>
      </c>
      <c r="I583" s="4"/>
      <c r="J583" s="4"/>
      <c r="K583" s="4"/>
      <c r="L583" s="4"/>
      <c r="M583" s="4"/>
      <c r="N583" s="4"/>
      <c r="O583" s="4"/>
      <c r="P583" s="4"/>
      <c r="Q583" s="4"/>
      <c r="R583">
        <f>SUMIFS(Accounts!$C$7:$C$306,Accounts!$A$7:$A$306,C583,Accounts!$B$7:$B$306,E583)</f>
        <v>8</v>
      </c>
      <c r="S583">
        <f t="shared" si="110"/>
        <v>15.75</v>
      </c>
      <c r="T583">
        <f t="shared" si="111"/>
        <v>19.087499999999999</v>
      </c>
      <c r="U583">
        <f t="shared" si="112"/>
        <v>19.95</v>
      </c>
      <c r="V583">
        <f t="shared" si="113"/>
        <v>0</v>
      </c>
      <c r="W583">
        <f t="shared" si="114"/>
        <v>0</v>
      </c>
      <c r="X583">
        <f t="shared" si="115"/>
        <v>0</v>
      </c>
      <c r="Y583">
        <f t="shared" si="116"/>
        <v>0</v>
      </c>
      <c r="Z583">
        <f t="shared" si="117"/>
        <v>0</v>
      </c>
      <c r="AA583">
        <f t="shared" si="118"/>
        <v>0</v>
      </c>
      <c r="AB583">
        <f t="shared" si="119"/>
        <v>0</v>
      </c>
      <c r="AC583">
        <f t="shared" si="120"/>
        <v>0</v>
      </c>
      <c r="AD583">
        <f t="shared" si="121"/>
        <v>0</v>
      </c>
    </row>
    <row r="584" spans="2:30" x14ac:dyDescent="0.25">
      <c r="B584" s="2">
        <v>15</v>
      </c>
      <c r="C584" s="3" t="s">
        <v>27</v>
      </c>
      <c r="D584" s="3" t="str">
        <f>VLOOKUP(C584,'Class Desc'!$C$5:$D$53,2,FALSE)</f>
        <v>INDUSTRIAL IRRIGATION</v>
      </c>
      <c r="E584" s="14">
        <v>1.5</v>
      </c>
      <c r="F584" s="2">
        <v>923.7</v>
      </c>
      <c r="G584" s="2">
        <v>825.3</v>
      </c>
      <c r="H584" s="2">
        <v>740.7</v>
      </c>
      <c r="I584" s="4"/>
      <c r="J584" s="4"/>
      <c r="K584" s="4"/>
      <c r="L584" s="4"/>
      <c r="M584" s="4"/>
      <c r="N584" s="4"/>
      <c r="O584" s="4"/>
      <c r="P584" s="4"/>
      <c r="Q584" s="4"/>
      <c r="R584">
        <f>SUMIFS(Accounts!$C$7:$C$306,Accounts!$A$7:$A$306,C584,Accounts!$B$7:$B$306,E584)</f>
        <v>23</v>
      </c>
      <c r="S584">
        <f t="shared" si="110"/>
        <v>40.160869565217396</v>
      </c>
      <c r="T584">
        <f t="shared" si="111"/>
        <v>35.882608695652173</v>
      </c>
      <c r="U584">
        <f t="shared" si="112"/>
        <v>32.204347826086959</v>
      </c>
      <c r="V584">
        <f t="shared" si="113"/>
        <v>0</v>
      </c>
      <c r="W584">
        <f t="shared" si="114"/>
        <v>0</v>
      </c>
      <c r="X584">
        <f t="shared" si="115"/>
        <v>0</v>
      </c>
      <c r="Y584">
        <f t="shared" si="116"/>
        <v>0</v>
      </c>
      <c r="Z584">
        <f t="shared" si="117"/>
        <v>0</v>
      </c>
      <c r="AA584">
        <f t="shared" si="118"/>
        <v>0</v>
      </c>
      <c r="AB584">
        <f t="shared" si="119"/>
        <v>0</v>
      </c>
      <c r="AC584">
        <f t="shared" si="120"/>
        <v>0</v>
      </c>
      <c r="AD584">
        <f t="shared" si="121"/>
        <v>0</v>
      </c>
    </row>
    <row r="585" spans="2:30" x14ac:dyDescent="0.25">
      <c r="B585" s="2">
        <v>15</v>
      </c>
      <c r="C585" s="3" t="s">
        <v>27</v>
      </c>
      <c r="D585" s="3" t="str">
        <f>VLOOKUP(C585,'Class Desc'!$C$5:$D$53,2,FALSE)</f>
        <v>INDUSTRIAL IRRIGATION</v>
      </c>
      <c r="E585" s="14">
        <v>2</v>
      </c>
      <c r="F585" s="2">
        <v>544.6</v>
      </c>
      <c r="G585" s="2">
        <v>720.4</v>
      </c>
      <c r="H585" s="2">
        <v>713</v>
      </c>
      <c r="I585" s="4"/>
      <c r="J585" s="4"/>
      <c r="K585" s="4"/>
      <c r="L585" s="4"/>
      <c r="M585" s="4"/>
      <c r="N585" s="4"/>
      <c r="O585" s="4"/>
      <c r="P585" s="4"/>
      <c r="Q585" s="4"/>
      <c r="R585">
        <f>SUMIFS(Accounts!$C$7:$C$306,Accounts!$A$7:$A$306,C585,Accounts!$B$7:$B$306,E585)</f>
        <v>11</v>
      </c>
      <c r="S585">
        <f t="shared" si="110"/>
        <v>49.509090909090908</v>
      </c>
      <c r="T585">
        <f t="shared" si="111"/>
        <v>65.490909090909085</v>
      </c>
      <c r="U585">
        <f t="shared" si="112"/>
        <v>64.818181818181813</v>
      </c>
      <c r="V585">
        <f t="shared" si="113"/>
        <v>0</v>
      </c>
      <c r="W585">
        <f t="shared" si="114"/>
        <v>0</v>
      </c>
      <c r="X585">
        <f t="shared" si="115"/>
        <v>0</v>
      </c>
      <c r="Y585">
        <f t="shared" si="116"/>
        <v>0</v>
      </c>
      <c r="Z585">
        <f t="shared" si="117"/>
        <v>0</v>
      </c>
      <c r="AA585">
        <f t="shared" si="118"/>
        <v>0</v>
      </c>
      <c r="AB585">
        <f t="shared" si="119"/>
        <v>0</v>
      </c>
      <c r="AC585">
        <f t="shared" si="120"/>
        <v>0</v>
      </c>
      <c r="AD585">
        <f t="shared" si="121"/>
        <v>0</v>
      </c>
    </row>
    <row r="586" spans="2:30" x14ac:dyDescent="0.25">
      <c r="B586" s="2">
        <v>15</v>
      </c>
      <c r="C586" s="3" t="s">
        <v>28</v>
      </c>
      <c r="D586" s="3" t="str">
        <f>VLOOKUP(C586,'Class Desc'!$C$5:$D$53,2,FALSE)</f>
        <v>SINGLE FAMILY LARGE LOT</v>
      </c>
      <c r="E586" s="3" t="s">
        <v>12</v>
      </c>
      <c r="F586" s="2">
        <v>0</v>
      </c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>
        <f>SUMIFS(Accounts!$C$7:$C$306,Accounts!$A$7:$A$306,C586,Accounts!$B$7:$B$306,E586)</f>
        <v>0</v>
      </c>
      <c r="S586">
        <f t="shared" si="110"/>
        <v>0</v>
      </c>
      <c r="T586">
        <f t="shared" si="111"/>
        <v>0</v>
      </c>
      <c r="U586">
        <f t="shared" si="112"/>
        <v>0</v>
      </c>
      <c r="V586">
        <f t="shared" si="113"/>
        <v>0</v>
      </c>
      <c r="W586">
        <f t="shared" si="114"/>
        <v>0</v>
      </c>
      <c r="X586">
        <f t="shared" si="115"/>
        <v>0</v>
      </c>
      <c r="Y586">
        <f t="shared" si="116"/>
        <v>0</v>
      </c>
      <c r="Z586">
        <f t="shared" si="117"/>
        <v>0</v>
      </c>
      <c r="AA586">
        <f t="shared" si="118"/>
        <v>0</v>
      </c>
      <c r="AB586">
        <f t="shared" si="119"/>
        <v>0</v>
      </c>
      <c r="AC586">
        <f t="shared" si="120"/>
        <v>0</v>
      </c>
      <c r="AD586">
        <f t="shared" si="121"/>
        <v>0</v>
      </c>
    </row>
    <row r="587" spans="2:30" x14ac:dyDescent="0.25">
      <c r="B587" s="2">
        <v>15</v>
      </c>
      <c r="C587" s="3" t="s">
        <v>28</v>
      </c>
      <c r="D587" s="3" t="str">
        <f>VLOOKUP(C587,'Class Desc'!$C$5:$D$53,2,FALSE)</f>
        <v>SINGLE FAMILY LARGE LOT</v>
      </c>
      <c r="E587" s="14">
        <v>0.75</v>
      </c>
      <c r="F587" s="2">
        <v>2625</v>
      </c>
      <c r="G587" s="2">
        <v>2604.25</v>
      </c>
      <c r="H587" s="2">
        <v>2845.2</v>
      </c>
      <c r="I587" s="4"/>
      <c r="J587" s="4"/>
      <c r="K587" s="4"/>
      <c r="L587" s="4"/>
      <c r="M587" s="4"/>
      <c r="N587" s="4"/>
      <c r="O587" s="4"/>
      <c r="P587" s="4"/>
      <c r="Q587" s="4"/>
      <c r="R587">
        <f>SUMIFS(Accounts!$C$7:$C$306,Accounts!$A$7:$A$306,C587,Accounts!$B$7:$B$306,E587)</f>
        <v>281</v>
      </c>
      <c r="S587">
        <f t="shared" si="110"/>
        <v>9.3416370106761573</v>
      </c>
      <c r="T587">
        <f t="shared" si="111"/>
        <v>9.267793594306049</v>
      </c>
      <c r="U587">
        <f t="shared" si="112"/>
        <v>10.125266903914589</v>
      </c>
      <c r="V587">
        <f t="shared" si="113"/>
        <v>0</v>
      </c>
      <c r="W587">
        <f t="shared" si="114"/>
        <v>0</v>
      </c>
      <c r="X587">
        <f t="shared" si="115"/>
        <v>0</v>
      </c>
      <c r="Y587">
        <f t="shared" si="116"/>
        <v>0</v>
      </c>
      <c r="Z587">
        <f t="shared" si="117"/>
        <v>0</v>
      </c>
      <c r="AA587">
        <f t="shared" si="118"/>
        <v>0</v>
      </c>
      <c r="AB587">
        <f t="shared" si="119"/>
        <v>0</v>
      </c>
      <c r="AC587">
        <f t="shared" si="120"/>
        <v>0</v>
      </c>
      <c r="AD587">
        <f t="shared" si="121"/>
        <v>0</v>
      </c>
    </row>
    <row r="588" spans="2:30" x14ac:dyDescent="0.25">
      <c r="B588" s="2">
        <v>15</v>
      </c>
      <c r="C588" s="3" t="s">
        <v>28</v>
      </c>
      <c r="D588" s="3" t="str">
        <f>VLOOKUP(C588,'Class Desc'!$C$5:$D$53,2,FALSE)</f>
        <v>SINGLE FAMILY LARGE LOT</v>
      </c>
      <c r="E588" s="14">
        <v>1</v>
      </c>
      <c r="F588" s="2">
        <v>1913.5</v>
      </c>
      <c r="G588" s="2">
        <v>2172.89</v>
      </c>
      <c r="H588" s="2">
        <v>2283</v>
      </c>
      <c r="I588" s="4"/>
      <c r="J588" s="4"/>
      <c r="K588" s="4"/>
      <c r="L588" s="4"/>
      <c r="M588" s="4"/>
      <c r="N588" s="4"/>
      <c r="O588" s="4"/>
      <c r="P588" s="4"/>
      <c r="Q588" s="4"/>
      <c r="R588">
        <f>SUMIFS(Accounts!$C$7:$C$306,Accounts!$A$7:$A$306,C588,Accounts!$B$7:$B$306,E588)</f>
        <v>177</v>
      </c>
      <c r="S588">
        <f t="shared" si="110"/>
        <v>10.810734463276836</v>
      </c>
      <c r="T588">
        <f t="shared" si="111"/>
        <v>12.276214689265537</v>
      </c>
      <c r="U588">
        <f t="shared" si="112"/>
        <v>12.898305084745763</v>
      </c>
      <c r="V588">
        <f t="shared" si="113"/>
        <v>0</v>
      </c>
      <c r="W588">
        <f t="shared" si="114"/>
        <v>0</v>
      </c>
      <c r="X588">
        <f t="shared" si="115"/>
        <v>0</v>
      </c>
      <c r="Y588">
        <f t="shared" si="116"/>
        <v>0</v>
      </c>
      <c r="Z588">
        <f t="shared" si="117"/>
        <v>0</v>
      </c>
      <c r="AA588">
        <f t="shared" si="118"/>
        <v>0</v>
      </c>
      <c r="AB588">
        <f t="shared" si="119"/>
        <v>0</v>
      </c>
      <c r="AC588">
        <f t="shared" si="120"/>
        <v>0</v>
      </c>
      <c r="AD588">
        <f t="shared" si="121"/>
        <v>0</v>
      </c>
    </row>
    <row r="589" spans="2:30" x14ac:dyDescent="0.25">
      <c r="B589" s="2">
        <v>15</v>
      </c>
      <c r="C589" s="3" t="s">
        <v>28</v>
      </c>
      <c r="D589" s="3" t="str">
        <f>VLOOKUP(C589,'Class Desc'!$C$5:$D$53,2,FALSE)</f>
        <v>SINGLE FAMILY LARGE LOT</v>
      </c>
      <c r="E589" s="14">
        <v>1.5</v>
      </c>
      <c r="F589" s="2">
        <v>20.2</v>
      </c>
      <c r="G589" s="2">
        <v>19.8</v>
      </c>
      <c r="H589" s="2">
        <v>18.7</v>
      </c>
      <c r="I589" s="4"/>
      <c r="J589" s="4"/>
      <c r="K589" s="4"/>
      <c r="L589" s="4"/>
      <c r="M589" s="4"/>
      <c r="N589" s="4"/>
      <c r="O589" s="4"/>
      <c r="P589" s="4"/>
      <c r="Q589" s="4"/>
      <c r="R589">
        <f>SUMIFS(Accounts!$C$7:$C$306,Accounts!$A$7:$A$306,C589,Accounts!$B$7:$B$306,E589)</f>
        <v>4</v>
      </c>
      <c r="S589">
        <f t="shared" si="110"/>
        <v>5.05</v>
      </c>
      <c r="T589">
        <f t="shared" si="111"/>
        <v>4.95</v>
      </c>
      <c r="U589">
        <f t="shared" si="112"/>
        <v>4.6749999999999998</v>
      </c>
      <c r="V589">
        <f t="shared" si="113"/>
        <v>0</v>
      </c>
      <c r="W589">
        <f t="shared" si="114"/>
        <v>0</v>
      </c>
      <c r="X589">
        <f t="shared" si="115"/>
        <v>0</v>
      </c>
      <c r="Y589">
        <f t="shared" si="116"/>
        <v>0</v>
      </c>
      <c r="Z589">
        <f t="shared" si="117"/>
        <v>0</v>
      </c>
      <c r="AA589">
        <f t="shared" si="118"/>
        <v>0</v>
      </c>
      <c r="AB589">
        <f t="shared" si="119"/>
        <v>0</v>
      </c>
      <c r="AC589">
        <f t="shared" si="120"/>
        <v>0</v>
      </c>
      <c r="AD589">
        <f t="shared" si="121"/>
        <v>0</v>
      </c>
    </row>
    <row r="590" spans="2:30" x14ac:dyDescent="0.25">
      <c r="B590" s="2">
        <v>15</v>
      </c>
      <c r="C590" s="3" t="s">
        <v>29</v>
      </c>
      <c r="D590" s="3" t="str">
        <f>VLOOKUP(C590,'Class Desc'!$C$5:$D$53,2,FALSE)</f>
        <v>MULTIPLE UNIT WATER</v>
      </c>
      <c r="E590" s="3" t="s">
        <v>12</v>
      </c>
      <c r="F590" s="2">
        <v>0</v>
      </c>
      <c r="G590" s="2">
        <v>0</v>
      </c>
      <c r="H590" s="2">
        <v>0</v>
      </c>
      <c r="I590" s="4"/>
      <c r="J590" s="4"/>
      <c r="K590" s="4"/>
      <c r="L590" s="4"/>
      <c r="M590" s="4"/>
      <c r="N590" s="4"/>
      <c r="O590" s="4"/>
      <c r="P590" s="4"/>
      <c r="Q590" s="4"/>
      <c r="R590">
        <f>SUMIFS(Accounts!$C$7:$C$306,Accounts!$A$7:$A$306,C590,Accounts!$B$7:$B$306,E590)</f>
        <v>0</v>
      </c>
      <c r="S590">
        <f t="shared" si="110"/>
        <v>0</v>
      </c>
      <c r="T590">
        <f t="shared" si="111"/>
        <v>0</v>
      </c>
      <c r="U590">
        <f t="shared" si="112"/>
        <v>0</v>
      </c>
      <c r="V590">
        <f t="shared" si="113"/>
        <v>0</v>
      </c>
      <c r="W590">
        <f t="shared" si="114"/>
        <v>0</v>
      </c>
      <c r="X590">
        <f t="shared" si="115"/>
        <v>0</v>
      </c>
      <c r="Y590">
        <f t="shared" si="116"/>
        <v>0</v>
      </c>
      <c r="Z590">
        <f t="shared" si="117"/>
        <v>0</v>
      </c>
      <c r="AA590">
        <f t="shared" si="118"/>
        <v>0</v>
      </c>
      <c r="AB590">
        <f t="shared" si="119"/>
        <v>0</v>
      </c>
      <c r="AC590">
        <f t="shared" si="120"/>
        <v>0</v>
      </c>
      <c r="AD590">
        <f t="shared" si="121"/>
        <v>0</v>
      </c>
    </row>
    <row r="591" spans="2:30" x14ac:dyDescent="0.25">
      <c r="B591" s="2">
        <v>15</v>
      </c>
      <c r="C591" s="3" t="s">
        <v>29</v>
      </c>
      <c r="D591" s="3" t="str">
        <f>VLOOKUP(C591,'Class Desc'!$C$5:$D$53,2,FALSE)</f>
        <v>MULTIPLE UNIT WATER</v>
      </c>
      <c r="E591" s="14">
        <v>0.75</v>
      </c>
      <c r="F591" s="2">
        <v>12092.5</v>
      </c>
      <c r="G591" s="2">
        <v>11225</v>
      </c>
      <c r="H591" s="2">
        <v>11582</v>
      </c>
      <c r="I591" s="4"/>
      <c r="J591" s="4"/>
      <c r="K591" s="4"/>
      <c r="L591" s="4"/>
      <c r="M591" s="4"/>
      <c r="N591" s="4"/>
      <c r="O591" s="4"/>
      <c r="P591" s="4"/>
      <c r="Q591" s="4"/>
      <c r="R591">
        <f>SUMIFS(Accounts!$C$7:$C$306,Accounts!$A$7:$A$306,C591,Accounts!$B$7:$B$306,E591)</f>
        <v>564</v>
      </c>
      <c r="S591">
        <f t="shared" si="110"/>
        <v>21.440602836879432</v>
      </c>
      <c r="T591">
        <f t="shared" si="111"/>
        <v>19.902482269503547</v>
      </c>
      <c r="U591">
        <f t="shared" si="112"/>
        <v>20.535460992907801</v>
      </c>
      <c r="V591">
        <f t="shared" si="113"/>
        <v>0</v>
      </c>
      <c r="W591">
        <f t="shared" si="114"/>
        <v>0</v>
      </c>
      <c r="X591">
        <f t="shared" si="115"/>
        <v>0</v>
      </c>
      <c r="Y591">
        <f t="shared" si="116"/>
        <v>0</v>
      </c>
      <c r="Z591">
        <f t="shared" si="117"/>
        <v>0</v>
      </c>
      <c r="AA591">
        <f t="shared" si="118"/>
        <v>0</v>
      </c>
      <c r="AB591">
        <f t="shared" si="119"/>
        <v>0</v>
      </c>
      <c r="AC591">
        <f t="shared" si="120"/>
        <v>0</v>
      </c>
      <c r="AD591">
        <f t="shared" si="121"/>
        <v>0</v>
      </c>
    </row>
    <row r="592" spans="2:30" x14ac:dyDescent="0.25">
      <c r="B592" s="2">
        <v>15</v>
      </c>
      <c r="C592" s="3" t="s">
        <v>29</v>
      </c>
      <c r="D592" s="3" t="str">
        <f>VLOOKUP(C592,'Class Desc'!$C$5:$D$53,2,FALSE)</f>
        <v>MULTIPLE UNIT WATER</v>
      </c>
      <c r="E592" s="14">
        <v>1</v>
      </c>
      <c r="F592" s="2">
        <v>29450.799999999999</v>
      </c>
      <c r="G592" s="2">
        <v>26874.58</v>
      </c>
      <c r="H592" s="2">
        <v>28493.599999999999</v>
      </c>
      <c r="I592" s="4"/>
      <c r="J592" s="4"/>
      <c r="K592" s="4"/>
      <c r="L592" s="4"/>
      <c r="M592" s="4"/>
      <c r="N592" s="4"/>
      <c r="O592" s="4"/>
      <c r="P592" s="4"/>
      <c r="Q592" s="4"/>
      <c r="R592">
        <f>SUMIFS(Accounts!$C$7:$C$306,Accounts!$A$7:$A$306,C592,Accounts!$B$7:$B$306,E592)</f>
        <v>720</v>
      </c>
      <c r="S592">
        <f t="shared" si="110"/>
        <v>40.903888888888886</v>
      </c>
      <c r="T592">
        <f t="shared" si="111"/>
        <v>37.325805555555561</v>
      </c>
      <c r="U592">
        <f t="shared" si="112"/>
        <v>39.574444444444445</v>
      </c>
      <c r="V592">
        <f t="shared" si="113"/>
        <v>0</v>
      </c>
      <c r="W592">
        <f t="shared" si="114"/>
        <v>0</v>
      </c>
      <c r="X592">
        <f t="shared" si="115"/>
        <v>0</v>
      </c>
      <c r="Y592">
        <f t="shared" si="116"/>
        <v>0</v>
      </c>
      <c r="Z592">
        <f t="shared" si="117"/>
        <v>0</v>
      </c>
      <c r="AA592">
        <f t="shared" si="118"/>
        <v>0</v>
      </c>
      <c r="AB592">
        <f t="shared" si="119"/>
        <v>0</v>
      </c>
      <c r="AC592">
        <f t="shared" si="120"/>
        <v>0</v>
      </c>
      <c r="AD592">
        <f t="shared" si="121"/>
        <v>0</v>
      </c>
    </row>
    <row r="593" spans="2:30" x14ac:dyDescent="0.25">
      <c r="B593" s="2">
        <v>15</v>
      </c>
      <c r="C593" s="3" t="s">
        <v>29</v>
      </c>
      <c r="D593" s="3" t="str">
        <f>VLOOKUP(C593,'Class Desc'!$C$5:$D$53,2,FALSE)</f>
        <v>MULTIPLE UNIT WATER</v>
      </c>
      <c r="E593" s="14">
        <v>1.5</v>
      </c>
      <c r="F593" s="2">
        <v>28676</v>
      </c>
      <c r="G593" s="2">
        <v>26485.24</v>
      </c>
      <c r="H593" s="2">
        <v>28230.1</v>
      </c>
      <c r="I593" s="4"/>
      <c r="J593" s="4"/>
      <c r="K593" s="4"/>
      <c r="L593" s="4"/>
      <c r="M593" s="4"/>
      <c r="N593" s="4"/>
      <c r="O593" s="4"/>
      <c r="P593" s="4"/>
      <c r="Q593" s="4"/>
      <c r="R593">
        <f>SUMIFS(Accounts!$C$7:$C$306,Accounts!$A$7:$A$306,C593,Accounts!$B$7:$B$306,E593)</f>
        <v>368</v>
      </c>
      <c r="S593">
        <f t="shared" si="110"/>
        <v>77.923913043478265</v>
      </c>
      <c r="T593">
        <f t="shared" si="111"/>
        <v>71.970760869565225</v>
      </c>
      <c r="U593">
        <f t="shared" si="112"/>
        <v>76.712228260869566</v>
      </c>
      <c r="V593">
        <f t="shared" si="113"/>
        <v>0</v>
      </c>
      <c r="W593">
        <f t="shared" si="114"/>
        <v>0</v>
      </c>
      <c r="X593">
        <f t="shared" si="115"/>
        <v>0</v>
      </c>
      <c r="Y593">
        <f t="shared" si="116"/>
        <v>0</v>
      </c>
      <c r="Z593">
        <f t="shared" si="117"/>
        <v>0</v>
      </c>
      <c r="AA593">
        <f t="shared" si="118"/>
        <v>0</v>
      </c>
      <c r="AB593">
        <f t="shared" si="119"/>
        <v>0</v>
      </c>
      <c r="AC593">
        <f t="shared" si="120"/>
        <v>0</v>
      </c>
      <c r="AD593">
        <f t="shared" si="121"/>
        <v>0</v>
      </c>
    </row>
    <row r="594" spans="2:30" x14ac:dyDescent="0.25">
      <c r="B594" s="2">
        <v>15</v>
      </c>
      <c r="C594" s="3" t="s">
        <v>29</v>
      </c>
      <c r="D594" s="3" t="str">
        <f>VLOOKUP(C594,'Class Desc'!$C$5:$D$53,2,FALSE)</f>
        <v>MULTIPLE UNIT WATER</v>
      </c>
      <c r="E594" s="14">
        <v>2</v>
      </c>
      <c r="F594" s="2">
        <v>29085</v>
      </c>
      <c r="G594" s="2">
        <v>28235.759999999998</v>
      </c>
      <c r="H594" s="2">
        <v>28098.2</v>
      </c>
      <c r="I594" s="4"/>
      <c r="J594" s="4"/>
      <c r="K594" s="4"/>
      <c r="L594" s="4"/>
      <c r="M594" s="4"/>
      <c r="N594" s="4"/>
      <c r="O594" s="4"/>
      <c r="P594" s="4"/>
      <c r="Q594" s="4"/>
      <c r="R594">
        <f>SUMIFS(Accounts!$C$7:$C$306,Accounts!$A$7:$A$306,C594,Accounts!$B$7:$B$306,E594)</f>
        <v>221</v>
      </c>
      <c r="S594">
        <f t="shared" si="110"/>
        <v>131.60633484162895</v>
      </c>
      <c r="T594">
        <f t="shared" si="111"/>
        <v>127.76361990950225</v>
      </c>
      <c r="U594">
        <f t="shared" si="112"/>
        <v>127.14117647058823</v>
      </c>
      <c r="V594">
        <f t="shared" si="113"/>
        <v>0</v>
      </c>
      <c r="W594">
        <f t="shared" si="114"/>
        <v>0</v>
      </c>
      <c r="X594">
        <f t="shared" si="115"/>
        <v>0</v>
      </c>
      <c r="Y594">
        <f t="shared" si="116"/>
        <v>0</v>
      </c>
      <c r="Z594">
        <f t="shared" si="117"/>
        <v>0</v>
      </c>
      <c r="AA594">
        <f t="shared" si="118"/>
        <v>0</v>
      </c>
      <c r="AB594">
        <f t="shared" si="119"/>
        <v>0</v>
      </c>
      <c r="AC594">
        <f t="shared" si="120"/>
        <v>0</v>
      </c>
      <c r="AD594">
        <f t="shared" si="121"/>
        <v>0</v>
      </c>
    </row>
    <row r="595" spans="2:30" x14ac:dyDescent="0.25">
      <c r="B595" s="2">
        <v>15</v>
      </c>
      <c r="C595" s="3" t="s">
        <v>29</v>
      </c>
      <c r="D595" s="3" t="str">
        <f>VLOOKUP(C595,'Class Desc'!$C$5:$D$53,2,FALSE)</f>
        <v>MULTIPLE UNIT WATER</v>
      </c>
      <c r="E595" s="14">
        <v>3</v>
      </c>
      <c r="F595" s="2">
        <v>3538.1</v>
      </c>
      <c r="G595" s="2">
        <v>3486.4</v>
      </c>
      <c r="H595" s="2">
        <v>6870.9</v>
      </c>
      <c r="I595" s="4"/>
      <c r="J595" s="4"/>
      <c r="K595" s="4"/>
      <c r="L595" s="4"/>
      <c r="M595" s="4"/>
      <c r="N595" s="4"/>
      <c r="O595" s="4"/>
      <c r="P595" s="4"/>
      <c r="Q595" s="4"/>
      <c r="R595">
        <f>SUMIFS(Accounts!$C$7:$C$306,Accounts!$A$7:$A$306,C595,Accounts!$B$7:$B$306,E595)</f>
        <v>9</v>
      </c>
      <c r="S595">
        <f t="shared" si="110"/>
        <v>393.12222222222221</v>
      </c>
      <c r="T595">
        <f t="shared" si="111"/>
        <v>387.37777777777779</v>
      </c>
      <c r="U595">
        <f t="shared" si="112"/>
        <v>763.43333333333328</v>
      </c>
      <c r="V595">
        <f t="shared" si="113"/>
        <v>0</v>
      </c>
      <c r="W595">
        <f t="shared" si="114"/>
        <v>0</v>
      </c>
      <c r="X595">
        <f t="shared" si="115"/>
        <v>0</v>
      </c>
      <c r="Y595">
        <f t="shared" si="116"/>
        <v>0</v>
      </c>
      <c r="Z595">
        <f t="shared" si="117"/>
        <v>0</v>
      </c>
      <c r="AA595">
        <f t="shared" si="118"/>
        <v>0</v>
      </c>
      <c r="AB595">
        <f t="shared" si="119"/>
        <v>0</v>
      </c>
      <c r="AC595">
        <f t="shared" si="120"/>
        <v>0</v>
      </c>
      <c r="AD595">
        <f t="shared" si="121"/>
        <v>0</v>
      </c>
    </row>
    <row r="596" spans="2:30" x14ac:dyDescent="0.25">
      <c r="B596" s="2">
        <v>15</v>
      </c>
      <c r="C596" s="3" t="s">
        <v>29</v>
      </c>
      <c r="D596" s="3" t="str">
        <f>VLOOKUP(C596,'Class Desc'!$C$5:$D$53,2,FALSE)</f>
        <v>MULTIPLE UNIT WATER</v>
      </c>
      <c r="E596" s="14">
        <v>4</v>
      </c>
      <c r="F596" s="2">
        <v>9735.6</v>
      </c>
      <c r="G596" s="2">
        <v>9273.2999999999993</v>
      </c>
      <c r="H596" s="2">
        <v>10488.7</v>
      </c>
      <c r="I596" s="4"/>
      <c r="J596" s="4"/>
      <c r="K596" s="4"/>
      <c r="L596" s="4"/>
      <c r="M596" s="4"/>
      <c r="N596" s="4"/>
      <c r="O596" s="4"/>
      <c r="P596" s="4"/>
      <c r="Q596" s="4"/>
      <c r="R596">
        <f>SUMIFS(Accounts!$C$7:$C$306,Accounts!$A$7:$A$306,C596,Accounts!$B$7:$B$306,E596)</f>
        <v>15</v>
      </c>
      <c r="S596">
        <f t="shared" si="110"/>
        <v>649.04000000000008</v>
      </c>
      <c r="T596">
        <f t="shared" si="111"/>
        <v>618.21999999999991</v>
      </c>
      <c r="U596">
        <f t="shared" si="112"/>
        <v>699.24666666666667</v>
      </c>
      <c r="V596">
        <f t="shared" si="113"/>
        <v>0</v>
      </c>
      <c r="W596">
        <f t="shared" si="114"/>
        <v>0</v>
      </c>
      <c r="X596">
        <f t="shared" si="115"/>
        <v>0</v>
      </c>
      <c r="Y596">
        <f t="shared" si="116"/>
        <v>0</v>
      </c>
      <c r="Z596">
        <f t="shared" si="117"/>
        <v>0</v>
      </c>
      <c r="AA596">
        <f t="shared" si="118"/>
        <v>0</v>
      </c>
      <c r="AB596">
        <f t="shared" si="119"/>
        <v>0</v>
      </c>
      <c r="AC596">
        <f t="shared" si="120"/>
        <v>0</v>
      </c>
      <c r="AD596">
        <f t="shared" si="121"/>
        <v>0</v>
      </c>
    </row>
    <row r="597" spans="2:30" x14ac:dyDescent="0.25">
      <c r="B597" s="2">
        <v>15</v>
      </c>
      <c r="C597" s="3" t="s">
        <v>29</v>
      </c>
      <c r="D597" s="3" t="str">
        <f>VLOOKUP(C597,'Class Desc'!$C$5:$D$53,2,FALSE)</f>
        <v>MULTIPLE UNIT WATER</v>
      </c>
      <c r="E597" s="14">
        <v>6</v>
      </c>
      <c r="F597" s="2">
        <v>8243</v>
      </c>
      <c r="G597" s="2">
        <v>8217.6</v>
      </c>
      <c r="H597" s="2">
        <v>7444.4</v>
      </c>
      <c r="I597" s="4"/>
      <c r="J597" s="4"/>
      <c r="K597" s="4"/>
      <c r="L597" s="4"/>
      <c r="M597" s="4"/>
      <c r="N597" s="4"/>
      <c r="O597" s="4"/>
      <c r="P597" s="4"/>
      <c r="Q597" s="4"/>
      <c r="R597">
        <f>SUMIFS(Accounts!$C$7:$C$306,Accounts!$A$7:$A$306,C597,Accounts!$B$7:$B$306,E597)</f>
        <v>7</v>
      </c>
      <c r="S597">
        <f t="shared" si="110"/>
        <v>1177.5714285714287</v>
      </c>
      <c r="T597">
        <f t="shared" si="111"/>
        <v>1173.9428571428573</v>
      </c>
      <c r="U597">
        <f t="shared" si="112"/>
        <v>1063.4857142857143</v>
      </c>
      <c r="V597">
        <f t="shared" si="113"/>
        <v>0</v>
      </c>
      <c r="W597">
        <f t="shared" si="114"/>
        <v>0</v>
      </c>
      <c r="X597">
        <f t="shared" si="115"/>
        <v>0</v>
      </c>
      <c r="Y597">
        <f t="shared" si="116"/>
        <v>0</v>
      </c>
      <c r="Z597">
        <f t="shared" si="117"/>
        <v>0</v>
      </c>
      <c r="AA597">
        <f t="shared" si="118"/>
        <v>0</v>
      </c>
      <c r="AB597">
        <f t="shared" si="119"/>
        <v>0</v>
      </c>
      <c r="AC597">
        <f t="shared" si="120"/>
        <v>0</v>
      </c>
      <c r="AD597">
        <f t="shared" si="121"/>
        <v>0</v>
      </c>
    </row>
    <row r="598" spans="2:30" x14ac:dyDescent="0.25">
      <c r="B598" s="2">
        <v>15</v>
      </c>
      <c r="C598" s="3" t="s">
        <v>29</v>
      </c>
      <c r="D598" s="3" t="str">
        <f>VLOOKUP(C598,'Class Desc'!$C$5:$D$53,2,FALSE)</f>
        <v>MULTIPLE UNIT WATER</v>
      </c>
      <c r="E598" s="14">
        <v>8</v>
      </c>
      <c r="F598" s="2">
        <v>1702.3</v>
      </c>
      <c r="G598" s="2">
        <v>2193.9</v>
      </c>
      <c r="H598" s="2">
        <v>1742.5</v>
      </c>
      <c r="I598" s="4"/>
      <c r="J598" s="4"/>
      <c r="K598" s="4"/>
      <c r="L598" s="4"/>
      <c r="M598" s="4"/>
      <c r="N598" s="4"/>
      <c r="O598" s="4"/>
      <c r="P598" s="4"/>
      <c r="Q598" s="4"/>
      <c r="R598">
        <f>SUMIFS(Accounts!$C$7:$C$306,Accounts!$A$7:$A$306,C598,Accounts!$B$7:$B$306,E598)</f>
        <v>2</v>
      </c>
      <c r="S598">
        <f t="shared" si="110"/>
        <v>851.15</v>
      </c>
      <c r="T598">
        <f t="shared" si="111"/>
        <v>1096.95</v>
      </c>
      <c r="U598">
        <f t="shared" si="112"/>
        <v>871.25</v>
      </c>
      <c r="V598">
        <f t="shared" si="113"/>
        <v>0</v>
      </c>
      <c r="W598">
        <f t="shared" si="114"/>
        <v>0</v>
      </c>
      <c r="X598">
        <f t="shared" si="115"/>
        <v>0</v>
      </c>
      <c r="Y598">
        <f t="shared" si="116"/>
        <v>0</v>
      </c>
      <c r="Z598">
        <f t="shared" si="117"/>
        <v>0</v>
      </c>
      <c r="AA598">
        <f t="shared" si="118"/>
        <v>0</v>
      </c>
      <c r="AB598">
        <f t="shared" si="119"/>
        <v>0</v>
      </c>
      <c r="AC598">
        <f t="shared" si="120"/>
        <v>0</v>
      </c>
      <c r="AD598">
        <f t="shared" si="121"/>
        <v>0</v>
      </c>
    </row>
    <row r="599" spans="2:30" x14ac:dyDescent="0.25">
      <c r="B599" s="2">
        <v>15</v>
      </c>
      <c r="C599" s="3" t="s">
        <v>30</v>
      </c>
      <c r="D599" s="3" t="str">
        <f>VLOOKUP(C599,'Class Desc'!$C$5:$D$53,2,FALSE)</f>
        <v>HSG AUTH MULT UNIT WATER</v>
      </c>
      <c r="E599" s="14">
        <v>0.75</v>
      </c>
      <c r="F599" s="2">
        <v>928.9</v>
      </c>
      <c r="G599" s="2">
        <v>1069.9000000000001</v>
      </c>
      <c r="H599" s="2">
        <v>1058.8</v>
      </c>
      <c r="I599" s="4"/>
      <c r="J599" s="4"/>
      <c r="K599" s="4"/>
      <c r="L599" s="4"/>
      <c r="M599" s="4"/>
      <c r="N599" s="4"/>
      <c r="O599" s="4"/>
      <c r="P599" s="4"/>
      <c r="Q599" s="4"/>
      <c r="R599">
        <f>SUMIFS(Accounts!$C$7:$C$306,Accounts!$A$7:$A$306,C599,Accounts!$B$7:$B$306,E599)</f>
        <v>88</v>
      </c>
      <c r="S599">
        <f t="shared" si="110"/>
        <v>10.555681818181817</v>
      </c>
      <c r="T599">
        <f t="shared" si="111"/>
        <v>12.157954545454546</v>
      </c>
      <c r="U599">
        <f t="shared" si="112"/>
        <v>12.031818181818181</v>
      </c>
      <c r="V599">
        <f t="shared" si="113"/>
        <v>0</v>
      </c>
      <c r="W599">
        <f t="shared" si="114"/>
        <v>0</v>
      </c>
      <c r="X599">
        <f t="shared" si="115"/>
        <v>0</v>
      </c>
      <c r="Y599">
        <f t="shared" si="116"/>
        <v>0</v>
      </c>
      <c r="Z599">
        <f t="shared" si="117"/>
        <v>0</v>
      </c>
      <c r="AA599">
        <f t="shared" si="118"/>
        <v>0</v>
      </c>
      <c r="AB599">
        <f t="shared" si="119"/>
        <v>0</v>
      </c>
      <c r="AC599">
        <f t="shared" si="120"/>
        <v>0</v>
      </c>
      <c r="AD599">
        <f t="shared" si="121"/>
        <v>0</v>
      </c>
    </row>
    <row r="600" spans="2:30" x14ac:dyDescent="0.25">
      <c r="B600" s="2">
        <v>15</v>
      </c>
      <c r="C600" s="3" t="s">
        <v>30</v>
      </c>
      <c r="D600" s="3" t="str">
        <f>VLOOKUP(C600,'Class Desc'!$C$5:$D$53,2,FALSE)</f>
        <v>HSG AUTH MULT UNIT WATER</v>
      </c>
      <c r="E600" s="14">
        <v>1</v>
      </c>
      <c r="F600" s="2">
        <v>1010.1</v>
      </c>
      <c r="G600" s="2">
        <v>989.2</v>
      </c>
      <c r="H600" s="2">
        <v>987.3</v>
      </c>
      <c r="I600" s="4"/>
      <c r="J600" s="4"/>
      <c r="K600" s="4"/>
      <c r="L600" s="4"/>
      <c r="M600" s="4"/>
      <c r="N600" s="4"/>
      <c r="O600" s="4"/>
      <c r="P600" s="4"/>
      <c r="Q600" s="4"/>
      <c r="R600">
        <f>SUMIFS(Accounts!$C$7:$C$306,Accounts!$A$7:$A$306,C600,Accounts!$B$7:$B$306,E600)</f>
        <v>27</v>
      </c>
      <c r="S600">
        <f t="shared" si="110"/>
        <v>37.411111111111111</v>
      </c>
      <c r="T600">
        <f t="shared" si="111"/>
        <v>36.63703703703704</v>
      </c>
      <c r="U600">
        <f t="shared" si="112"/>
        <v>36.566666666666663</v>
      </c>
      <c r="V600">
        <f t="shared" si="113"/>
        <v>0</v>
      </c>
      <c r="W600">
        <f t="shared" si="114"/>
        <v>0</v>
      </c>
      <c r="X600">
        <f t="shared" si="115"/>
        <v>0</v>
      </c>
      <c r="Y600">
        <f t="shared" si="116"/>
        <v>0</v>
      </c>
      <c r="Z600">
        <f t="shared" si="117"/>
        <v>0</v>
      </c>
      <c r="AA600">
        <f t="shared" si="118"/>
        <v>0</v>
      </c>
      <c r="AB600">
        <f t="shared" si="119"/>
        <v>0</v>
      </c>
      <c r="AC600">
        <f t="shared" si="120"/>
        <v>0</v>
      </c>
      <c r="AD600">
        <f t="shared" si="121"/>
        <v>0</v>
      </c>
    </row>
    <row r="601" spans="2:30" x14ac:dyDescent="0.25">
      <c r="B601" s="2">
        <v>15</v>
      </c>
      <c r="C601" s="3" t="s">
        <v>30</v>
      </c>
      <c r="D601" s="3" t="str">
        <f>VLOOKUP(C601,'Class Desc'!$C$5:$D$53,2,FALSE)</f>
        <v>HSG AUTH MULT UNIT WATER</v>
      </c>
      <c r="E601" s="14">
        <v>1.5</v>
      </c>
      <c r="F601" s="2">
        <v>2348</v>
      </c>
      <c r="G601" s="2">
        <v>2347.5</v>
      </c>
      <c r="H601" s="2">
        <v>2391</v>
      </c>
      <c r="I601" s="4"/>
      <c r="J601" s="4"/>
      <c r="K601" s="4"/>
      <c r="L601" s="4"/>
      <c r="M601" s="4"/>
      <c r="N601" s="4"/>
      <c r="O601" s="4"/>
      <c r="P601" s="4"/>
      <c r="Q601" s="4"/>
      <c r="R601">
        <f>SUMIFS(Accounts!$C$7:$C$306,Accounts!$A$7:$A$306,C601,Accounts!$B$7:$B$306,E601)</f>
        <v>26</v>
      </c>
      <c r="S601">
        <f t="shared" si="110"/>
        <v>90.307692307692307</v>
      </c>
      <c r="T601">
        <f t="shared" si="111"/>
        <v>90.288461538461533</v>
      </c>
      <c r="U601">
        <f t="shared" si="112"/>
        <v>91.961538461538467</v>
      </c>
      <c r="V601">
        <f t="shared" si="113"/>
        <v>0</v>
      </c>
      <c r="W601">
        <f t="shared" si="114"/>
        <v>0</v>
      </c>
      <c r="X601">
        <f t="shared" si="115"/>
        <v>0</v>
      </c>
      <c r="Y601">
        <f t="shared" si="116"/>
        <v>0</v>
      </c>
      <c r="Z601">
        <f t="shared" si="117"/>
        <v>0</v>
      </c>
      <c r="AA601">
        <f t="shared" si="118"/>
        <v>0</v>
      </c>
      <c r="AB601">
        <f t="shared" si="119"/>
        <v>0</v>
      </c>
      <c r="AC601">
        <f t="shared" si="120"/>
        <v>0</v>
      </c>
      <c r="AD601">
        <f t="shared" si="121"/>
        <v>0</v>
      </c>
    </row>
    <row r="602" spans="2:30" x14ac:dyDescent="0.25">
      <c r="B602" s="2">
        <v>15</v>
      </c>
      <c r="C602" s="3" t="s">
        <v>30</v>
      </c>
      <c r="D602" s="3" t="str">
        <f>VLOOKUP(C602,'Class Desc'!$C$5:$D$53,2,FALSE)</f>
        <v>HSG AUTH MULT UNIT WATER</v>
      </c>
      <c r="E602" s="14">
        <v>2</v>
      </c>
      <c r="F602" s="2">
        <v>828.3</v>
      </c>
      <c r="G602" s="2">
        <v>668.4</v>
      </c>
      <c r="H602" s="2">
        <v>696.8</v>
      </c>
      <c r="I602" s="4"/>
      <c r="J602" s="4"/>
      <c r="K602" s="4"/>
      <c r="L602" s="4"/>
      <c r="M602" s="4"/>
      <c r="N602" s="4"/>
      <c r="O602" s="4"/>
      <c r="P602" s="4"/>
      <c r="Q602" s="4"/>
      <c r="R602">
        <f>SUMIFS(Accounts!$C$7:$C$306,Accounts!$A$7:$A$306,C602,Accounts!$B$7:$B$306,E602)</f>
        <v>4</v>
      </c>
      <c r="S602">
        <f t="shared" si="110"/>
        <v>207.07499999999999</v>
      </c>
      <c r="T602">
        <f t="shared" si="111"/>
        <v>167.1</v>
      </c>
      <c r="U602">
        <f t="shared" si="112"/>
        <v>174.2</v>
      </c>
      <c r="V602">
        <f t="shared" si="113"/>
        <v>0</v>
      </c>
      <c r="W602">
        <f t="shared" si="114"/>
        <v>0</v>
      </c>
      <c r="X602">
        <f t="shared" si="115"/>
        <v>0</v>
      </c>
      <c r="Y602">
        <f t="shared" si="116"/>
        <v>0</v>
      </c>
      <c r="Z602">
        <f t="shared" si="117"/>
        <v>0</v>
      </c>
      <c r="AA602">
        <f t="shared" si="118"/>
        <v>0</v>
      </c>
      <c r="AB602">
        <f t="shared" si="119"/>
        <v>0</v>
      </c>
      <c r="AC602">
        <f t="shared" si="120"/>
        <v>0</v>
      </c>
      <c r="AD602">
        <f t="shared" si="121"/>
        <v>0</v>
      </c>
    </row>
    <row r="603" spans="2:30" x14ac:dyDescent="0.25">
      <c r="B603" s="2">
        <v>15</v>
      </c>
      <c r="C603" s="3" t="s">
        <v>30</v>
      </c>
      <c r="D603" s="3" t="str">
        <f>VLOOKUP(C603,'Class Desc'!$C$5:$D$53,2,FALSE)</f>
        <v>HSG AUTH MULT UNIT WATER</v>
      </c>
      <c r="E603" s="14">
        <v>3</v>
      </c>
      <c r="F603" s="2">
        <v>469.9</v>
      </c>
      <c r="G603" s="2">
        <v>389.3</v>
      </c>
      <c r="H603" s="2">
        <v>403.9</v>
      </c>
      <c r="I603" s="4"/>
      <c r="J603" s="4"/>
      <c r="K603" s="4"/>
      <c r="L603" s="4"/>
      <c r="M603" s="4"/>
      <c r="N603" s="4"/>
      <c r="O603" s="4"/>
      <c r="P603" s="4"/>
      <c r="Q603" s="4"/>
      <c r="R603">
        <f>SUMIFS(Accounts!$C$7:$C$306,Accounts!$A$7:$A$306,C603,Accounts!$B$7:$B$306,E603)</f>
        <v>1</v>
      </c>
      <c r="S603">
        <f t="shared" si="110"/>
        <v>469.9</v>
      </c>
      <c r="T603">
        <f t="shared" si="111"/>
        <v>389.3</v>
      </c>
      <c r="U603">
        <f t="shared" si="112"/>
        <v>403.9</v>
      </c>
      <c r="V603">
        <f t="shared" si="113"/>
        <v>0</v>
      </c>
      <c r="W603">
        <f t="shared" si="114"/>
        <v>0</v>
      </c>
      <c r="X603">
        <f t="shared" si="115"/>
        <v>0</v>
      </c>
      <c r="Y603">
        <f t="shared" si="116"/>
        <v>0</v>
      </c>
      <c r="Z603">
        <f t="shared" si="117"/>
        <v>0</v>
      </c>
      <c r="AA603">
        <f t="shared" si="118"/>
        <v>0</v>
      </c>
      <c r="AB603">
        <f t="shared" si="119"/>
        <v>0</v>
      </c>
      <c r="AC603">
        <f t="shared" si="120"/>
        <v>0</v>
      </c>
      <c r="AD603">
        <f t="shared" si="121"/>
        <v>0</v>
      </c>
    </row>
    <row r="604" spans="2:30" x14ac:dyDescent="0.25">
      <c r="B604" s="2">
        <v>15</v>
      </c>
      <c r="C604" s="3" t="s">
        <v>30</v>
      </c>
      <c r="D604" s="3" t="str">
        <f>VLOOKUP(C604,'Class Desc'!$C$5:$D$53,2,FALSE)</f>
        <v>HSG AUTH MULT UNIT WATER</v>
      </c>
      <c r="E604" s="14">
        <v>4</v>
      </c>
      <c r="F604" s="2">
        <v>127.4</v>
      </c>
      <c r="G604" s="2">
        <v>113</v>
      </c>
      <c r="H604" s="2">
        <v>106.6</v>
      </c>
      <c r="I604" s="4"/>
      <c r="J604" s="4"/>
      <c r="K604" s="4"/>
      <c r="L604" s="4"/>
      <c r="M604" s="4"/>
      <c r="N604" s="4"/>
      <c r="O604" s="4"/>
      <c r="P604" s="4"/>
      <c r="Q604" s="4"/>
      <c r="R604">
        <f>SUMIFS(Accounts!$C$7:$C$306,Accounts!$A$7:$A$306,C604,Accounts!$B$7:$B$306,E604)</f>
        <v>1</v>
      </c>
      <c r="S604">
        <f t="shared" si="110"/>
        <v>127.4</v>
      </c>
      <c r="T604">
        <f t="shared" si="111"/>
        <v>113</v>
      </c>
      <c r="U604">
        <f t="shared" si="112"/>
        <v>106.6</v>
      </c>
      <c r="V604">
        <f t="shared" si="113"/>
        <v>0</v>
      </c>
      <c r="W604">
        <f t="shared" si="114"/>
        <v>0</v>
      </c>
      <c r="X604">
        <f t="shared" si="115"/>
        <v>0</v>
      </c>
      <c r="Y604">
        <f t="shared" si="116"/>
        <v>0</v>
      </c>
      <c r="Z604">
        <f t="shared" si="117"/>
        <v>0</v>
      </c>
      <c r="AA604">
        <f t="shared" si="118"/>
        <v>0</v>
      </c>
      <c r="AB604">
        <f t="shared" si="119"/>
        <v>0</v>
      </c>
      <c r="AC604">
        <f t="shared" si="120"/>
        <v>0</v>
      </c>
      <c r="AD604">
        <f t="shared" si="121"/>
        <v>0</v>
      </c>
    </row>
    <row r="605" spans="2:30" x14ac:dyDescent="0.25">
      <c r="B605" s="2">
        <v>15</v>
      </c>
      <c r="C605" s="3" t="s">
        <v>32</v>
      </c>
      <c r="D605" s="3" t="str">
        <f>VLOOKUP(C605,'Class Desc'!$C$5:$D$53,2,FALSE)</f>
        <v>SINGLE FAMILY WATER</v>
      </c>
      <c r="E605" s="3" t="s">
        <v>12</v>
      </c>
      <c r="F605" s="2">
        <v>0</v>
      </c>
      <c r="G605" s="2">
        <v>0</v>
      </c>
      <c r="H605" s="2">
        <v>0</v>
      </c>
      <c r="I605" s="4"/>
      <c r="J605" s="4"/>
      <c r="K605" s="4"/>
      <c r="L605" s="4"/>
      <c r="M605" s="4"/>
      <c r="N605" s="4"/>
      <c r="O605" s="4"/>
      <c r="P605" s="4"/>
      <c r="Q605" s="4"/>
      <c r="R605">
        <f>SUMIFS(Accounts!$C$7:$C$306,Accounts!$A$7:$A$306,C605,Accounts!$B$7:$B$306,E605)</f>
        <v>0</v>
      </c>
      <c r="S605">
        <f t="shared" si="110"/>
        <v>0</v>
      </c>
      <c r="T605">
        <f t="shared" si="111"/>
        <v>0</v>
      </c>
      <c r="U605">
        <f t="shared" si="112"/>
        <v>0</v>
      </c>
      <c r="V605">
        <f t="shared" si="113"/>
        <v>0</v>
      </c>
      <c r="W605">
        <f t="shared" si="114"/>
        <v>0</v>
      </c>
      <c r="X605">
        <f t="shared" si="115"/>
        <v>0</v>
      </c>
      <c r="Y605">
        <f t="shared" si="116"/>
        <v>0</v>
      </c>
      <c r="Z605">
        <f t="shared" si="117"/>
        <v>0</v>
      </c>
      <c r="AA605">
        <f t="shared" si="118"/>
        <v>0</v>
      </c>
      <c r="AB605">
        <f t="shared" si="119"/>
        <v>0</v>
      </c>
      <c r="AC605">
        <f t="shared" si="120"/>
        <v>0</v>
      </c>
      <c r="AD605">
        <f t="shared" si="121"/>
        <v>0</v>
      </c>
    </row>
    <row r="606" spans="2:30" x14ac:dyDescent="0.25">
      <c r="B606" s="2">
        <v>15</v>
      </c>
      <c r="C606" s="3" t="s">
        <v>32</v>
      </c>
      <c r="D606" s="3" t="str">
        <f>VLOOKUP(C606,'Class Desc'!$C$5:$D$53,2,FALSE)</f>
        <v>SINGLE FAMILY WATER</v>
      </c>
      <c r="E606" s="14">
        <v>0.75</v>
      </c>
      <c r="F606" s="2">
        <v>222758.27</v>
      </c>
      <c r="G606" s="2">
        <v>207307.88</v>
      </c>
      <c r="H606" s="2">
        <v>219225.32</v>
      </c>
      <c r="I606" s="4"/>
      <c r="J606" s="4"/>
      <c r="K606" s="4"/>
      <c r="L606" s="4"/>
      <c r="M606" s="4"/>
      <c r="N606" s="4"/>
      <c r="O606" s="4"/>
      <c r="P606" s="4"/>
      <c r="Q606" s="4"/>
      <c r="R606">
        <f>SUMIFS(Accounts!$C$7:$C$306,Accounts!$A$7:$A$306,C606,Accounts!$B$7:$B$306,E606)</f>
        <v>24897</v>
      </c>
      <c r="S606">
        <f t="shared" si="110"/>
        <v>8.9471932361328665</v>
      </c>
      <c r="T606">
        <f t="shared" si="111"/>
        <v>8.3266208780174313</v>
      </c>
      <c r="U606">
        <f t="shared" si="112"/>
        <v>8.8052905972607149</v>
      </c>
      <c r="V606">
        <f t="shared" si="113"/>
        <v>0</v>
      </c>
      <c r="W606">
        <f t="shared" si="114"/>
        <v>0</v>
      </c>
      <c r="X606">
        <f t="shared" si="115"/>
        <v>0</v>
      </c>
      <c r="Y606">
        <f t="shared" si="116"/>
        <v>0</v>
      </c>
      <c r="Z606">
        <f t="shared" si="117"/>
        <v>0</v>
      </c>
      <c r="AA606">
        <f t="shared" si="118"/>
        <v>0</v>
      </c>
      <c r="AB606">
        <f t="shared" si="119"/>
        <v>0</v>
      </c>
      <c r="AC606">
        <f t="shared" si="120"/>
        <v>0</v>
      </c>
      <c r="AD606">
        <f t="shared" si="121"/>
        <v>0</v>
      </c>
    </row>
    <row r="607" spans="2:30" x14ac:dyDescent="0.25">
      <c r="B607" s="2">
        <v>15</v>
      </c>
      <c r="C607" s="3" t="s">
        <v>32</v>
      </c>
      <c r="D607" s="3" t="str">
        <f>VLOOKUP(C607,'Class Desc'!$C$5:$D$53,2,FALSE)</f>
        <v>SINGLE FAMILY WATER</v>
      </c>
      <c r="E607" s="14">
        <v>1</v>
      </c>
      <c r="F607" s="2">
        <v>69728</v>
      </c>
      <c r="G607" s="2">
        <v>69623.39</v>
      </c>
      <c r="H607" s="2">
        <v>75984.600000000006</v>
      </c>
      <c r="I607" s="4"/>
      <c r="J607" s="4"/>
      <c r="K607" s="4"/>
      <c r="L607" s="4"/>
      <c r="M607" s="4"/>
      <c r="N607" s="4"/>
      <c r="O607" s="4"/>
      <c r="P607" s="4"/>
      <c r="Q607" s="4"/>
      <c r="R607">
        <f>SUMIFS(Accounts!$C$7:$C$306,Accounts!$A$7:$A$306,C607,Accounts!$B$7:$B$306,E607)</f>
        <v>7940</v>
      </c>
      <c r="S607">
        <f t="shared" si="110"/>
        <v>8.7818639798488665</v>
      </c>
      <c r="T607">
        <f t="shared" si="111"/>
        <v>8.7686889168765738</v>
      </c>
      <c r="U607">
        <f t="shared" si="112"/>
        <v>9.5698488664987416</v>
      </c>
      <c r="V607">
        <f t="shared" si="113"/>
        <v>0</v>
      </c>
      <c r="W607">
        <f t="shared" si="114"/>
        <v>0</v>
      </c>
      <c r="X607">
        <f t="shared" si="115"/>
        <v>0</v>
      </c>
      <c r="Y607">
        <f t="shared" si="116"/>
        <v>0</v>
      </c>
      <c r="Z607">
        <f t="shared" si="117"/>
        <v>0</v>
      </c>
      <c r="AA607">
        <f t="shared" si="118"/>
        <v>0</v>
      </c>
      <c r="AB607">
        <f t="shared" si="119"/>
        <v>0</v>
      </c>
      <c r="AC607">
        <f t="shared" si="120"/>
        <v>0</v>
      </c>
      <c r="AD607">
        <f t="shared" si="121"/>
        <v>0</v>
      </c>
    </row>
    <row r="608" spans="2:30" x14ac:dyDescent="0.25">
      <c r="B608" s="2">
        <v>15</v>
      </c>
      <c r="C608" s="3" t="s">
        <v>32</v>
      </c>
      <c r="D608" s="3" t="str">
        <f>VLOOKUP(C608,'Class Desc'!$C$5:$D$53,2,FALSE)</f>
        <v>SINGLE FAMILY WATER</v>
      </c>
      <c r="E608" s="14">
        <v>1.5</v>
      </c>
      <c r="F608" s="2">
        <v>445.3</v>
      </c>
      <c r="G608" s="2">
        <v>487.2</v>
      </c>
      <c r="H608" s="2">
        <v>496.2</v>
      </c>
      <c r="I608" s="4"/>
      <c r="J608" s="4"/>
      <c r="K608" s="4"/>
      <c r="L608" s="4"/>
      <c r="M608" s="4"/>
      <c r="N608" s="4"/>
      <c r="O608" s="4"/>
      <c r="P608" s="4"/>
      <c r="Q608" s="4"/>
      <c r="R608">
        <f>SUMIFS(Accounts!$C$7:$C$306,Accounts!$A$7:$A$306,C608,Accounts!$B$7:$B$306,E608)</f>
        <v>55</v>
      </c>
      <c r="S608">
        <f t="shared" si="110"/>
        <v>8.0963636363636358</v>
      </c>
      <c r="T608">
        <f t="shared" si="111"/>
        <v>8.8581818181818175</v>
      </c>
      <c r="U608">
        <f t="shared" si="112"/>
        <v>9.0218181818181815</v>
      </c>
      <c r="V608">
        <f t="shared" si="113"/>
        <v>0</v>
      </c>
      <c r="W608">
        <f t="shared" si="114"/>
        <v>0</v>
      </c>
      <c r="X608">
        <f t="shared" si="115"/>
        <v>0</v>
      </c>
      <c r="Y608">
        <f t="shared" si="116"/>
        <v>0</v>
      </c>
      <c r="Z608">
        <f t="shared" si="117"/>
        <v>0</v>
      </c>
      <c r="AA608">
        <f t="shared" si="118"/>
        <v>0</v>
      </c>
      <c r="AB608">
        <f t="shared" si="119"/>
        <v>0</v>
      </c>
      <c r="AC608">
        <f t="shared" si="120"/>
        <v>0</v>
      </c>
      <c r="AD608">
        <f t="shared" si="121"/>
        <v>0</v>
      </c>
    </row>
    <row r="609" spans="2:30" x14ac:dyDescent="0.25">
      <c r="B609" s="2">
        <v>15</v>
      </c>
      <c r="C609" s="3" t="s">
        <v>32</v>
      </c>
      <c r="D609" s="3" t="str">
        <f>VLOOKUP(C609,'Class Desc'!$C$5:$D$53,2,FALSE)</f>
        <v>SINGLE FAMILY WATER</v>
      </c>
      <c r="E609" s="14">
        <v>2</v>
      </c>
      <c r="F609" s="2">
        <v>178</v>
      </c>
      <c r="G609" s="2">
        <v>174.3</v>
      </c>
      <c r="H609" s="2">
        <v>212.6</v>
      </c>
      <c r="I609" s="4"/>
      <c r="J609" s="4"/>
      <c r="K609" s="4"/>
      <c r="L609" s="4"/>
      <c r="M609" s="4"/>
      <c r="N609" s="4"/>
      <c r="O609" s="4"/>
      <c r="P609" s="4"/>
      <c r="Q609" s="4"/>
      <c r="R609">
        <f>SUMIFS(Accounts!$C$7:$C$306,Accounts!$A$7:$A$306,C609,Accounts!$B$7:$B$306,E609)</f>
        <v>1</v>
      </c>
      <c r="S609">
        <f t="shared" si="110"/>
        <v>178</v>
      </c>
      <c r="T609">
        <f t="shared" si="111"/>
        <v>174.3</v>
      </c>
      <c r="U609">
        <f t="shared" si="112"/>
        <v>212.6</v>
      </c>
      <c r="V609">
        <f t="shared" si="113"/>
        <v>0</v>
      </c>
      <c r="W609">
        <f t="shared" si="114"/>
        <v>0</v>
      </c>
      <c r="X609">
        <f t="shared" si="115"/>
        <v>0</v>
      </c>
      <c r="Y609">
        <f t="shared" si="116"/>
        <v>0</v>
      </c>
      <c r="Z609">
        <f t="shared" si="117"/>
        <v>0</v>
      </c>
      <c r="AA609">
        <f t="shared" si="118"/>
        <v>0</v>
      </c>
      <c r="AB609">
        <f t="shared" si="119"/>
        <v>0</v>
      </c>
      <c r="AC609">
        <f t="shared" si="120"/>
        <v>0</v>
      </c>
      <c r="AD609">
        <f t="shared" si="121"/>
        <v>0</v>
      </c>
    </row>
    <row r="610" spans="2:30" x14ac:dyDescent="0.25">
      <c r="B610" s="2">
        <v>15</v>
      </c>
      <c r="C610" s="3" t="s">
        <v>33</v>
      </c>
      <c r="D610" s="3" t="str">
        <f>VLOOKUP(C610,'Class Desc'!$C$5:$D$53,2,FALSE)</f>
        <v>HSG AUTH SNGLE UNIT WATER</v>
      </c>
      <c r="E610" s="14">
        <v>0.75</v>
      </c>
      <c r="F610" s="2">
        <v>726.4</v>
      </c>
      <c r="G610" s="2">
        <v>726</v>
      </c>
      <c r="H610" s="2">
        <v>729.1</v>
      </c>
      <c r="I610" s="4"/>
      <c r="J610" s="4"/>
      <c r="K610" s="4"/>
      <c r="L610" s="4"/>
      <c r="M610" s="4"/>
      <c r="N610" s="4"/>
      <c r="O610" s="4"/>
      <c r="P610" s="4"/>
      <c r="Q610" s="4"/>
      <c r="R610">
        <f>SUMIFS(Accounts!$C$7:$C$306,Accounts!$A$7:$A$306,C610,Accounts!$B$7:$B$306,E610)</f>
        <v>68</v>
      </c>
      <c r="S610">
        <f t="shared" si="110"/>
        <v>10.68235294117647</v>
      </c>
      <c r="T610">
        <f t="shared" si="111"/>
        <v>10.676470588235293</v>
      </c>
      <c r="U610">
        <f t="shared" si="112"/>
        <v>10.722058823529412</v>
      </c>
      <c r="V610">
        <f t="shared" si="113"/>
        <v>0</v>
      </c>
      <c r="W610">
        <f t="shared" si="114"/>
        <v>0</v>
      </c>
      <c r="X610">
        <f t="shared" si="115"/>
        <v>0</v>
      </c>
      <c r="Y610">
        <f t="shared" si="116"/>
        <v>0</v>
      </c>
      <c r="Z610">
        <f t="shared" si="117"/>
        <v>0</v>
      </c>
      <c r="AA610">
        <f t="shared" si="118"/>
        <v>0</v>
      </c>
      <c r="AB610">
        <f t="shared" si="119"/>
        <v>0</v>
      </c>
      <c r="AC610">
        <f t="shared" si="120"/>
        <v>0</v>
      </c>
      <c r="AD610">
        <f t="shared" si="121"/>
        <v>0</v>
      </c>
    </row>
    <row r="611" spans="2:30" x14ac:dyDescent="0.25">
      <c r="B611" s="2">
        <v>15</v>
      </c>
      <c r="C611" s="3" t="s">
        <v>33</v>
      </c>
      <c r="D611" s="3" t="str">
        <f>VLOOKUP(C611,'Class Desc'!$C$5:$D$53,2,FALSE)</f>
        <v>HSG AUTH SNGLE UNIT WATER</v>
      </c>
      <c r="E611" s="14">
        <v>1</v>
      </c>
      <c r="F611" s="2">
        <v>57.3</v>
      </c>
      <c r="G611" s="2">
        <v>57.9</v>
      </c>
      <c r="H611" s="2">
        <v>65.7</v>
      </c>
      <c r="I611" s="4"/>
      <c r="J611" s="4"/>
      <c r="K611" s="4"/>
      <c r="L611" s="4"/>
      <c r="M611" s="4"/>
      <c r="N611" s="4"/>
      <c r="O611" s="4"/>
      <c r="P611" s="4"/>
      <c r="Q611" s="4"/>
      <c r="R611">
        <f>SUMIFS(Accounts!$C$7:$C$306,Accounts!$A$7:$A$306,C611,Accounts!$B$7:$B$306,E611)</f>
        <v>2</v>
      </c>
      <c r="S611">
        <f t="shared" si="110"/>
        <v>28.65</v>
      </c>
      <c r="T611">
        <f t="shared" si="111"/>
        <v>28.95</v>
      </c>
      <c r="U611">
        <f t="shared" si="112"/>
        <v>32.85</v>
      </c>
      <c r="V611">
        <f t="shared" si="113"/>
        <v>0</v>
      </c>
      <c r="W611">
        <f t="shared" si="114"/>
        <v>0</v>
      </c>
      <c r="X611">
        <f t="shared" si="115"/>
        <v>0</v>
      </c>
      <c r="Y611">
        <f t="shared" si="116"/>
        <v>0</v>
      </c>
      <c r="Z611">
        <f t="shared" si="117"/>
        <v>0</v>
      </c>
      <c r="AA611">
        <f t="shared" si="118"/>
        <v>0</v>
      </c>
      <c r="AB611">
        <f t="shared" si="119"/>
        <v>0</v>
      </c>
      <c r="AC611">
        <f t="shared" si="120"/>
        <v>0</v>
      </c>
      <c r="AD611">
        <f t="shared" si="121"/>
        <v>0</v>
      </c>
    </row>
    <row r="612" spans="2:30" x14ac:dyDescent="0.25">
      <c r="B612" s="2">
        <v>15</v>
      </c>
      <c r="C612" s="3" t="s">
        <v>34</v>
      </c>
      <c r="D612" s="3" t="str">
        <f>VLOOKUP(C612,'Class Desc'!$C$5:$D$53,2,FALSE)</f>
        <v>SCHOOLS COMMERCIAL</v>
      </c>
      <c r="E612" s="14">
        <v>0.75</v>
      </c>
      <c r="F612" s="2">
        <v>5.9</v>
      </c>
      <c r="G612" s="2">
        <v>7.99</v>
      </c>
      <c r="H612" s="2">
        <v>10.4</v>
      </c>
      <c r="I612" s="4"/>
      <c r="J612" s="4"/>
      <c r="K612" s="4"/>
      <c r="L612" s="4"/>
      <c r="M612" s="4"/>
      <c r="N612" s="4"/>
      <c r="O612" s="4"/>
      <c r="P612" s="4"/>
      <c r="Q612" s="4"/>
      <c r="R612">
        <f>SUMIFS(Accounts!$C$7:$C$306,Accounts!$A$7:$A$306,C612,Accounts!$B$7:$B$306,E612)</f>
        <v>2</v>
      </c>
      <c r="S612">
        <f t="shared" si="110"/>
        <v>2.95</v>
      </c>
      <c r="T612">
        <f t="shared" si="111"/>
        <v>3.9950000000000001</v>
      </c>
      <c r="U612">
        <f t="shared" si="112"/>
        <v>5.2</v>
      </c>
      <c r="V612">
        <f t="shared" si="113"/>
        <v>0</v>
      </c>
      <c r="W612">
        <f t="shared" si="114"/>
        <v>0</v>
      </c>
      <c r="X612">
        <f t="shared" si="115"/>
        <v>0</v>
      </c>
      <c r="Y612">
        <f t="shared" si="116"/>
        <v>0</v>
      </c>
      <c r="Z612">
        <f t="shared" si="117"/>
        <v>0</v>
      </c>
      <c r="AA612">
        <f t="shared" si="118"/>
        <v>0</v>
      </c>
      <c r="AB612">
        <f t="shared" si="119"/>
        <v>0</v>
      </c>
      <c r="AC612">
        <f t="shared" si="120"/>
        <v>0</v>
      </c>
      <c r="AD612">
        <f t="shared" si="121"/>
        <v>0</v>
      </c>
    </row>
    <row r="613" spans="2:30" x14ac:dyDescent="0.25">
      <c r="B613" s="2">
        <v>15</v>
      </c>
      <c r="C613" s="3" t="s">
        <v>34</v>
      </c>
      <c r="D613" s="3" t="str">
        <f>VLOOKUP(C613,'Class Desc'!$C$5:$D$53,2,FALSE)</f>
        <v>SCHOOLS COMMERCIAL</v>
      </c>
      <c r="E613" s="14">
        <v>1</v>
      </c>
      <c r="F613" s="2">
        <v>33.5</v>
      </c>
      <c r="G613" s="2">
        <v>48.99</v>
      </c>
      <c r="H613" s="2">
        <v>49</v>
      </c>
      <c r="I613" s="4"/>
      <c r="J613" s="4"/>
      <c r="K613" s="4"/>
      <c r="L613" s="4"/>
      <c r="M613" s="4"/>
      <c r="N613" s="4"/>
      <c r="O613" s="4"/>
      <c r="P613" s="4"/>
      <c r="Q613" s="4"/>
      <c r="R613">
        <f>SUMIFS(Accounts!$C$7:$C$306,Accounts!$A$7:$A$306,C613,Accounts!$B$7:$B$306,E613)</f>
        <v>3</v>
      </c>
      <c r="S613">
        <f t="shared" si="110"/>
        <v>11.166666666666666</v>
      </c>
      <c r="T613">
        <f t="shared" si="111"/>
        <v>16.330000000000002</v>
      </c>
      <c r="U613">
        <f t="shared" si="112"/>
        <v>16.333333333333332</v>
      </c>
      <c r="V613">
        <f t="shared" si="113"/>
        <v>0</v>
      </c>
      <c r="W613">
        <f t="shared" si="114"/>
        <v>0</v>
      </c>
      <c r="X613">
        <f t="shared" si="115"/>
        <v>0</v>
      </c>
      <c r="Y613">
        <f t="shared" si="116"/>
        <v>0</v>
      </c>
      <c r="Z613">
        <f t="shared" si="117"/>
        <v>0</v>
      </c>
      <c r="AA613">
        <f t="shared" si="118"/>
        <v>0</v>
      </c>
      <c r="AB613">
        <f t="shared" si="119"/>
        <v>0</v>
      </c>
      <c r="AC613">
        <f t="shared" si="120"/>
        <v>0</v>
      </c>
      <c r="AD613">
        <f t="shared" si="121"/>
        <v>0</v>
      </c>
    </row>
    <row r="614" spans="2:30" x14ac:dyDescent="0.25">
      <c r="B614" s="2">
        <v>15</v>
      </c>
      <c r="C614" s="3" t="s">
        <v>34</v>
      </c>
      <c r="D614" s="3" t="str">
        <f>VLOOKUP(C614,'Class Desc'!$C$5:$D$53,2,FALSE)</f>
        <v>SCHOOLS COMMERCIAL</v>
      </c>
      <c r="E614" s="14">
        <v>1.5</v>
      </c>
      <c r="F614" s="2">
        <v>87.6</v>
      </c>
      <c r="G614" s="2">
        <v>101.59</v>
      </c>
      <c r="H614" s="2">
        <v>112.6</v>
      </c>
      <c r="I614" s="4"/>
      <c r="J614" s="4"/>
      <c r="K614" s="4"/>
      <c r="L614" s="4"/>
      <c r="M614" s="4"/>
      <c r="N614" s="4"/>
      <c r="O614" s="4"/>
      <c r="P614" s="4"/>
      <c r="Q614" s="4"/>
      <c r="R614">
        <f>SUMIFS(Accounts!$C$7:$C$306,Accounts!$A$7:$A$306,C614,Accounts!$B$7:$B$306,E614)</f>
        <v>6</v>
      </c>
      <c r="S614">
        <f t="shared" si="110"/>
        <v>14.6</v>
      </c>
      <c r="T614">
        <f t="shared" si="111"/>
        <v>16.931666666666668</v>
      </c>
      <c r="U614">
        <f t="shared" si="112"/>
        <v>18.766666666666666</v>
      </c>
      <c r="V614">
        <f t="shared" si="113"/>
        <v>0</v>
      </c>
      <c r="W614">
        <f t="shared" si="114"/>
        <v>0</v>
      </c>
      <c r="X614">
        <f t="shared" si="115"/>
        <v>0</v>
      </c>
      <c r="Y614">
        <f t="shared" si="116"/>
        <v>0</v>
      </c>
      <c r="Z614">
        <f t="shared" si="117"/>
        <v>0</v>
      </c>
      <c r="AA614">
        <f t="shared" si="118"/>
        <v>0</v>
      </c>
      <c r="AB614">
        <f t="shared" si="119"/>
        <v>0</v>
      </c>
      <c r="AC614">
        <f t="shared" si="120"/>
        <v>0</v>
      </c>
      <c r="AD614">
        <f t="shared" si="121"/>
        <v>0</v>
      </c>
    </row>
    <row r="615" spans="2:30" x14ac:dyDescent="0.25">
      <c r="B615" s="2">
        <v>15</v>
      </c>
      <c r="C615" s="3" t="s">
        <v>34</v>
      </c>
      <c r="D615" s="3" t="str">
        <f>VLOOKUP(C615,'Class Desc'!$C$5:$D$53,2,FALSE)</f>
        <v>SCHOOLS COMMERCIAL</v>
      </c>
      <c r="E615" s="14">
        <v>2</v>
      </c>
      <c r="F615" s="2">
        <v>593.29999999999995</v>
      </c>
      <c r="G615" s="2">
        <v>839.79</v>
      </c>
      <c r="H615" s="2">
        <v>1008</v>
      </c>
      <c r="I615" s="4"/>
      <c r="J615" s="4"/>
      <c r="K615" s="4"/>
      <c r="L615" s="4"/>
      <c r="M615" s="4"/>
      <c r="N615" s="4"/>
      <c r="O615" s="4"/>
      <c r="P615" s="4"/>
      <c r="Q615" s="4"/>
      <c r="R615">
        <f>SUMIFS(Accounts!$C$7:$C$306,Accounts!$A$7:$A$306,C615,Accounts!$B$7:$B$306,E615)</f>
        <v>27</v>
      </c>
      <c r="S615">
        <f t="shared" si="110"/>
        <v>21.974074074074071</v>
      </c>
      <c r="T615">
        <f t="shared" si="111"/>
        <v>31.103333333333332</v>
      </c>
      <c r="U615">
        <f t="shared" si="112"/>
        <v>37.333333333333336</v>
      </c>
      <c r="V615">
        <f t="shared" si="113"/>
        <v>0</v>
      </c>
      <c r="W615">
        <f t="shared" si="114"/>
        <v>0</v>
      </c>
      <c r="X615">
        <f t="shared" si="115"/>
        <v>0</v>
      </c>
      <c r="Y615">
        <f t="shared" si="116"/>
        <v>0</v>
      </c>
      <c r="Z615">
        <f t="shared" si="117"/>
        <v>0</v>
      </c>
      <c r="AA615">
        <f t="shared" si="118"/>
        <v>0</v>
      </c>
      <c r="AB615">
        <f t="shared" si="119"/>
        <v>0</v>
      </c>
      <c r="AC615">
        <f t="shared" si="120"/>
        <v>0</v>
      </c>
      <c r="AD615">
        <f t="shared" si="121"/>
        <v>0</v>
      </c>
    </row>
    <row r="616" spans="2:30" x14ac:dyDescent="0.25">
      <c r="B616" s="2">
        <v>15</v>
      </c>
      <c r="C616" s="3" t="s">
        <v>34</v>
      </c>
      <c r="D616" s="3" t="str">
        <f>VLOOKUP(C616,'Class Desc'!$C$5:$D$53,2,FALSE)</f>
        <v>SCHOOLS COMMERCIAL</v>
      </c>
      <c r="E616" s="14">
        <v>3</v>
      </c>
      <c r="F616" s="2">
        <v>771.1</v>
      </c>
      <c r="G616" s="2">
        <v>1170.4000000000001</v>
      </c>
      <c r="H616" s="2">
        <v>1165.7</v>
      </c>
      <c r="I616" s="4"/>
      <c r="J616" s="4"/>
      <c r="K616" s="4"/>
      <c r="L616" s="4"/>
      <c r="M616" s="4"/>
      <c r="N616" s="4"/>
      <c r="O616" s="4"/>
      <c r="P616" s="4"/>
      <c r="Q616" s="4"/>
      <c r="R616">
        <f>SUMIFS(Accounts!$C$7:$C$306,Accounts!$A$7:$A$306,C616,Accounts!$B$7:$B$306,E616)</f>
        <v>20</v>
      </c>
      <c r="S616">
        <f t="shared" si="110"/>
        <v>38.555</v>
      </c>
      <c r="T616">
        <f t="shared" si="111"/>
        <v>58.52</v>
      </c>
      <c r="U616">
        <f t="shared" si="112"/>
        <v>58.285000000000004</v>
      </c>
      <c r="V616">
        <f t="shared" si="113"/>
        <v>0</v>
      </c>
      <c r="W616">
        <f t="shared" si="114"/>
        <v>0</v>
      </c>
      <c r="X616">
        <f t="shared" si="115"/>
        <v>0</v>
      </c>
      <c r="Y616">
        <f t="shared" si="116"/>
        <v>0</v>
      </c>
      <c r="Z616">
        <f t="shared" si="117"/>
        <v>0</v>
      </c>
      <c r="AA616">
        <f t="shared" si="118"/>
        <v>0</v>
      </c>
      <c r="AB616">
        <f t="shared" si="119"/>
        <v>0</v>
      </c>
      <c r="AC616">
        <f t="shared" si="120"/>
        <v>0</v>
      </c>
      <c r="AD616">
        <f t="shared" si="121"/>
        <v>0</v>
      </c>
    </row>
    <row r="617" spans="2:30" x14ac:dyDescent="0.25">
      <c r="B617" s="2">
        <v>15</v>
      </c>
      <c r="C617" s="3" t="s">
        <v>34</v>
      </c>
      <c r="D617" s="3" t="str">
        <f>VLOOKUP(C617,'Class Desc'!$C$5:$D$53,2,FALSE)</f>
        <v>SCHOOLS COMMERCIAL</v>
      </c>
      <c r="E617" s="14">
        <v>4</v>
      </c>
      <c r="F617" s="2">
        <v>1818.1</v>
      </c>
      <c r="G617" s="2">
        <v>2137.4</v>
      </c>
      <c r="H617" s="2">
        <v>2731.4</v>
      </c>
      <c r="I617" s="4"/>
      <c r="J617" s="4"/>
      <c r="K617" s="4"/>
      <c r="L617" s="4"/>
      <c r="M617" s="4"/>
      <c r="N617" s="4"/>
      <c r="O617" s="4"/>
      <c r="P617" s="4"/>
      <c r="Q617" s="4"/>
      <c r="R617">
        <f>SUMIFS(Accounts!$C$7:$C$306,Accounts!$A$7:$A$306,C617,Accounts!$B$7:$B$306,E617)</f>
        <v>18</v>
      </c>
      <c r="S617">
        <f t="shared" si="110"/>
        <v>101.00555555555555</v>
      </c>
      <c r="T617">
        <f t="shared" si="111"/>
        <v>118.74444444444445</v>
      </c>
      <c r="U617">
        <f t="shared" si="112"/>
        <v>151.74444444444444</v>
      </c>
      <c r="V617">
        <f t="shared" si="113"/>
        <v>0</v>
      </c>
      <c r="W617">
        <f t="shared" si="114"/>
        <v>0</v>
      </c>
      <c r="X617">
        <f t="shared" si="115"/>
        <v>0</v>
      </c>
      <c r="Y617">
        <f t="shared" si="116"/>
        <v>0</v>
      </c>
      <c r="Z617">
        <f t="shared" si="117"/>
        <v>0</v>
      </c>
      <c r="AA617">
        <f t="shared" si="118"/>
        <v>0</v>
      </c>
      <c r="AB617">
        <f t="shared" si="119"/>
        <v>0</v>
      </c>
      <c r="AC617">
        <f t="shared" si="120"/>
        <v>0</v>
      </c>
      <c r="AD617">
        <f t="shared" si="121"/>
        <v>0</v>
      </c>
    </row>
    <row r="618" spans="2:30" x14ac:dyDescent="0.25">
      <c r="B618" s="2">
        <v>15</v>
      </c>
      <c r="C618" s="3" t="s">
        <v>34</v>
      </c>
      <c r="D618" s="3" t="str">
        <f>VLOOKUP(C618,'Class Desc'!$C$5:$D$53,2,FALSE)</f>
        <v>SCHOOLS COMMERCIAL</v>
      </c>
      <c r="E618" s="14">
        <v>6</v>
      </c>
      <c r="F618" s="2">
        <v>336.4</v>
      </c>
      <c r="G618" s="2">
        <v>363.4</v>
      </c>
      <c r="H618" s="2">
        <v>510.8</v>
      </c>
      <c r="I618" s="4"/>
      <c r="J618" s="4"/>
      <c r="K618" s="4"/>
      <c r="L618" s="4"/>
      <c r="M618" s="4"/>
      <c r="N618" s="4"/>
      <c r="O618" s="4"/>
      <c r="P618" s="4"/>
      <c r="Q618" s="4"/>
      <c r="R618">
        <f>SUMIFS(Accounts!$C$7:$C$306,Accounts!$A$7:$A$306,C618,Accounts!$B$7:$B$306,E618)</f>
        <v>2</v>
      </c>
      <c r="S618">
        <f t="shared" si="110"/>
        <v>168.2</v>
      </c>
      <c r="T618">
        <f t="shared" si="111"/>
        <v>181.7</v>
      </c>
      <c r="U618">
        <f t="shared" si="112"/>
        <v>255.4</v>
      </c>
      <c r="V618">
        <f t="shared" si="113"/>
        <v>0</v>
      </c>
      <c r="W618">
        <f t="shared" si="114"/>
        <v>0</v>
      </c>
      <c r="X618">
        <f t="shared" si="115"/>
        <v>0</v>
      </c>
      <c r="Y618">
        <f t="shared" si="116"/>
        <v>0</v>
      </c>
      <c r="Z618">
        <f t="shared" si="117"/>
        <v>0</v>
      </c>
      <c r="AA618">
        <f t="shared" si="118"/>
        <v>0</v>
      </c>
      <c r="AB618">
        <f t="shared" si="119"/>
        <v>0</v>
      </c>
      <c r="AC618">
        <f t="shared" si="120"/>
        <v>0</v>
      </c>
      <c r="AD618">
        <f t="shared" si="121"/>
        <v>0</v>
      </c>
    </row>
    <row r="619" spans="2:30" x14ac:dyDescent="0.25">
      <c r="B619" s="2">
        <v>24</v>
      </c>
      <c r="C619" s="3" t="s">
        <v>32</v>
      </c>
      <c r="D619" s="3" t="str">
        <f>VLOOKUP(C619,'Class Desc'!$C$5:$D$53,2,FALSE)</f>
        <v>SINGLE FAMILY WATER</v>
      </c>
      <c r="E619" s="14">
        <v>1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>
        <f>SUMIFS(Accounts!$C$7:$C$306,Accounts!$A$7:$A$306,C619,Accounts!$B$7:$B$306,E619)</f>
        <v>7940</v>
      </c>
      <c r="S619">
        <f t="shared" si="110"/>
        <v>0</v>
      </c>
      <c r="T619">
        <f t="shared" si="111"/>
        <v>0</v>
      </c>
      <c r="U619">
        <f t="shared" si="112"/>
        <v>0</v>
      </c>
      <c r="V619">
        <f t="shared" si="113"/>
        <v>0</v>
      </c>
      <c r="W619">
        <f t="shared" si="114"/>
        <v>0</v>
      </c>
      <c r="X619">
        <f t="shared" si="115"/>
        <v>0</v>
      </c>
      <c r="Y619">
        <f t="shared" si="116"/>
        <v>0</v>
      </c>
      <c r="Z619">
        <f t="shared" si="117"/>
        <v>0</v>
      </c>
      <c r="AA619">
        <f t="shared" si="118"/>
        <v>0</v>
      </c>
      <c r="AB619">
        <f t="shared" si="119"/>
        <v>0</v>
      </c>
      <c r="AC619">
        <f t="shared" si="120"/>
        <v>0</v>
      </c>
      <c r="AD619">
        <f t="shared" si="121"/>
        <v>0</v>
      </c>
    </row>
    <row r="620" spans="2:30" x14ac:dyDescent="0.25">
      <c r="B620" s="2">
        <v>27</v>
      </c>
      <c r="C620" s="3" t="s">
        <v>32</v>
      </c>
      <c r="D620" s="3" t="str">
        <f>VLOOKUP(C620,'Class Desc'!$C$5:$D$53,2,FALSE)</f>
        <v>SINGLE FAMILY WATER</v>
      </c>
      <c r="E620" s="3" t="s">
        <v>12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>
        <f>SUMIFS(Accounts!$C$7:$C$306,Accounts!$A$7:$A$306,C620,Accounts!$B$7:$B$306,E620)</f>
        <v>0</v>
      </c>
      <c r="S620">
        <f t="shared" si="110"/>
        <v>0</v>
      </c>
      <c r="T620">
        <f t="shared" si="111"/>
        <v>0</v>
      </c>
      <c r="U620">
        <f t="shared" si="112"/>
        <v>0</v>
      </c>
      <c r="V620">
        <f t="shared" si="113"/>
        <v>0</v>
      </c>
      <c r="W620">
        <f t="shared" si="114"/>
        <v>0</v>
      </c>
      <c r="X620">
        <f t="shared" si="115"/>
        <v>0</v>
      </c>
      <c r="Y620">
        <f t="shared" si="116"/>
        <v>0</v>
      </c>
      <c r="Z620">
        <f t="shared" si="117"/>
        <v>0</v>
      </c>
      <c r="AA620">
        <f t="shared" si="118"/>
        <v>0</v>
      </c>
      <c r="AB620">
        <f t="shared" si="119"/>
        <v>0</v>
      </c>
      <c r="AC620">
        <f t="shared" si="120"/>
        <v>0</v>
      </c>
      <c r="AD620">
        <f t="shared" si="121"/>
        <v>0</v>
      </c>
    </row>
    <row r="621" spans="2:30" x14ac:dyDescent="0.25">
      <c r="B621" s="2">
        <v>31</v>
      </c>
      <c r="C621" s="3" t="s">
        <v>20</v>
      </c>
      <c r="D621" s="3" t="str">
        <f>VLOOKUP(C621,'Class Desc'!$C$5:$D$53,2,FALSE)</f>
        <v>COMMERCIAL</v>
      </c>
      <c r="E621" s="3" t="s">
        <v>12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>
        <f>SUMIFS(Accounts!$C$7:$C$306,Accounts!$A$7:$A$306,C621,Accounts!$B$7:$B$306,E621)</f>
        <v>0</v>
      </c>
      <c r="S621">
        <f t="shared" si="110"/>
        <v>0</v>
      </c>
      <c r="T621">
        <f t="shared" si="111"/>
        <v>0</v>
      </c>
      <c r="U621">
        <f t="shared" si="112"/>
        <v>0</v>
      </c>
      <c r="V621">
        <f t="shared" si="113"/>
        <v>0</v>
      </c>
      <c r="W621">
        <f t="shared" si="114"/>
        <v>0</v>
      </c>
      <c r="X621">
        <f t="shared" si="115"/>
        <v>0</v>
      </c>
      <c r="Y621">
        <f t="shared" si="116"/>
        <v>0</v>
      </c>
      <c r="Z621">
        <f t="shared" si="117"/>
        <v>0</v>
      </c>
      <c r="AA621">
        <f t="shared" si="118"/>
        <v>0</v>
      </c>
      <c r="AB621">
        <f t="shared" si="119"/>
        <v>0</v>
      </c>
      <c r="AC621">
        <f t="shared" si="120"/>
        <v>0</v>
      </c>
      <c r="AD621">
        <f t="shared" si="121"/>
        <v>0</v>
      </c>
    </row>
    <row r="622" spans="2:30" x14ac:dyDescent="0.25">
      <c r="K622" s="4"/>
      <c r="L622" s="4"/>
      <c r="M622" s="4"/>
      <c r="N622" s="4"/>
      <c r="O622" s="4"/>
      <c r="P622" s="4"/>
      <c r="Q622" s="4"/>
    </row>
  </sheetData>
  <mergeCells count="1">
    <mergeCell ref="A2:A1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624"/>
  <sheetViews>
    <sheetView workbookViewId="0">
      <selection activeCell="I10" sqref="I10"/>
    </sheetView>
  </sheetViews>
  <sheetFormatPr defaultRowHeight="15" x14ac:dyDescent="0.25"/>
  <cols>
    <col min="4" max="4" width="28.42578125" customWidth="1"/>
  </cols>
  <sheetData>
    <row r="1" spans="1:17" x14ac:dyDescent="0.25">
      <c r="B1" s="8" t="s">
        <v>0</v>
      </c>
      <c r="C1" s="8" t="s">
        <v>1</v>
      </c>
      <c r="D1" s="1" t="s">
        <v>40</v>
      </c>
      <c r="E1" s="8" t="s">
        <v>2</v>
      </c>
      <c r="F1" s="8" t="s">
        <v>13</v>
      </c>
      <c r="G1" s="8" t="s">
        <v>14</v>
      </c>
      <c r="H1" s="8" t="s">
        <v>15</v>
      </c>
      <c r="I1" s="8" t="s">
        <v>3</v>
      </c>
      <c r="J1" s="8" t="s">
        <v>4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9</v>
      </c>
      <c r="P1" s="8" t="s">
        <v>10</v>
      </c>
      <c r="Q1" s="8" t="s">
        <v>35</v>
      </c>
    </row>
    <row r="2" spans="1:17" x14ac:dyDescent="0.25">
      <c r="A2" s="114" t="s">
        <v>251</v>
      </c>
      <c r="B2" s="9">
        <v>15</v>
      </c>
      <c r="C2" s="10" t="s">
        <v>11</v>
      </c>
      <c r="D2" s="3" t="str">
        <f>VLOOKUP(C2,'Class Desc'!$C$5:$D$53,2,FALSE)</f>
        <v>AGRICULTURAL WATER</v>
      </c>
      <c r="E2" s="10" t="s">
        <v>12</v>
      </c>
      <c r="I2" s="11"/>
      <c r="J2" s="9">
        <v>205</v>
      </c>
      <c r="K2" s="11"/>
      <c r="L2" s="9">
        <v>205</v>
      </c>
      <c r="M2" s="11"/>
      <c r="N2" s="11"/>
    </row>
    <row r="3" spans="1:17" x14ac:dyDescent="0.25">
      <c r="A3" s="114"/>
      <c r="B3" s="9">
        <v>15</v>
      </c>
      <c r="C3" s="10" t="s">
        <v>11</v>
      </c>
      <c r="D3" s="3" t="str">
        <f>VLOOKUP(C3,'Class Desc'!$C$5:$D$53,2,FALSE)</f>
        <v>AGRICULTURAL WATER</v>
      </c>
      <c r="E3" s="15">
        <v>0.75</v>
      </c>
      <c r="I3" s="9">
        <v>1023.04</v>
      </c>
      <c r="J3" s="9">
        <v>1114.99</v>
      </c>
      <c r="K3" s="9">
        <v>1086.1400000000001</v>
      </c>
      <c r="L3" s="9">
        <v>936.18</v>
      </c>
      <c r="M3" s="9">
        <v>1051.46</v>
      </c>
      <c r="N3" s="9">
        <v>2135.09</v>
      </c>
    </row>
    <row r="4" spans="1:17" x14ac:dyDescent="0.25">
      <c r="A4" s="114"/>
      <c r="B4" s="9">
        <v>15</v>
      </c>
      <c r="C4" s="10" t="s">
        <v>11</v>
      </c>
      <c r="D4" s="3" t="str">
        <f>VLOOKUP(C4,'Class Desc'!$C$5:$D$53,2,FALSE)</f>
        <v>AGRICULTURAL WATER</v>
      </c>
      <c r="E4" s="15">
        <v>1</v>
      </c>
      <c r="I4" s="9">
        <v>622.49</v>
      </c>
      <c r="J4" s="9">
        <v>637.47</v>
      </c>
      <c r="K4" s="9">
        <v>653.29999999999995</v>
      </c>
      <c r="L4" s="9">
        <v>627.66999999999996</v>
      </c>
      <c r="M4" s="9">
        <v>701.47</v>
      </c>
      <c r="N4" s="9">
        <v>744.5</v>
      </c>
    </row>
    <row r="5" spans="1:17" x14ac:dyDescent="0.25">
      <c r="A5" s="114"/>
      <c r="B5" s="9">
        <v>15</v>
      </c>
      <c r="C5" s="10" t="s">
        <v>11</v>
      </c>
      <c r="D5" s="3" t="str">
        <f>VLOOKUP(C5,'Class Desc'!$C$5:$D$53,2,FALSE)</f>
        <v>AGRICULTURAL WATER</v>
      </c>
      <c r="E5" s="15">
        <v>1.5</v>
      </c>
      <c r="I5" s="9">
        <v>1033.06</v>
      </c>
      <c r="J5" s="9">
        <v>1054.78</v>
      </c>
      <c r="K5" s="9">
        <v>1005.57</v>
      </c>
      <c r="L5" s="9">
        <v>1254.6400000000001</v>
      </c>
      <c r="M5" s="9">
        <v>1058.83</v>
      </c>
      <c r="N5" s="9">
        <v>1173.27</v>
      </c>
    </row>
    <row r="6" spans="1:17" x14ac:dyDescent="0.25">
      <c r="A6" s="114"/>
      <c r="B6" s="9">
        <v>15</v>
      </c>
      <c r="C6" s="10" t="s">
        <v>11</v>
      </c>
      <c r="D6" s="3" t="str">
        <f>VLOOKUP(C6,'Class Desc'!$C$5:$D$53,2,FALSE)</f>
        <v>AGRICULTURAL WATER</v>
      </c>
      <c r="E6" s="15">
        <v>10</v>
      </c>
      <c r="I6" s="9">
        <v>175.15</v>
      </c>
      <c r="J6" s="9">
        <v>175.15</v>
      </c>
      <c r="K6" s="9">
        <v>175.15</v>
      </c>
      <c r="L6" s="9">
        <v>175.15</v>
      </c>
      <c r="M6" s="9">
        <v>175.15</v>
      </c>
      <c r="N6" s="9">
        <v>175.15</v>
      </c>
    </row>
    <row r="7" spans="1:17" x14ac:dyDescent="0.25">
      <c r="A7" s="114"/>
      <c r="B7" s="9">
        <v>15</v>
      </c>
      <c r="C7" s="10" t="s">
        <v>11</v>
      </c>
      <c r="D7" s="3" t="str">
        <f>VLOOKUP(C7,'Class Desc'!$C$5:$D$53,2,FALSE)</f>
        <v>AGRICULTURAL WATER</v>
      </c>
      <c r="E7" s="15">
        <v>2</v>
      </c>
      <c r="I7" s="9">
        <v>391.28</v>
      </c>
      <c r="J7" s="9">
        <v>341.36</v>
      </c>
      <c r="K7" s="9">
        <v>413.17</v>
      </c>
      <c r="L7" s="9">
        <v>609.39</v>
      </c>
      <c r="M7" s="9">
        <v>558.70000000000005</v>
      </c>
      <c r="N7" s="9">
        <v>692.72</v>
      </c>
    </row>
    <row r="8" spans="1:17" x14ac:dyDescent="0.25">
      <c r="A8" s="114"/>
      <c r="B8" s="9">
        <v>15</v>
      </c>
      <c r="C8" s="10" t="s">
        <v>11</v>
      </c>
      <c r="D8" s="3" t="str">
        <f>VLOOKUP(C8,'Class Desc'!$C$5:$D$53,2,FALSE)</f>
        <v>AGRICULTURAL WATER</v>
      </c>
      <c r="E8" s="15">
        <v>3</v>
      </c>
      <c r="I8" s="9">
        <v>2965.78</v>
      </c>
      <c r="J8" s="9">
        <v>2955.18</v>
      </c>
      <c r="K8" s="9">
        <v>2733.08</v>
      </c>
      <c r="L8" s="9">
        <v>2608.84</v>
      </c>
      <c r="M8" s="9">
        <v>2802.87</v>
      </c>
      <c r="N8" s="9">
        <v>2962.97</v>
      </c>
    </row>
    <row r="9" spans="1:17" x14ac:dyDescent="0.25">
      <c r="A9" s="114"/>
      <c r="B9" s="9">
        <v>15</v>
      </c>
      <c r="C9" s="10" t="s">
        <v>11</v>
      </c>
      <c r="D9" s="3" t="str">
        <f>VLOOKUP(C9,'Class Desc'!$C$5:$D$53,2,FALSE)</f>
        <v>AGRICULTURAL WATER</v>
      </c>
      <c r="E9" s="15">
        <v>4</v>
      </c>
      <c r="I9" s="9">
        <v>2691.69</v>
      </c>
      <c r="J9" s="9">
        <v>2692.09</v>
      </c>
      <c r="K9" s="9">
        <v>2244.15</v>
      </c>
      <c r="L9" s="9">
        <v>2632.8</v>
      </c>
      <c r="M9" s="9">
        <v>3676.74</v>
      </c>
      <c r="N9" s="9">
        <v>4262.24</v>
      </c>
    </row>
    <row r="10" spans="1:17" x14ac:dyDescent="0.25">
      <c r="A10" s="114"/>
      <c r="B10" s="9">
        <v>15</v>
      </c>
      <c r="C10" s="10" t="s">
        <v>11</v>
      </c>
      <c r="D10" s="3" t="str">
        <f>VLOOKUP(C10,'Class Desc'!$C$5:$D$53,2,FALSE)</f>
        <v>AGRICULTURAL WATER</v>
      </c>
      <c r="E10" s="15">
        <v>6</v>
      </c>
      <c r="I10" s="9">
        <v>33081.01</v>
      </c>
      <c r="J10" s="9">
        <v>38183.97</v>
      </c>
      <c r="K10" s="9">
        <v>30616.78</v>
      </c>
      <c r="L10" s="9">
        <v>25421.89</v>
      </c>
      <c r="M10" s="9">
        <v>25703.41</v>
      </c>
      <c r="N10" s="9">
        <v>43774.05</v>
      </c>
    </row>
    <row r="11" spans="1:17" x14ac:dyDescent="0.25">
      <c r="A11" s="114"/>
      <c r="B11" s="9">
        <v>15</v>
      </c>
      <c r="C11" s="10" t="s">
        <v>11</v>
      </c>
      <c r="D11" s="3" t="str">
        <f>VLOOKUP(C11,'Class Desc'!$C$5:$D$53,2,FALSE)</f>
        <v>AGRICULTURAL WATER</v>
      </c>
      <c r="E11" s="15">
        <v>8</v>
      </c>
      <c r="I11" s="9">
        <v>7441.85</v>
      </c>
      <c r="J11" s="9">
        <v>13530.45</v>
      </c>
      <c r="K11" s="9">
        <v>10875.96</v>
      </c>
      <c r="L11" s="9">
        <v>4929.49</v>
      </c>
      <c r="M11" s="9">
        <v>3724.65</v>
      </c>
      <c r="N11" s="9">
        <v>5028.5200000000004</v>
      </c>
    </row>
    <row r="12" spans="1:17" x14ac:dyDescent="0.25">
      <c r="A12" s="114"/>
      <c r="B12" s="9">
        <v>15</v>
      </c>
      <c r="C12" s="10" t="s">
        <v>16</v>
      </c>
      <c r="D12" s="3" t="str">
        <f>VLOOKUP(C12,'Class Desc'!$C$5:$D$53,2,FALSE)</f>
        <v>COMMERCIAL WATER</v>
      </c>
      <c r="E12" s="10" t="s">
        <v>12</v>
      </c>
      <c r="I12" s="9">
        <v>4896.2299999999996</v>
      </c>
      <c r="J12" s="9">
        <v>6181.23</v>
      </c>
      <c r="K12" s="9">
        <v>4257.2299999999996</v>
      </c>
      <c r="L12" s="9">
        <v>5378.23</v>
      </c>
      <c r="M12" s="9">
        <v>3546.19</v>
      </c>
      <c r="N12" s="9">
        <v>4908.07</v>
      </c>
    </row>
    <row r="13" spans="1:17" x14ac:dyDescent="0.25">
      <c r="A13" s="114"/>
      <c r="B13" s="9">
        <v>15</v>
      </c>
      <c r="C13" s="10" t="s">
        <v>16</v>
      </c>
      <c r="D13" s="3" t="str">
        <f>VLOOKUP(C13,'Class Desc'!$C$5:$D$53,2,FALSE)</f>
        <v>COMMERCIAL WATER</v>
      </c>
      <c r="E13" s="15">
        <v>0.75</v>
      </c>
      <c r="I13" s="9">
        <v>29814.39</v>
      </c>
      <c r="J13" s="9">
        <v>27460.85</v>
      </c>
      <c r="K13" s="9">
        <v>29393.279999999999</v>
      </c>
      <c r="L13" s="9">
        <v>30105.82</v>
      </c>
      <c r="M13" s="9">
        <v>27230.75</v>
      </c>
      <c r="N13" s="9">
        <v>30594.83</v>
      </c>
    </row>
    <row r="14" spans="1:17" x14ac:dyDescent="0.25">
      <c r="A14" s="114"/>
      <c r="B14" s="9">
        <v>15</v>
      </c>
      <c r="C14" s="10" t="s">
        <v>16</v>
      </c>
      <c r="D14" s="3" t="str">
        <f>VLOOKUP(C14,'Class Desc'!$C$5:$D$53,2,FALSE)</f>
        <v>COMMERCIAL WATER</v>
      </c>
      <c r="E14" s="15">
        <v>1</v>
      </c>
      <c r="I14" s="9">
        <v>32361.35</v>
      </c>
      <c r="J14" s="9">
        <v>30681.66</v>
      </c>
      <c r="K14" s="9">
        <v>32359.78</v>
      </c>
      <c r="L14" s="9">
        <v>33304.97</v>
      </c>
      <c r="M14" s="9">
        <v>32398.95</v>
      </c>
      <c r="N14" s="9">
        <v>32401.13</v>
      </c>
    </row>
    <row r="15" spans="1:17" x14ac:dyDescent="0.25">
      <c r="A15" s="114"/>
      <c r="B15" s="9">
        <v>15</v>
      </c>
      <c r="C15" s="10" t="s">
        <v>16</v>
      </c>
      <c r="D15" s="3" t="str">
        <f>VLOOKUP(C15,'Class Desc'!$C$5:$D$53,2,FALSE)</f>
        <v>COMMERCIAL WATER</v>
      </c>
      <c r="E15" s="15">
        <v>1.5</v>
      </c>
      <c r="I15" s="9">
        <v>93628.06</v>
      </c>
      <c r="J15" s="9">
        <v>86774.95</v>
      </c>
      <c r="K15" s="9">
        <v>108944.82</v>
      </c>
      <c r="L15" s="9">
        <v>105862.14</v>
      </c>
      <c r="M15" s="9">
        <v>81550.740000000005</v>
      </c>
      <c r="N15" s="9">
        <v>79156.289999999994</v>
      </c>
    </row>
    <row r="16" spans="1:17" x14ac:dyDescent="0.25">
      <c r="A16" s="114"/>
      <c r="B16" s="9">
        <v>15</v>
      </c>
      <c r="C16" s="10" t="s">
        <v>16</v>
      </c>
      <c r="D16" s="3" t="str">
        <f>VLOOKUP(C16,'Class Desc'!$C$5:$D$53,2,FALSE)</f>
        <v>COMMERCIAL WATER</v>
      </c>
      <c r="E16" s="15">
        <v>10</v>
      </c>
      <c r="I16" s="9">
        <v>5800.83</v>
      </c>
      <c r="J16" s="9">
        <v>5805.47</v>
      </c>
      <c r="K16" s="9">
        <v>6061.61</v>
      </c>
      <c r="L16" s="9">
        <v>5805.47</v>
      </c>
      <c r="M16" s="9">
        <v>5881.13</v>
      </c>
      <c r="N16" s="9">
        <v>5842.61</v>
      </c>
    </row>
    <row r="17" spans="2:14" x14ac:dyDescent="0.25">
      <c r="B17" s="9">
        <v>15</v>
      </c>
      <c r="C17" s="10" t="s">
        <v>16</v>
      </c>
      <c r="D17" s="3" t="str">
        <f>VLOOKUP(C17,'Class Desc'!$C$5:$D$53,2,FALSE)</f>
        <v>COMMERCIAL WATER</v>
      </c>
      <c r="E17" s="15">
        <v>2</v>
      </c>
      <c r="I17" s="9">
        <v>179095.37</v>
      </c>
      <c r="J17" s="9">
        <v>174737.76</v>
      </c>
      <c r="K17" s="9">
        <v>187520.68</v>
      </c>
      <c r="L17" s="9">
        <v>178369.19</v>
      </c>
      <c r="M17" s="9">
        <v>161016.59</v>
      </c>
      <c r="N17" s="9">
        <v>167194.95000000001</v>
      </c>
    </row>
    <row r="18" spans="2:14" x14ac:dyDescent="0.25">
      <c r="B18" s="9">
        <v>15</v>
      </c>
      <c r="C18" s="10" t="s">
        <v>16</v>
      </c>
      <c r="D18" s="3" t="str">
        <f>VLOOKUP(C18,'Class Desc'!$C$5:$D$53,2,FALSE)</f>
        <v>COMMERCIAL WATER</v>
      </c>
      <c r="E18" s="15">
        <v>3</v>
      </c>
      <c r="I18" s="9">
        <v>140465.01</v>
      </c>
      <c r="J18" s="9">
        <v>139820.88</v>
      </c>
      <c r="K18" s="9">
        <v>107521.05</v>
      </c>
      <c r="L18" s="9">
        <v>159191.62</v>
      </c>
      <c r="M18" s="9">
        <v>146817.15</v>
      </c>
      <c r="N18" s="9">
        <v>122906.98</v>
      </c>
    </row>
    <row r="19" spans="2:14" x14ac:dyDescent="0.25">
      <c r="B19" s="9">
        <v>15</v>
      </c>
      <c r="C19" s="10" t="s">
        <v>16</v>
      </c>
      <c r="D19" s="3" t="str">
        <f>VLOOKUP(C19,'Class Desc'!$C$5:$D$53,2,FALSE)</f>
        <v>COMMERCIAL WATER</v>
      </c>
      <c r="E19" s="15">
        <v>4</v>
      </c>
      <c r="I19" s="9">
        <v>65406.67</v>
      </c>
      <c r="J19" s="9">
        <v>64599.6</v>
      </c>
      <c r="K19" s="9">
        <v>85030.91</v>
      </c>
      <c r="L19" s="9">
        <v>81297.38</v>
      </c>
      <c r="M19" s="9">
        <v>88617.13</v>
      </c>
      <c r="N19" s="9">
        <v>70690.92</v>
      </c>
    </row>
    <row r="20" spans="2:14" x14ac:dyDescent="0.25">
      <c r="B20" s="9">
        <v>15</v>
      </c>
      <c r="C20" s="10" t="s">
        <v>16</v>
      </c>
      <c r="D20" s="3" t="str">
        <f>VLOOKUP(C20,'Class Desc'!$C$5:$D$53,2,FALSE)</f>
        <v>COMMERCIAL WATER</v>
      </c>
      <c r="E20" s="15">
        <v>6</v>
      </c>
      <c r="I20" s="9">
        <v>29715.95</v>
      </c>
      <c r="J20" s="9">
        <v>29685.57</v>
      </c>
      <c r="K20" s="9">
        <v>29741.88</v>
      </c>
      <c r="L20" s="9">
        <v>29604.05</v>
      </c>
      <c r="M20" s="9">
        <v>29811.13</v>
      </c>
      <c r="N20" s="9">
        <v>29797.99</v>
      </c>
    </row>
    <row r="21" spans="2:14" x14ac:dyDescent="0.25">
      <c r="B21" s="9">
        <v>15</v>
      </c>
      <c r="C21" s="10" t="s">
        <v>16</v>
      </c>
      <c r="D21" s="3" t="str">
        <f>VLOOKUP(C21,'Class Desc'!$C$5:$D$53,2,FALSE)</f>
        <v>COMMERCIAL WATER</v>
      </c>
      <c r="E21" s="15">
        <v>8</v>
      </c>
      <c r="I21" s="9">
        <v>34157</v>
      </c>
      <c r="J21" s="9">
        <v>36387.040000000001</v>
      </c>
      <c r="K21" s="9">
        <v>35299.69</v>
      </c>
      <c r="L21" s="9">
        <v>35089.089999999997</v>
      </c>
      <c r="M21" s="9">
        <v>34065</v>
      </c>
      <c r="N21" s="9">
        <v>35750.82</v>
      </c>
    </row>
    <row r="22" spans="2:14" ht="30" x14ac:dyDescent="0.25">
      <c r="B22" s="9">
        <v>15</v>
      </c>
      <c r="C22" s="10" t="s">
        <v>17</v>
      </c>
      <c r="D22" s="3" t="str">
        <f>VLOOKUP(C22,'Class Desc'!$C$5:$D$53,2,FALSE)</f>
        <v>COMML WATER HIGH USE RATE</v>
      </c>
      <c r="E22" s="15">
        <v>2</v>
      </c>
      <c r="I22" s="9">
        <v>4058.39</v>
      </c>
      <c r="J22" s="9">
        <v>2770.45</v>
      </c>
      <c r="K22" s="9">
        <v>3651.73</v>
      </c>
      <c r="L22" s="9">
        <v>3448.98</v>
      </c>
      <c r="M22" s="9">
        <v>3571.09</v>
      </c>
      <c r="N22" s="9">
        <v>3216.28</v>
      </c>
    </row>
    <row r="23" spans="2:14" ht="30" x14ac:dyDescent="0.25">
      <c r="B23" s="9">
        <v>15</v>
      </c>
      <c r="C23" s="10" t="s">
        <v>17</v>
      </c>
      <c r="D23" s="3" t="str">
        <f>VLOOKUP(C23,'Class Desc'!$C$5:$D$53,2,FALSE)</f>
        <v>COMML WATER HIGH USE RATE</v>
      </c>
      <c r="E23" s="15">
        <v>4</v>
      </c>
      <c r="I23" s="9">
        <v>5263.19</v>
      </c>
      <c r="J23" s="9">
        <v>4829.2700000000004</v>
      </c>
      <c r="K23" s="9">
        <v>4710.2299999999996</v>
      </c>
      <c r="L23" s="9">
        <v>3803.99</v>
      </c>
      <c r="M23" s="9">
        <v>4648.79</v>
      </c>
      <c r="N23" s="9">
        <v>4195.67</v>
      </c>
    </row>
    <row r="24" spans="2:14" ht="30" x14ac:dyDescent="0.25">
      <c r="B24" s="9">
        <v>15</v>
      </c>
      <c r="C24" s="10" t="s">
        <v>17</v>
      </c>
      <c r="D24" s="3" t="str">
        <f>VLOOKUP(C24,'Class Desc'!$C$5:$D$53,2,FALSE)</f>
        <v>COMML WATER HIGH USE RATE</v>
      </c>
      <c r="E24" s="15">
        <v>6</v>
      </c>
      <c r="I24" s="9">
        <v>2072.35</v>
      </c>
      <c r="J24" s="9">
        <v>1423.39</v>
      </c>
      <c r="K24" s="9">
        <v>2026.27</v>
      </c>
      <c r="L24" s="9">
        <v>2460.19</v>
      </c>
      <c r="M24" s="9">
        <v>2844.19</v>
      </c>
      <c r="N24" s="9">
        <v>1354.27</v>
      </c>
    </row>
    <row r="25" spans="2:14" ht="30" x14ac:dyDescent="0.25">
      <c r="B25" s="9">
        <v>15</v>
      </c>
      <c r="C25" s="10" t="s">
        <v>17</v>
      </c>
      <c r="D25" s="3" t="str">
        <f>VLOOKUP(C25,'Class Desc'!$C$5:$D$53,2,FALSE)</f>
        <v>COMML WATER HIGH USE RATE</v>
      </c>
      <c r="E25" s="15">
        <v>8</v>
      </c>
      <c r="I25" s="9">
        <v>6752.94</v>
      </c>
      <c r="J25" s="9">
        <v>7136.94</v>
      </c>
      <c r="K25" s="9">
        <v>2540.08</v>
      </c>
      <c r="L25" s="9">
        <v>26325.040000000001</v>
      </c>
      <c r="M25" s="9">
        <v>30120.49</v>
      </c>
      <c r="N25" s="9">
        <v>38113.839999999997</v>
      </c>
    </row>
    <row r="26" spans="2:14" x14ac:dyDescent="0.25">
      <c r="B26" s="9">
        <v>15</v>
      </c>
      <c r="C26" s="10" t="s">
        <v>18</v>
      </c>
      <c r="D26" s="3" t="str">
        <f>VLOOKUP(C26,'Class Desc'!$C$5:$D$53,2,FALSE)</f>
        <v>COMML RESTAURANT WATER</v>
      </c>
      <c r="E26" s="10" t="s">
        <v>12</v>
      </c>
      <c r="I26" s="9">
        <v>109</v>
      </c>
      <c r="J26" s="11"/>
      <c r="K26" s="9">
        <v>132</v>
      </c>
      <c r="L26" s="11"/>
      <c r="M26" s="9">
        <v>44</v>
      </c>
      <c r="N26" s="9">
        <v>181</v>
      </c>
    </row>
    <row r="27" spans="2:14" x14ac:dyDescent="0.25">
      <c r="B27" s="9">
        <v>15</v>
      </c>
      <c r="C27" s="10" t="s">
        <v>18</v>
      </c>
      <c r="D27" s="3" t="str">
        <f>VLOOKUP(C27,'Class Desc'!$C$5:$D$53,2,FALSE)</f>
        <v>COMML RESTAURANT WATER</v>
      </c>
      <c r="E27" s="15">
        <v>0.75</v>
      </c>
      <c r="I27" s="9">
        <v>4445.3999999999996</v>
      </c>
      <c r="J27" s="9">
        <v>4626.01</v>
      </c>
      <c r="K27" s="9">
        <v>5166.8</v>
      </c>
      <c r="L27" s="9">
        <v>5257.67</v>
      </c>
      <c r="M27" s="9">
        <v>4620.71</v>
      </c>
      <c r="N27" s="9">
        <v>3953.6</v>
      </c>
    </row>
    <row r="28" spans="2:14" x14ac:dyDescent="0.25">
      <c r="B28" s="9">
        <v>15</v>
      </c>
      <c r="C28" s="10" t="s">
        <v>18</v>
      </c>
      <c r="D28" s="3" t="str">
        <f>VLOOKUP(C28,'Class Desc'!$C$5:$D$53,2,FALSE)</f>
        <v>COMML RESTAURANT WATER</v>
      </c>
      <c r="E28" s="15">
        <v>1</v>
      </c>
      <c r="I28" s="9">
        <v>4537.57</v>
      </c>
      <c r="J28" s="9">
        <v>3890.81</v>
      </c>
      <c r="K28" s="9">
        <v>3991.69</v>
      </c>
      <c r="L28" s="9">
        <v>4260.42</v>
      </c>
      <c r="M28" s="9">
        <v>3669.6</v>
      </c>
      <c r="N28" s="9">
        <v>4228.4799999999996</v>
      </c>
    </row>
    <row r="29" spans="2:14" x14ac:dyDescent="0.25">
      <c r="B29" s="9">
        <v>15</v>
      </c>
      <c r="C29" s="10" t="s">
        <v>18</v>
      </c>
      <c r="D29" s="3" t="str">
        <f>VLOOKUP(C29,'Class Desc'!$C$5:$D$53,2,FALSE)</f>
        <v>COMML RESTAURANT WATER</v>
      </c>
      <c r="E29" s="15">
        <v>1.5</v>
      </c>
      <c r="I29" s="9">
        <v>6539.58</v>
      </c>
      <c r="J29" s="9">
        <v>6238.8</v>
      </c>
      <c r="K29" s="9">
        <v>6227.75</v>
      </c>
      <c r="L29" s="9">
        <v>6798.91</v>
      </c>
      <c r="M29" s="9">
        <v>6698.11</v>
      </c>
      <c r="N29" s="9">
        <v>7164.66</v>
      </c>
    </row>
    <row r="30" spans="2:14" x14ac:dyDescent="0.25">
      <c r="B30" s="9">
        <v>15</v>
      </c>
      <c r="C30" s="10" t="s">
        <v>18</v>
      </c>
      <c r="D30" s="3" t="str">
        <f>VLOOKUP(C30,'Class Desc'!$C$5:$D$53,2,FALSE)</f>
        <v>COMML RESTAURANT WATER</v>
      </c>
      <c r="E30" s="15">
        <v>2</v>
      </c>
      <c r="I30" s="9">
        <v>7874.65</v>
      </c>
      <c r="J30" s="9">
        <v>6826.69</v>
      </c>
      <c r="K30" s="9">
        <v>7880.84</v>
      </c>
      <c r="L30" s="9">
        <v>8539.34</v>
      </c>
      <c r="M30" s="9">
        <v>7360.97</v>
      </c>
      <c r="N30" s="9">
        <v>7291.33</v>
      </c>
    </row>
    <row r="31" spans="2:14" x14ac:dyDescent="0.25">
      <c r="B31" s="9">
        <v>15</v>
      </c>
      <c r="C31" s="10" t="s">
        <v>18</v>
      </c>
      <c r="D31" s="3" t="str">
        <f>VLOOKUP(C31,'Class Desc'!$C$5:$D$53,2,FALSE)</f>
        <v>COMML RESTAURANT WATER</v>
      </c>
      <c r="E31" s="15">
        <v>3</v>
      </c>
      <c r="I31" s="9">
        <v>830.81</v>
      </c>
      <c r="J31" s="9">
        <v>799.52</v>
      </c>
      <c r="K31" s="9">
        <v>1049.58</v>
      </c>
      <c r="L31" s="9">
        <v>883.64</v>
      </c>
      <c r="M31" s="9">
        <v>737.14</v>
      </c>
      <c r="N31" s="9">
        <v>776.57</v>
      </c>
    </row>
    <row r="32" spans="2:14" x14ac:dyDescent="0.25">
      <c r="B32" s="9">
        <v>15</v>
      </c>
      <c r="C32" s="10" t="s">
        <v>18</v>
      </c>
      <c r="D32" s="3" t="str">
        <f>VLOOKUP(C32,'Class Desc'!$C$5:$D$53,2,FALSE)</f>
        <v>COMML RESTAURANT WATER</v>
      </c>
      <c r="E32" s="15">
        <v>4</v>
      </c>
      <c r="I32" s="9">
        <v>1127.8900000000001</v>
      </c>
      <c r="J32" s="9">
        <v>1360.6</v>
      </c>
      <c r="K32" s="9">
        <v>1102.55</v>
      </c>
      <c r="L32" s="9">
        <v>1360.6</v>
      </c>
      <c r="M32" s="9">
        <v>1369.81</v>
      </c>
      <c r="N32" s="9">
        <v>1213.9100000000001</v>
      </c>
    </row>
    <row r="33" spans="2:14" x14ac:dyDescent="0.25">
      <c r="B33" s="9">
        <v>15</v>
      </c>
      <c r="C33" s="10" t="s">
        <v>19</v>
      </c>
      <c r="D33" s="3" t="str">
        <f>VLOOKUP(C33,'Class Desc'!$C$5:$D$53,2,FALSE)</f>
        <v>COMMERCIAL IRRIGATION</v>
      </c>
      <c r="E33" s="10" t="s">
        <v>12</v>
      </c>
      <c r="I33" s="11"/>
      <c r="J33" s="9">
        <v>425</v>
      </c>
      <c r="K33" s="11"/>
      <c r="L33" s="9">
        <v>240</v>
      </c>
      <c r="M33" s="9">
        <v>75.819999999999993</v>
      </c>
      <c r="N33" s="9">
        <v>277.91000000000003</v>
      </c>
    </row>
    <row r="34" spans="2:14" x14ac:dyDescent="0.25">
      <c r="B34" s="9">
        <v>15</v>
      </c>
      <c r="C34" s="10" t="s">
        <v>19</v>
      </c>
      <c r="D34" s="3" t="str">
        <f>VLOOKUP(C34,'Class Desc'!$C$5:$D$53,2,FALSE)</f>
        <v>COMMERCIAL IRRIGATION</v>
      </c>
      <c r="E34" s="15">
        <v>0.75</v>
      </c>
      <c r="I34" s="9">
        <v>3592.6</v>
      </c>
      <c r="J34" s="9">
        <v>3572</v>
      </c>
      <c r="K34" s="9">
        <v>3681.94</v>
      </c>
      <c r="L34" s="9">
        <v>3916.91</v>
      </c>
      <c r="M34" s="9">
        <v>3858.62</v>
      </c>
      <c r="N34" s="9">
        <v>3904.49</v>
      </c>
    </row>
    <row r="35" spans="2:14" x14ac:dyDescent="0.25">
      <c r="B35" s="9">
        <v>15</v>
      </c>
      <c r="C35" s="10" t="s">
        <v>19</v>
      </c>
      <c r="D35" s="3" t="str">
        <f>VLOOKUP(C35,'Class Desc'!$C$5:$D$53,2,FALSE)</f>
        <v>COMMERCIAL IRRIGATION</v>
      </c>
      <c r="E35" s="15">
        <v>1</v>
      </c>
      <c r="I35" s="9">
        <v>16519.080000000002</v>
      </c>
      <c r="J35" s="9">
        <v>16667.68</v>
      </c>
      <c r="K35" s="9">
        <v>17620.79</v>
      </c>
      <c r="L35" s="9">
        <v>17163.41</v>
      </c>
      <c r="M35" s="9">
        <v>16955.939999999999</v>
      </c>
      <c r="N35" s="9">
        <v>17112.88</v>
      </c>
    </row>
    <row r="36" spans="2:14" x14ac:dyDescent="0.25">
      <c r="B36" s="9">
        <v>15</v>
      </c>
      <c r="C36" s="10" t="s">
        <v>19</v>
      </c>
      <c r="D36" s="3" t="str">
        <f>VLOOKUP(C36,'Class Desc'!$C$5:$D$53,2,FALSE)</f>
        <v>COMMERCIAL IRRIGATION</v>
      </c>
      <c r="E36" s="15">
        <v>1.5</v>
      </c>
      <c r="I36" s="9">
        <v>56233.62</v>
      </c>
      <c r="J36" s="9">
        <v>55416.04</v>
      </c>
      <c r="K36" s="9">
        <v>59878.14</v>
      </c>
      <c r="L36" s="9">
        <v>64415.18</v>
      </c>
      <c r="M36" s="9">
        <v>58227.31</v>
      </c>
      <c r="N36" s="9">
        <v>60119.46</v>
      </c>
    </row>
    <row r="37" spans="2:14" x14ac:dyDescent="0.25">
      <c r="B37" s="9">
        <v>15</v>
      </c>
      <c r="C37" s="10" t="s">
        <v>19</v>
      </c>
      <c r="D37" s="3" t="str">
        <f>VLOOKUP(C37,'Class Desc'!$C$5:$D$53,2,FALSE)</f>
        <v>COMMERCIAL IRRIGATION</v>
      </c>
      <c r="E37" s="15">
        <v>2</v>
      </c>
      <c r="I37" s="9">
        <v>113587.48</v>
      </c>
      <c r="J37" s="9">
        <v>107243.59</v>
      </c>
      <c r="K37" s="9">
        <v>115372.12</v>
      </c>
      <c r="L37" s="9">
        <v>127935.42</v>
      </c>
      <c r="M37" s="9">
        <v>117499.83</v>
      </c>
      <c r="N37" s="9">
        <v>124817.16</v>
      </c>
    </row>
    <row r="38" spans="2:14" x14ac:dyDescent="0.25">
      <c r="B38" s="9">
        <v>15</v>
      </c>
      <c r="C38" s="10" t="s">
        <v>19</v>
      </c>
      <c r="D38" s="3" t="str">
        <f>VLOOKUP(C38,'Class Desc'!$C$5:$D$53,2,FALSE)</f>
        <v>COMMERCIAL IRRIGATION</v>
      </c>
      <c r="E38" s="15">
        <v>3</v>
      </c>
      <c r="I38" s="9">
        <v>33009.199999999997</v>
      </c>
      <c r="J38" s="9">
        <v>28475.8</v>
      </c>
      <c r="K38" s="9">
        <v>45708.12</v>
      </c>
      <c r="L38" s="9">
        <v>38301.19</v>
      </c>
      <c r="M38" s="9">
        <v>35748.410000000003</v>
      </c>
      <c r="N38" s="9">
        <v>43217.95</v>
      </c>
    </row>
    <row r="39" spans="2:14" x14ac:dyDescent="0.25">
      <c r="B39" s="9">
        <v>15</v>
      </c>
      <c r="C39" s="10" t="s">
        <v>19</v>
      </c>
      <c r="D39" s="3" t="str">
        <f>VLOOKUP(C39,'Class Desc'!$C$5:$D$53,2,FALSE)</f>
        <v>COMMERCIAL IRRIGATION</v>
      </c>
      <c r="E39" s="15">
        <v>4</v>
      </c>
      <c r="I39" s="9">
        <v>32513.22</v>
      </c>
      <c r="J39" s="9">
        <v>36435.9</v>
      </c>
      <c r="K39" s="9">
        <v>31075.77</v>
      </c>
      <c r="L39" s="9">
        <v>40376.25</v>
      </c>
      <c r="M39" s="9">
        <v>40742.18</v>
      </c>
      <c r="N39" s="9">
        <v>44693.54</v>
      </c>
    </row>
    <row r="40" spans="2:14" x14ac:dyDescent="0.25">
      <c r="B40" s="9">
        <v>15</v>
      </c>
      <c r="C40" s="10" t="s">
        <v>19</v>
      </c>
      <c r="D40" s="3" t="str">
        <f>VLOOKUP(C40,'Class Desc'!$C$5:$D$53,2,FALSE)</f>
        <v>COMMERCIAL IRRIGATION</v>
      </c>
      <c r="E40" s="15">
        <v>6</v>
      </c>
      <c r="I40" s="9">
        <v>8469.5</v>
      </c>
      <c r="J40" s="9">
        <v>8732.93</v>
      </c>
      <c r="K40" s="9">
        <v>10634.89</v>
      </c>
      <c r="L40" s="9">
        <v>11773.49</v>
      </c>
      <c r="M40" s="9">
        <v>9405.7900000000009</v>
      </c>
      <c r="N40" s="9">
        <v>11476.7</v>
      </c>
    </row>
    <row r="41" spans="2:14" x14ac:dyDescent="0.25">
      <c r="B41" s="9">
        <v>15</v>
      </c>
      <c r="C41" s="10" t="s">
        <v>20</v>
      </c>
      <c r="D41" s="3" t="str">
        <f>VLOOKUP(C41,'Class Desc'!$C$5:$D$53,2,FALSE)</f>
        <v>COMMERCIAL</v>
      </c>
      <c r="E41" s="15">
        <v>2</v>
      </c>
      <c r="I41" s="9">
        <v>1449.88</v>
      </c>
      <c r="J41" s="9">
        <v>1220.6300000000001</v>
      </c>
      <c r="K41" s="9">
        <v>1240.98</v>
      </c>
      <c r="L41" s="9">
        <v>1462.55</v>
      </c>
      <c r="M41" s="9">
        <v>1407.64</v>
      </c>
      <c r="N41" s="9">
        <v>1590.04</v>
      </c>
    </row>
    <row r="42" spans="2:14" x14ac:dyDescent="0.25">
      <c r="B42" s="9">
        <v>15</v>
      </c>
      <c r="C42" s="10" t="s">
        <v>21</v>
      </c>
      <c r="D42" s="3" t="str">
        <f>VLOOKUP(C42,'Class Desc'!$C$5:$D$53,2,FALSE)</f>
        <v>CESAR CHAVEZ SCHOOL</v>
      </c>
      <c r="E42" s="15">
        <v>3</v>
      </c>
      <c r="I42" s="9">
        <v>2477.81</v>
      </c>
      <c r="J42" s="9">
        <v>1811.57</v>
      </c>
      <c r="K42" s="9">
        <v>1550.45</v>
      </c>
      <c r="L42" s="9">
        <v>1372.66</v>
      </c>
      <c r="M42" s="9">
        <v>1100.79</v>
      </c>
      <c r="N42" s="9">
        <v>1100.02</v>
      </c>
    </row>
    <row r="43" spans="2:14" x14ac:dyDescent="0.25">
      <c r="B43" s="9">
        <v>15</v>
      </c>
      <c r="C43" s="10" t="s">
        <v>22</v>
      </c>
      <c r="D43" s="3" t="str">
        <f>VLOOKUP(C43,'Class Desc'!$C$5:$D$53,2,FALSE)</f>
        <v>FLAT RATE CONST</v>
      </c>
      <c r="E43" s="10" t="s">
        <v>12</v>
      </c>
      <c r="I43" s="9">
        <v>1528.91</v>
      </c>
      <c r="J43" s="9">
        <v>1469.82</v>
      </c>
      <c r="K43" s="9">
        <v>1891.5</v>
      </c>
      <c r="L43" s="9">
        <v>1978.38</v>
      </c>
      <c r="M43" s="9">
        <v>1929.36</v>
      </c>
      <c r="N43" s="9">
        <v>1942.34</v>
      </c>
    </row>
    <row r="44" spans="2:14" x14ac:dyDescent="0.25">
      <c r="B44" s="9">
        <v>15</v>
      </c>
      <c r="C44" s="10" t="s">
        <v>23</v>
      </c>
      <c r="D44" s="3" t="str">
        <f>VLOOKUP(C44,'Class Desc'!$C$5:$D$53,2,FALSE)</f>
        <v>CITY GOVT BLDGS FAC MAINT</v>
      </c>
      <c r="E44" s="15">
        <v>0.75</v>
      </c>
      <c r="I44" s="9">
        <v>336.56</v>
      </c>
      <c r="J44" s="9">
        <v>299.20999999999998</v>
      </c>
      <c r="K44" s="9">
        <v>311.74</v>
      </c>
      <c r="L44" s="9">
        <v>319.56</v>
      </c>
      <c r="M44" s="9">
        <v>277.8</v>
      </c>
      <c r="N44" s="9">
        <v>287.35000000000002</v>
      </c>
    </row>
    <row r="45" spans="2:14" x14ac:dyDescent="0.25">
      <c r="B45" s="9">
        <v>15</v>
      </c>
      <c r="C45" s="10" t="s">
        <v>23</v>
      </c>
      <c r="D45" s="3" t="str">
        <f>VLOOKUP(C45,'Class Desc'!$C$5:$D$53,2,FALSE)</f>
        <v>CITY GOVT BLDGS FAC MAINT</v>
      </c>
      <c r="E45" s="15">
        <v>1</v>
      </c>
      <c r="I45" s="9">
        <v>563.61</v>
      </c>
      <c r="J45" s="9">
        <v>694.36</v>
      </c>
      <c r="K45" s="9">
        <v>496.01</v>
      </c>
      <c r="L45" s="9">
        <v>575.53</v>
      </c>
      <c r="M45" s="9">
        <v>532.23</v>
      </c>
      <c r="N45" s="9">
        <v>458.99</v>
      </c>
    </row>
    <row r="46" spans="2:14" x14ac:dyDescent="0.25">
      <c r="B46" s="9">
        <v>15</v>
      </c>
      <c r="C46" s="10" t="s">
        <v>23</v>
      </c>
      <c r="D46" s="3" t="str">
        <f>VLOOKUP(C46,'Class Desc'!$C$5:$D$53,2,FALSE)</f>
        <v>CITY GOVT BLDGS FAC MAINT</v>
      </c>
      <c r="E46" s="15">
        <v>1.5</v>
      </c>
      <c r="I46" s="9">
        <v>898.15</v>
      </c>
      <c r="J46" s="9">
        <v>995.94</v>
      </c>
      <c r="K46" s="9">
        <v>1674.07</v>
      </c>
      <c r="L46" s="9">
        <v>1118.3599999999999</v>
      </c>
      <c r="M46" s="9">
        <v>971.73</v>
      </c>
      <c r="N46" s="9">
        <v>1017.38</v>
      </c>
    </row>
    <row r="47" spans="2:14" x14ac:dyDescent="0.25">
      <c r="B47" s="9">
        <v>15</v>
      </c>
      <c r="C47" s="10" t="s">
        <v>23</v>
      </c>
      <c r="D47" s="3" t="str">
        <f>VLOOKUP(C47,'Class Desc'!$C$5:$D$53,2,FALSE)</f>
        <v>CITY GOVT BLDGS FAC MAINT</v>
      </c>
      <c r="E47" s="15">
        <v>2</v>
      </c>
      <c r="I47" s="9">
        <v>5410.87</v>
      </c>
      <c r="J47" s="9">
        <v>5388.12</v>
      </c>
      <c r="K47" s="9">
        <v>5857.46</v>
      </c>
      <c r="L47" s="9">
        <v>6903.98</v>
      </c>
      <c r="M47" s="9">
        <v>7131.63</v>
      </c>
      <c r="N47" s="9">
        <v>5295.8</v>
      </c>
    </row>
    <row r="48" spans="2:14" x14ac:dyDescent="0.25">
      <c r="B48" s="9">
        <v>15</v>
      </c>
      <c r="C48" s="10" t="s">
        <v>23</v>
      </c>
      <c r="D48" s="3" t="str">
        <f>VLOOKUP(C48,'Class Desc'!$C$5:$D$53,2,FALSE)</f>
        <v>CITY GOVT BLDGS FAC MAINT</v>
      </c>
      <c r="E48" s="15">
        <v>3</v>
      </c>
      <c r="I48" s="9">
        <v>2427.98</v>
      </c>
      <c r="J48" s="9">
        <v>2073.16</v>
      </c>
      <c r="K48" s="9">
        <v>2608.4899999999998</v>
      </c>
      <c r="L48" s="9">
        <v>3343.77</v>
      </c>
      <c r="M48" s="9">
        <v>2506.92</v>
      </c>
      <c r="N48" s="9">
        <v>2685.43</v>
      </c>
    </row>
    <row r="49" spans="2:14" x14ac:dyDescent="0.25">
      <c r="B49" s="9">
        <v>15</v>
      </c>
      <c r="C49" s="10" t="s">
        <v>23</v>
      </c>
      <c r="D49" s="3" t="str">
        <f>VLOOKUP(C49,'Class Desc'!$C$5:$D$53,2,FALSE)</f>
        <v>CITY GOVT BLDGS FAC MAINT</v>
      </c>
      <c r="E49" s="15">
        <v>4</v>
      </c>
      <c r="I49" s="9">
        <v>3920.8</v>
      </c>
      <c r="J49" s="9">
        <v>3770.65</v>
      </c>
      <c r="K49" s="9">
        <v>3967.64</v>
      </c>
      <c r="L49" s="9">
        <v>4244.13</v>
      </c>
      <c r="M49" s="9">
        <v>5276.32</v>
      </c>
      <c r="N49" s="9">
        <v>3664.66</v>
      </c>
    </row>
    <row r="50" spans="2:14" x14ac:dyDescent="0.25">
      <c r="B50" s="9">
        <v>15</v>
      </c>
      <c r="C50" s="10" t="s">
        <v>23</v>
      </c>
      <c r="D50" s="3" t="str">
        <f>VLOOKUP(C50,'Class Desc'!$C$5:$D$53,2,FALSE)</f>
        <v>CITY GOVT BLDGS FAC MAINT</v>
      </c>
      <c r="E50" s="15">
        <v>6</v>
      </c>
      <c r="I50" s="9">
        <v>551.71</v>
      </c>
      <c r="J50" s="9">
        <v>547.87</v>
      </c>
      <c r="K50" s="9">
        <v>601.63</v>
      </c>
      <c r="L50" s="9">
        <v>559.39</v>
      </c>
      <c r="M50" s="9">
        <v>601.63</v>
      </c>
      <c r="N50" s="9">
        <v>555.54999999999995</v>
      </c>
    </row>
    <row r="51" spans="2:14" x14ac:dyDescent="0.25">
      <c r="B51" s="9">
        <v>15</v>
      </c>
      <c r="C51" s="10" t="s">
        <v>24</v>
      </c>
      <c r="D51" s="3" t="str">
        <f>VLOOKUP(C51,'Class Desc'!$C$5:$D$53,2,FALSE)</f>
        <v>CITY GOVT - IRRIGATION</v>
      </c>
      <c r="E51" s="15">
        <v>0.75</v>
      </c>
      <c r="I51" s="9">
        <v>2291.39</v>
      </c>
      <c r="J51" s="9">
        <v>2504.75</v>
      </c>
      <c r="K51" s="9">
        <v>2749.82</v>
      </c>
      <c r="L51" s="9">
        <v>2550.34</v>
      </c>
      <c r="M51" s="9">
        <v>2554.94</v>
      </c>
      <c r="N51" s="9">
        <v>2767.99</v>
      </c>
    </row>
    <row r="52" spans="2:14" x14ac:dyDescent="0.25">
      <c r="B52" s="9">
        <v>15</v>
      </c>
      <c r="C52" s="10" t="s">
        <v>24</v>
      </c>
      <c r="D52" s="3" t="str">
        <f>VLOOKUP(C52,'Class Desc'!$C$5:$D$53,2,FALSE)</f>
        <v>CITY GOVT - IRRIGATION</v>
      </c>
      <c r="E52" s="15">
        <v>1</v>
      </c>
      <c r="I52" s="9">
        <v>5265.43</v>
      </c>
      <c r="J52" s="9">
        <v>5219.76</v>
      </c>
      <c r="K52" s="9">
        <v>5867.89</v>
      </c>
      <c r="L52" s="9">
        <v>6111.77</v>
      </c>
      <c r="M52" s="9">
        <v>5127.26</v>
      </c>
      <c r="N52" s="9">
        <v>5300.9</v>
      </c>
    </row>
    <row r="53" spans="2:14" x14ac:dyDescent="0.25">
      <c r="B53" s="9">
        <v>15</v>
      </c>
      <c r="C53" s="10" t="s">
        <v>24</v>
      </c>
      <c r="D53" s="3" t="str">
        <f>VLOOKUP(C53,'Class Desc'!$C$5:$D$53,2,FALSE)</f>
        <v>CITY GOVT - IRRIGATION</v>
      </c>
      <c r="E53" s="15">
        <v>1.5</v>
      </c>
      <c r="I53" s="9">
        <v>10107.51</v>
      </c>
      <c r="J53" s="9">
        <v>10426.77</v>
      </c>
      <c r="K53" s="9">
        <v>11207.44</v>
      </c>
      <c r="L53" s="9">
        <v>9907.76</v>
      </c>
      <c r="M53" s="9">
        <v>8857.9</v>
      </c>
      <c r="N53" s="9">
        <v>8207.27</v>
      </c>
    </row>
    <row r="54" spans="2:14" x14ac:dyDescent="0.25">
      <c r="B54" s="9">
        <v>15</v>
      </c>
      <c r="C54" s="10" t="s">
        <v>24</v>
      </c>
      <c r="D54" s="3" t="str">
        <f>VLOOKUP(C54,'Class Desc'!$C$5:$D$53,2,FALSE)</f>
        <v>CITY GOVT - IRRIGATION</v>
      </c>
      <c r="E54" s="15">
        <v>2</v>
      </c>
      <c r="I54" s="9">
        <v>52005.760000000002</v>
      </c>
      <c r="J54" s="9">
        <v>55182.400000000001</v>
      </c>
      <c r="K54" s="9">
        <v>63092.6</v>
      </c>
      <c r="L54" s="9">
        <v>59869.95</v>
      </c>
      <c r="M54" s="9">
        <v>52210.74</v>
      </c>
      <c r="N54" s="9">
        <v>47391.3</v>
      </c>
    </row>
    <row r="55" spans="2:14" x14ac:dyDescent="0.25">
      <c r="B55" s="9">
        <v>15</v>
      </c>
      <c r="C55" s="10" t="s">
        <v>24</v>
      </c>
      <c r="D55" s="3" t="str">
        <f>VLOOKUP(C55,'Class Desc'!$C$5:$D$53,2,FALSE)</f>
        <v>CITY GOVT - IRRIGATION</v>
      </c>
      <c r="E55" s="15">
        <v>3</v>
      </c>
      <c r="I55" s="9">
        <v>34703.26</v>
      </c>
      <c r="J55" s="9">
        <v>54279.19</v>
      </c>
      <c r="K55" s="9">
        <v>51831.4</v>
      </c>
      <c r="L55" s="9">
        <v>52015.28</v>
      </c>
      <c r="M55" s="9">
        <v>43655.13</v>
      </c>
      <c r="N55" s="9">
        <v>48490</v>
      </c>
    </row>
    <row r="56" spans="2:14" x14ac:dyDescent="0.25">
      <c r="B56" s="9">
        <v>15</v>
      </c>
      <c r="C56" s="10" t="s">
        <v>24</v>
      </c>
      <c r="D56" s="3" t="str">
        <f>VLOOKUP(C56,'Class Desc'!$C$5:$D$53,2,FALSE)</f>
        <v>CITY GOVT - IRRIGATION</v>
      </c>
      <c r="E56" s="15">
        <v>4</v>
      </c>
      <c r="I56" s="9">
        <v>12889.71</v>
      </c>
      <c r="J56" s="9">
        <v>14044.55</v>
      </c>
      <c r="K56" s="9">
        <v>19774.64</v>
      </c>
      <c r="L56" s="9">
        <v>12051.55</v>
      </c>
      <c r="M56" s="9">
        <v>18085.57</v>
      </c>
      <c r="N56" s="9">
        <v>16395.02</v>
      </c>
    </row>
    <row r="57" spans="2:14" x14ac:dyDescent="0.25">
      <c r="B57" s="9">
        <v>15</v>
      </c>
      <c r="C57" s="10" t="s">
        <v>25</v>
      </c>
      <c r="D57" s="3" t="str">
        <f>VLOOKUP(C57,'Class Desc'!$C$5:$D$53,2,FALSE)</f>
        <v>INDUSTRIAL WATER</v>
      </c>
      <c r="E57" s="10" t="s">
        <v>12</v>
      </c>
      <c r="I57" s="11"/>
      <c r="J57" s="9">
        <v>120</v>
      </c>
      <c r="K57" s="11"/>
      <c r="L57" s="9">
        <v>120</v>
      </c>
      <c r="M57" s="11"/>
      <c r="N57" s="9">
        <v>88</v>
      </c>
    </row>
    <row r="58" spans="2:14" x14ac:dyDescent="0.25">
      <c r="B58" s="9">
        <v>15</v>
      </c>
      <c r="C58" s="10" t="s">
        <v>25</v>
      </c>
      <c r="D58" s="3" t="str">
        <f>VLOOKUP(C58,'Class Desc'!$C$5:$D$53,2,FALSE)</f>
        <v>INDUSTRIAL WATER</v>
      </c>
      <c r="E58" s="15">
        <v>0.75</v>
      </c>
      <c r="I58" s="9">
        <v>2171.86</v>
      </c>
      <c r="J58" s="9">
        <v>2075.1999999999998</v>
      </c>
      <c r="K58" s="9">
        <v>1763.32</v>
      </c>
      <c r="L58" s="9">
        <v>1798.24</v>
      </c>
      <c r="M58" s="9">
        <v>1709.77</v>
      </c>
      <c r="N58" s="9">
        <v>1674.89</v>
      </c>
    </row>
    <row r="59" spans="2:14" x14ac:dyDescent="0.25">
      <c r="B59" s="9">
        <v>15</v>
      </c>
      <c r="C59" s="10" t="s">
        <v>25</v>
      </c>
      <c r="D59" s="3" t="str">
        <f>VLOOKUP(C59,'Class Desc'!$C$5:$D$53,2,FALSE)</f>
        <v>INDUSTRIAL WATER</v>
      </c>
      <c r="E59" s="15">
        <v>1</v>
      </c>
      <c r="I59" s="9">
        <v>2510.2199999999998</v>
      </c>
      <c r="J59" s="9">
        <v>2374.5300000000002</v>
      </c>
      <c r="K59" s="9">
        <v>2108.58</v>
      </c>
      <c r="L59" s="9">
        <v>2002.77</v>
      </c>
      <c r="M59" s="9">
        <v>2143.91</v>
      </c>
      <c r="N59" s="9">
        <v>2143.4499999999998</v>
      </c>
    </row>
    <row r="60" spans="2:14" x14ac:dyDescent="0.25">
      <c r="B60" s="9">
        <v>15</v>
      </c>
      <c r="C60" s="10" t="s">
        <v>25</v>
      </c>
      <c r="D60" s="3" t="str">
        <f>VLOOKUP(C60,'Class Desc'!$C$5:$D$53,2,FALSE)</f>
        <v>INDUSTRIAL WATER</v>
      </c>
      <c r="E60" s="15">
        <v>1.5</v>
      </c>
      <c r="I60" s="9">
        <v>10357.4</v>
      </c>
      <c r="J60" s="9">
        <v>9674.83</v>
      </c>
      <c r="K60" s="9">
        <v>9598.92</v>
      </c>
      <c r="L60" s="9">
        <v>7026.4</v>
      </c>
      <c r="M60" s="9">
        <v>6642.02</v>
      </c>
      <c r="N60" s="9">
        <v>7080.81</v>
      </c>
    </row>
    <row r="61" spans="2:14" x14ac:dyDescent="0.25">
      <c r="B61" s="9">
        <v>15</v>
      </c>
      <c r="C61" s="10" t="s">
        <v>25</v>
      </c>
      <c r="D61" s="3" t="str">
        <f>VLOOKUP(C61,'Class Desc'!$C$5:$D$53,2,FALSE)</f>
        <v>INDUSTRIAL WATER</v>
      </c>
      <c r="E61" s="15">
        <v>2</v>
      </c>
      <c r="I61" s="9">
        <v>21829.23</v>
      </c>
      <c r="J61" s="9">
        <v>13865.5</v>
      </c>
      <c r="K61" s="9">
        <v>32251.040000000001</v>
      </c>
      <c r="L61" s="9">
        <v>14277.15</v>
      </c>
      <c r="M61" s="9">
        <v>12183.34</v>
      </c>
      <c r="N61" s="9">
        <v>11547.53</v>
      </c>
    </row>
    <row r="62" spans="2:14" x14ac:dyDescent="0.25">
      <c r="B62" s="9">
        <v>15</v>
      </c>
      <c r="C62" s="10" t="s">
        <v>25</v>
      </c>
      <c r="D62" s="3" t="str">
        <f>VLOOKUP(C62,'Class Desc'!$C$5:$D$53,2,FALSE)</f>
        <v>INDUSTRIAL WATER</v>
      </c>
      <c r="E62" s="15">
        <v>3</v>
      </c>
      <c r="I62" s="9">
        <v>63901.7</v>
      </c>
      <c r="J62" s="9">
        <v>59627.79</v>
      </c>
      <c r="K62" s="9">
        <v>89211.9</v>
      </c>
      <c r="L62" s="9">
        <v>47450.75</v>
      </c>
      <c r="M62" s="9">
        <v>22893.57</v>
      </c>
      <c r="N62" s="9">
        <v>22474.63</v>
      </c>
    </row>
    <row r="63" spans="2:14" x14ac:dyDescent="0.25">
      <c r="B63" s="9">
        <v>15</v>
      </c>
      <c r="C63" s="10" t="s">
        <v>25</v>
      </c>
      <c r="D63" s="3" t="str">
        <f>VLOOKUP(C63,'Class Desc'!$C$5:$D$53,2,FALSE)</f>
        <v>INDUSTRIAL WATER</v>
      </c>
      <c r="E63" s="15">
        <v>4</v>
      </c>
      <c r="I63" s="9">
        <v>23952.02</v>
      </c>
      <c r="J63" s="9">
        <v>18827.400000000001</v>
      </c>
      <c r="K63" s="9">
        <v>39698.47</v>
      </c>
      <c r="L63" s="9">
        <v>28301.47</v>
      </c>
      <c r="M63" s="9">
        <v>34567.629999999997</v>
      </c>
      <c r="N63" s="9">
        <v>28204.84</v>
      </c>
    </row>
    <row r="64" spans="2:14" x14ac:dyDescent="0.25">
      <c r="B64" s="9">
        <v>15</v>
      </c>
      <c r="C64" s="10" t="s">
        <v>25</v>
      </c>
      <c r="D64" s="3" t="str">
        <f>VLOOKUP(C64,'Class Desc'!$C$5:$D$53,2,FALSE)</f>
        <v>INDUSTRIAL WATER</v>
      </c>
      <c r="E64" s="15">
        <v>6</v>
      </c>
      <c r="I64" s="9">
        <v>447.97</v>
      </c>
      <c r="J64" s="9">
        <v>420.88</v>
      </c>
      <c r="K64" s="9">
        <v>622.75</v>
      </c>
      <c r="L64" s="9">
        <v>754.46</v>
      </c>
      <c r="M64" s="9">
        <v>756</v>
      </c>
      <c r="N64" s="9">
        <v>780.57</v>
      </c>
    </row>
    <row r="65" spans="2:14" x14ac:dyDescent="0.25">
      <c r="B65" s="9">
        <v>15</v>
      </c>
      <c r="C65" s="10" t="s">
        <v>25</v>
      </c>
      <c r="D65" s="3" t="str">
        <f>VLOOKUP(C65,'Class Desc'!$C$5:$D$53,2,FALSE)</f>
        <v>INDUSTRIAL WATER</v>
      </c>
      <c r="E65" s="15">
        <v>8</v>
      </c>
      <c r="I65" s="9">
        <v>2160.3000000000002</v>
      </c>
      <c r="J65" s="9">
        <v>2014.38</v>
      </c>
      <c r="K65" s="9">
        <v>2014.38</v>
      </c>
      <c r="L65" s="9">
        <v>3986.52</v>
      </c>
      <c r="M65" s="9">
        <v>1419.18</v>
      </c>
      <c r="N65" s="9">
        <v>1853.1</v>
      </c>
    </row>
    <row r="66" spans="2:14" x14ac:dyDescent="0.25">
      <c r="B66" s="9">
        <v>15</v>
      </c>
      <c r="C66" s="10" t="s">
        <v>26</v>
      </c>
      <c r="D66" s="3" t="str">
        <f>VLOOKUP(C66,'Class Desc'!$C$5:$D$53,2,FALSE)</f>
        <v>INDL WATER HIGH USE RATE</v>
      </c>
      <c r="E66" s="15">
        <v>4</v>
      </c>
      <c r="I66" s="9">
        <v>99570.78</v>
      </c>
      <c r="J66" s="9">
        <v>102387.8</v>
      </c>
      <c r="K66" s="9">
        <v>100782.29</v>
      </c>
      <c r="L66" s="9">
        <v>88332.63</v>
      </c>
      <c r="M66" s="9">
        <v>98226.4</v>
      </c>
      <c r="N66" s="9">
        <v>97871.58</v>
      </c>
    </row>
    <row r="67" spans="2:14" x14ac:dyDescent="0.25">
      <c r="B67" s="9">
        <v>15</v>
      </c>
      <c r="C67" s="10" t="s">
        <v>26</v>
      </c>
      <c r="D67" s="3" t="str">
        <f>VLOOKUP(C67,'Class Desc'!$C$5:$D$53,2,FALSE)</f>
        <v>INDL WATER HIGH USE RATE</v>
      </c>
      <c r="E67" s="15">
        <v>6</v>
      </c>
      <c r="I67" s="9">
        <v>770.21</v>
      </c>
      <c r="J67" s="9">
        <v>620.83000000000004</v>
      </c>
      <c r="K67" s="9">
        <v>666.14</v>
      </c>
      <c r="L67" s="9">
        <v>819.36</v>
      </c>
      <c r="M67" s="9">
        <v>737.95</v>
      </c>
      <c r="N67" s="9">
        <v>765.6</v>
      </c>
    </row>
    <row r="68" spans="2:14" x14ac:dyDescent="0.25">
      <c r="B68" s="9">
        <v>15</v>
      </c>
      <c r="C68" s="10" t="s">
        <v>27</v>
      </c>
      <c r="D68" s="3" t="str">
        <f>VLOOKUP(C68,'Class Desc'!$C$5:$D$53,2,FALSE)</f>
        <v>INDUSTRIAL IRRIGATION</v>
      </c>
      <c r="E68" s="10" t="s">
        <v>12</v>
      </c>
      <c r="I68" s="11"/>
      <c r="J68" s="11"/>
      <c r="K68" s="11"/>
      <c r="L68" s="9">
        <v>120</v>
      </c>
      <c r="M68" s="11"/>
      <c r="N68" s="11"/>
    </row>
    <row r="69" spans="2:14" x14ac:dyDescent="0.25">
      <c r="B69" s="9">
        <v>15</v>
      </c>
      <c r="C69" s="10" t="s">
        <v>27</v>
      </c>
      <c r="D69" s="3" t="str">
        <f>VLOOKUP(C69,'Class Desc'!$C$5:$D$53,2,FALSE)</f>
        <v>INDUSTRIAL IRRIGATION</v>
      </c>
      <c r="E69" s="15">
        <v>0.75</v>
      </c>
      <c r="I69" s="9">
        <v>47.18</v>
      </c>
      <c r="J69" s="9">
        <v>48.57</v>
      </c>
      <c r="K69" s="9">
        <v>51.35</v>
      </c>
      <c r="L69" s="9">
        <v>51.82</v>
      </c>
      <c r="M69" s="9">
        <v>52.05</v>
      </c>
      <c r="N69" s="9">
        <v>51.82</v>
      </c>
    </row>
    <row r="70" spans="2:14" x14ac:dyDescent="0.25">
      <c r="B70" s="9">
        <v>15</v>
      </c>
      <c r="C70" s="10" t="s">
        <v>27</v>
      </c>
      <c r="D70" s="3" t="str">
        <f>VLOOKUP(C70,'Class Desc'!$C$5:$D$53,2,FALSE)</f>
        <v>INDUSTRIAL IRRIGATION</v>
      </c>
      <c r="E70" s="15">
        <v>1</v>
      </c>
      <c r="I70" s="9">
        <v>790.53</v>
      </c>
      <c r="J70" s="9">
        <v>696.69</v>
      </c>
      <c r="K70" s="9">
        <v>758.81</v>
      </c>
      <c r="L70" s="9">
        <v>770.36</v>
      </c>
      <c r="M70" s="9">
        <v>745.28</v>
      </c>
      <c r="N70" s="9">
        <v>771.62</v>
      </c>
    </row>
    <row r="71" spans="2:14" x14ac:dyDescent="0.25">
      <c r="B71" s="9">
        <v>15</v>
      </c>
      <c r="C71" s="10" t="s">
        <v>27</v>
      </c>
      <c r="D71" s="3" t="str">
        <f>VLOOKUP(C71,'Class Desc'!$C$5:$D$53,2,FALSE)</f>
        <v>INDUSTRIAL IRRIGATION</v>
      </c>
      <c r="E71" s="15">
        <v>1.5</v>
      </c>
      <c r="I71" s="9">
        <v>3682</v>
      </c>
      <c r="J71" s="9">
        <v>3956.92</v>
      </c>
      <c r="K71" s="9">
        <v>3852.53</v>
      </c>
      <c r="L71" s="9">
        <v>4069.52</v>
      </c>
      <c r="M71" s="9">
        <v>3995</v>
      </c>
      <c r="N71" s="9">
        <v>3791.24</v>
      </c>
    </row>
    <row r="72" spans="2:14" x14ac:dyDescent="0.25">
      <c r="B72" s="9">
        <v>15</v>
      </c>
      <c r="C72" s="10" t="s">
        <v>27</v>
      </c>
      <c r="D72" s="3" t="str">
        <f>VLOOKUP(C72,'Class Desc'!$C$5:$D$53,2,FALSE)</f>
        <v>INDUSTRIAL IRRIGATION</v>
      </c>
      <c r="E72" s="15">
        <v>2</v>
      </c>
      <c r="I72" s="9">
        <v>3716.61</v>
      </c>
      <c r="J72" s="9">
        <v>3450.87</v>
      </c>
      <c r="K72" s="9">
        <v>3508.76</v>
      </c>
      <c r="L72" s="9">
        <v>3630.98</v>
      </c>
      <c r="M72" s="9">
        <v>3963.19</v>
      </c>
      <c r="N72" s="9">
        <v>3926.49</v>
      </c>
    </row>
    <row r="73" spans="2:14" x14ac:dyDescent="0.25">
      <c r="B73" s="9">
        <v>15</v>
      </c>
      <c r="C73" s="10" t="s">
        <v>28</v>
      </c>
      <c r="D73" s="3" t="str">
        <f>VLOOKUP(C73,'Class Desc'!$C$5:$D$53,2,FALSE)</f>
        <v>SINGLE FAMILY LARGE LOT</v>
      </c>
      <c r="E73" s="10" t="s">
        <v>12</v>
      </c>
      <c r="I73" s="9">
        <v>164</v>
      </c>
      <c r="J73" s="9">
        <v>174</v>
      </c>
      <c r="K73" s="11"/>
      <c r="L73" s="9">
        <v>44</v>
      </c>
      <c r="M73" s="9">
        <v>109</v>
      </c>
      <c r="N73" s="9">
        <v>65</v>
      </c>
    </row>
    <row r="74" spans="2:14" x14ac:dyDescent="0.25">
      <c r="B74" s="9">
        <v>15</v>
      </c>
      <c r="C74" s="10" t="s">
        <v>28</v>
      </c>
      <c r="D74" s="3" t="str">
        <f>VLOOKUP(C74,'Class Desc'!$C$5:$D$53,2,FALSE)</f>
        <v>SINGLE FAMILY LARGE LOT</v>
      </c>
      <c r="E74" s="15">
        <v>0.75</v>
      </c>
      <c r="I74" s="9">
        <v>16058.47</v>
      </c>
      <c r="J74" s="9">
        <v>15543.2</v>
      </c>
      <c r="K74" s="9">
        <v>15953.81</v>
      </c>
      <c r="L74" s="9">
        <v>18074.150000000001</v>
      </c>
      <c r="M74" s="9">
        <v>16922.95</v>
      </c>
      <c r="N74" s="9">
        <v>17470.919999999998</v>
      </c>
    </row>
    <row r="75" spans="2:14" x14ac:dyDescent="0.25">
      <c r="B75" s="9">
        <v>15</v>
      </c>
      <c r="C75" s="10" t="s">
        <v>28</v>
      </c>
      <c r="D75" s="3" t="str">
        <f>VLOOKUP(C75,'Class Desc'!$C$5:$D$53,2,FALSE)</f>
        <v>SINGLE FAMILY LARGE LOT</v>
      </c>
      <c r="E75" s="15">
        <v>1</v>
      </c>
      <c r="I75" s="9">
        <v>14810.71</v>
      </c>
      <c r="J75" s="9">
        <v>14856.94</v>
      </c>
      <c r="K75" s="9">
        <v>14297.05</v>
      </c>
      <c r="L75" s="9">
        <v>16191.84</v>
      </c>
      <c r="M75" s="9">
        <v>16489.72</v>
      </c>
      <c r="N75" s="9">
        <v>15809.07</v>
      </c>
    </row>
    <row r="76" spans="2:14" x14ac:dyDescent="0.25">
      <c r="B76" s="9">
        <v>15</v>
      </c>
      <c r="C76" s="10" t="s">
        <v>28</v>
      </c>
      <c r="D76" s="3" t="str">
        <f>VLOOKUP(C76,'Class Desc'!$C$5:$D$53,2,FALSE)</f>
        <v>SINGLE FAMILY LARGE LOT</v>
      </c>
      <c r="E76" s="15">
        <v>1.5</v>
      </c>
      <c r="I76" s="9">
        <v>283.23</v>
      </c>
      <c r="J76" s="9">
        <v>230.87</v>
      </c>
      <c r="K76" s="9">
        <v>255.55</v>
      </c>
      <c r="L76" s="9">
        <v>267.43</v>
      </c>
      <c r="M76" s="9">
        <v>260.91000000000003</v>
      </c>
      <c r="N76" s="9">
        <v>251.14</v>
      </c>
    </row>
    <row r="77" spans="2:14" x14ac:dyDescent="0.25">
      <c r="B77" s="9">
        <v>15</v>
      </c>
      <c r="C77" s="10" t="s">
        <v>29</v>
      </c>
      <c r="D77" s="3" t="str">
        <f>VLOOKUP(C77,'Class Desc'!$C$5:$D$53,2,FALSE)</f>
        <v>MULTIPLE UNIT WATER</v>
      </c>
      <c r="E77" s="10" t="s">
        <v>12</v>
      </c>
      <c r="I77" s="9">
        <v>44</v>
      </c>
      <c r="J77" s="9">
        <v>44</v>
      </c>
      <c r="K77" s="9">
        <v>88</v>
      </c>
      <c r="L77" s="9">
        <v>296</v>
      </c>
      <c r="M77" s="9">
        <v>164</v>
      </c>
      <c r="N77" s="9">
        <v>120</v>
      </c>
    </row>
    <row r="78" spans="2:14" x14ac:dyDescent="0.25">
      <c r="B78" s="9">
        <v>15</v>
      </c>
      <c r="C78" s="10" t="s">
        <v>29</v>
      </c>
      <c r="D78" s="3" t="str">
        <f>VLOOKUP(C78,'Class Desc'!$C$5:$D$53,2,FALSE)</f>
        <v>MULTIPLE UNIT WATER</v>
      </c>
      <c r="E78" s="15">
        <v>0.75</v>
      </c>
      <c r="I78" s="9">
        <v>39432.720000000001</v>
      </c>
      <c r="J78" s="9">
        <v>36823.68</v>
      </c>
      <c r="K78" s="9">
        <v>38388</v>
      </c>
      <c r="L78" s="9">
        <v>41458.43</v>
      </c>
      <c r="M78" s="9">
        <v>38869.019999999997</v>
      </c>
      <c r="N78" s="9">
        <v>40377.19</v>
      </c>
    </row>
    <row r="79" spans="2:14" x14ac:dyDescent="0.25">
      <c r="B79" s="9">
        <v>15</v>
      </c>
      <c r="C79" s="10" t="s">
        <v>29</v>
      </c>
      <c r="D79" s="3" t="str">
        <f>VLOOKUP(C79,'Class Desc'!$C$5:$D$53,2,FALSE)</f>
        <v>MULTIPLE UNIT WATER</v>
      </c>
      <c r="E79" s="15">
        <v>1</v>
      </c>
      <c r="I79" s="9">
        <v>100898.28</v>
      </c>
      <c r="J79" s="9">
        <v>94627.66</v>
      </c>
      <c r="K79" s="9">
        <v>94327.360000000001</v>
      </c>
      <c r="L79" s="9">
        <v>102345.94</v>
      </c>
      <c r="M79" s="9">
        <v>98881.68</v>
      </c>
      <c r="N79" s="9">
        <v>100506.21</v>
      </c>
    </row>
    <row r="80" spans="2:14" x14ac:dyDescent="0.25">
      <c r="B80" s="9">
        <v>15</v>
      </c>
      <c r="C80" s="10" t="s">
        <v>29</v>
      </c>
      <c r="D80" s="3" t="str">
        <f>VLOOKUP(C80,'Class Desc'!$C$5:$D$53,2,FALSE)</f>
        <v>MULTIPLE UNIT WATER</v>
      </c>
      <c r="E80" s="15">
        <v>1.5</v>
      </c>
      <c r="I80" s="9">
        <v>109852.96</v>
      </c>
      <c r="J80" s="9">
        <v>104382.01</v>
      </c>
      <c r="K80" s="9">
        <v>105847.46</v>
      </c>
      <c r="L80" s="9">
        <v>111906.87</v>
      </c>
      <c r="M80" s="9">
        <v>103229.7</v>
      </c>
      <c r="N80" s="9">
        <v>106263.96</v>
      </c>
    </row>
    <row r="81" spans="2:14" x14ac:dyDescent="0.25">
      <c r="B81" s="9">
        <v>15</v>
      </c>
      <c r="C81" s="10" t="s">
        <v>29</v>
      </c>
      <c r="D81" s="3" t="str">
        <f>VLOOKUP(C81,'Class Desc'!$C$5:$D$53,2,FALSE)</f>
        <v>MULTIPLE UNIT WATER</v>
      </c>
      <c r="E81" s="15">
        <v>2</v>
      </c>
      <c r="I81" s="9">
        <v>121348.7</v>
      </c>
      <c r="J81" s="9">
        <v>105239.75</v>
      </c>
      <c r="K81" s="9">
        <v>115675.14</v>
      </c>
      <c r="L81" s="9">
        <v>124918.94</v>
      </c>
      <c r="M81" s="9">
        <v>114699.3</v>
      </c>
      <c r="N81" s="9">
        <v>124459.44</v>
      </c>
    </row>
    <row r="82" spans="2:14" x14ac:dyDescent="0.25">
      <c r="B82" s="9">
        <v>15</v>
      </c>
      <c r="C82" s="10" t="s">
        <v>29</v>
      </c>
      <c r="D82" s="3" t="str">
        <f>VLOOKUP(C82,'Class Desc'!$C$5:$D$53,2,FALSE)</f>
        <v>MULTIPLE UNIT WATER</v>
      </c>
      <c r="E82" s="15">
        <v>3</v>
      </c>
      <c r="I82" s="9">
        <v>17589.330000000002</v>
      </c>
      <c r="J82" s="9">
        <v>15901.26</v>
      </c>
      <c r="K82" s="9">
        <v>17357.759999999998</v>
      </c>
      <c r="L82" s="9">
        <v>19098.82</v>
      </c>
      <c r="M82" s="9">
        <v>17616.22</v>
      </c>
      <c r="N82" s="9">
        <v>17851.97</v>
      </c>
    </row>
    <row r="83" spans="2:14" x14ac:dyDescent="0.25">
      <c r="B83" s="9">
        <v>15</v>
      </c>
      <c r="C83" s="10" t="s">
        <v>29</v>
      </c>
      <c r="D83" s="3" t="str">
        <f>VLOOKUP(C83,'Class Desc'!$C$5:$D$53,2,FALSE)</f>
        <v>MULTIPLE UNIT WATER</v>
      </c>
      <c r="E83" s="15">
        <v>4</v>
      </c>
      <c r="I83" s="9">
        <v>43665.74</v>
      </c>
      <c r="J83" s="9">
        <v>41268.07</v>
      </c>
      <c r="K83" s="9">
        <v>45372.61</v>
      </c>
      <c r="L83" s="9">
        <v>47838.28</v>
      </c>
      <c r="M83" s="9">
        <v>44405.3</v>
      </c>
      <c r="N83" s="9">
        <v>46427.46</v>
      </c>
    </row>
    <row r="84" spans="2:14" x14ac:dyDescent="0.25">
      <c r="B84" s="9">
        <v>15</v>
      </c>
      <c r="C84" s="10" t="s">
        <v>29</v>
      </c>
      <c r="D84" s="3" t="str">
        <f>VLOOKUP(C84,'Class Desc'!$C$5:$D$53,2,FALSE)</f>
        <v>MULTIPLE UNIT WATER</v>
      </c>
      <c r="E84" s="15">
        <v>6</v>
      </c>
      <c r="I84" s="9">
        <v>39588.99</v>
      </c>
      <c r="J84" s="9">
        <v>35105.019999999997</v>
      </c>
      <c r="K84" s="9">
        <v>36181.379999999997</v>
      </c>
      <c r="L84" s="9">
        <v>37860.22</v>
      </c>
      <c r="M84" s="9">
        <v>35820.800000000003</v>
      </c>
      <c r="N84" s="9">
        <v>39128.949999999997</v>
      </c>
    </row>
    <row r="85" spans="2:14" x14ac:dyDescent="0.25">
      <c r="B85" s="9">
        <v>15</v>
      </c>
      <c r="C85" s="10" t="s">
        <v>29</v>
      </c>
      <c r="D85" s="3" t="str">
        <f>VLOOKUP(C85,'Class Desc'!$C$5:$D$53,2,FALSE)</f>
        <v>MULTIPLE UNIT WATER</v>
      </c>
      <c r="E85" s="15">
        <v>8</v>
      </c>
      <c r="I85" s="9">
        <v>10269.51</v>
      </c>
      <c r="J85" s="9">
        <v>9959.34</v>
      </c>
      <c r="K85" s="9">
        <v>10789.13</v>
      </c>
      <c r="L85" s="9">
        <v>12605.01</v>
      </c>
      <c r="M85" s="9">
        <v>11610.9</v>
      </c>
      <c r="N85" s="9">
        <v>11975.24</v>
      </c>
    </row>
    <row r="86" spans="2:14" x14ac:dyDescent="0.25">
      <c r="B86" s="9">
        <v>15</v>
      </c>
      <c r="C86" s="10" t="s">
        <v>30</v>
      </c>
      <c r="D86" s="3" t="str">
        <f>VLOOKUP(C86,'Class Desc'!$C$5:$D$53,2,FALSE)</f>
        <v>HSG AUTH MULT UNIT WATER</v>
      </c>
      <c r="E86" s="15">
        <v>0.75</v>
      </c>
      <c r="I86" s="9">
        <v>3570.82</v>
      </c>
      <c r="J86" s="9">
        <v>3418.04</v>
      </c>
      <c r="K86" s="9">
        <v>4013.23</v>
      </c>
      <c r="L86" s="9">
        <v>4310.9399999999996</v>
      </c>
      <c r="M86" s="9">
        <v>3785.23</v>
      </c>
      <c r="N86" s="9">
        <v>3819.36</v>
      </c>
    </row>
    <row r="87" spans="2:14" x14ac:dyDescent="0.25">
      <c r="B87" s="9">
        <v>15</v>
      </c>
      <c r="C87" s="10" t="s">
        <v>30</v>
      </c>
      <c r="D87" s="3" t="str">
        <f>VLOOKUP(C87,'Class Desc'!$C$5:$D$53,2,FALSE)</f>
        <v>HSG AUTH MULT UNIT WATER</v>
      </c>
      <c r="E87" s="15">
        <v>1</v>
      </c>
      <c r="I87" s="9">
        <v>3921.89</v>
      </c>
      <c r="J87" s="9">
        <v>3883.1</v>
      </c>
      <c r="K87" s="9">
        <v>4251.6899999999996</v>
      </c>
      <c r="L87" s="9">
        <v>4425.28</v>
      </c>
      <c r="M87" s="9">
        <v>4073.08</v>
      </c>
      <c r="N87" s="9">
        <v>4265.1400000000003</v>
      </c>
    </row>
    <row r="88" spans="2:14" x14ac:dyDescent="0.25">
      <c r="B88" s="9">
        <v>15</v>
      </c>
      <c r="C88" s="10" t="s">
        <v>30</v>
      </c>
      <c r="D88" s="3" t="str">
        <f>VLOOKUP(C88,'Class Desc'!$C$5:$D$53,2,FALSE)</f>
        <v>HSG AUTH MULT UNIT WATER</v>
      </c>
      <c r="E88" s="15">
        <v>1.5</v>
      </c>
      <c r="I88" s="9">
        <v>10978.6</v>
      </c>
      <c r="J88" s="9">
        <v>8691.81</v>
      </c>
      <c r="K88" s="9">
        <v>9052.98</v>
      </c>
      <c r="L88" s="9">
        <v>10196.540000000001</v>
      </c>
      <c r="M88" s="9">
        <v>9486.5300000000007</v>
      </c>
      <c r="N88" s="9">
        <v>10014.719999999999</v>
      </c>
    </row>
    <row r="89" spans="2:14" x14ac:dyDescent="0.25">
      <c r="B89" s="9">
        <v>15</v>
      </c>
      <c r="C89" s="10" t="s">
        <v>30</v>
      </c>
      <c r="D89" s="3" t="str">
        <f>VLOOKUP(C89,'Class Desc'!$C$5:$D$53,2,FALSE)</f>
        <v>HSG AUTH MULT UNIT WATER</v>
      </c>
      <c r="E89" s="15">
        <v>2</v>
      </c>
      <c r="I89" s="9">
        <v>3032.79</v>
      </c>
      <c r="J89" s="9">
        <v>2566.62</v>
      </c>
      <c r="K89" s="9">
        <v>2797.78</v>
      </c>
      <c r="L89" s="9">
        <v>3140.31</v>
      </c>
      <c r="M89" s="9">
        <v>2957.91</v>
      </c>
      <c r="N89" s="9">
        <v>3544.28</v>
      </c>
    </row>
    <row r="90" spans="2:14" x14ac:dyDescent="0.25">
      <c r="B90" s="9">
        <v>15</v>
      </c>
      <c r="C90" s="10" t="s">
        <v>30</v>
      </c>
      <c r="D90" s="3" t="str">
        <f>VLOOKUP(C90,'Class Desc'!$C$5:$D$53,2,FALSE)</f>
        <v>HSG AUTH MULT UNIT WATER</v>
      </c>
      <c r="E90" s="15">
        <v>3</v>
      </c>
      <c r="I90" s="9">
        <v>2029.46</v>
      </c>
      <c r="J90" s="9">
        <v>1761.04</v>
      </c>
      <c r="K90" s="9">
        <v>1674.26</v>
      </c>
      <c r="L90" s="9">
        <v>1878.93</v>
      </c>
      <c r="M90" s="9">
        <v>1974.16</v>
      </c>
      <c r="N90" s="9">
        <v>2107.0300000000002</v>
      </c>
    </row>
    <row r="91" spans="2:14" x14ac:dyDescent="0.25">
      <c r="B91" s="9">
        <v>15</v>
      </c>
      <c r="C91" s="10" t="s">
        <v>30</v>
      </c>
      <c r="D91" s="3" t="str">
        <f>VLOOKUP(C91,'Class Desc'!$C$5:$D$53,2,FALSE)</f>
        <v>HSG AUTH MULT UNIT WATER</v>
      </c>
      <c r="E91" s="15">
        <v>4</v>
      </c>
      <c r="I91" s="9">
        <v>676.84</v>
      </c>
      <c r="J91" s="9">
        <v>622.70000000000005</v>
      </c>
      <c r="K91" s="9">
        <v>937.96</v>
      </c>
      <c r="L91" s="9">
        <v>1152.6199999999999</v>
      </c>
      <c r="M91" s="9">
        <v>659.94</v>
      </c>
      <c r="N91" s="9">
        <v>732.14</v>
      </c>
    </row>
    <row r="92" spans="2:14" x14ac:dyDescent="0.25">
      <c r="B92" s="9">
        <v>15</v>
      </c>
      <c r="C92" s="10" t="s">
        <v>31</v>
      </c>
      <c r="D92" s="3" t="str">
        <f>VLOOKUP(C92,'Class Desc'!$C$5:$D$53,2,FALSE)</f>
        <v>RECYCLED WATER</v>
      </c>
      <c r="E92" s="15">
        <v>3</v>
      </c>
      <c r="I92" s="11"/>
      <c r="J92" s="11"/>
      <c r="K92" s="11"/>
      <c r="L92" s="11"/>
      <c r="M92" s="9">
        <v>467.11</v>
      </c>
      <c r="N92" s="9">
        <v>29.1</v>
      </c>
    </row>
    <row r="93" spans="2:14" x14ac:dyDescent="0.25">
      <c r="B93" s="9">
        <v>15</v>
      </c>
      <c r="C93" s="10" t="s">
        <v>32</v>
      </c>
      <c r="D93" s="3" t="str">
        <f>VLOOKUP(C93,'Class Desc'!$C$5:$D$53,2,FALSE)</f>
        <v>SINGLE FAMILY WATER</v>
      </c>
      <c r="E93" s="10" t="s">
        <v>12</v>
      </c>
      <c r="I93" s="9">
        <v>7923.44</v>
      </c>
      <c r="J93" s="9">
        <v>8679.7999999999993</v>
      </c>
      <c r="K93" s="9">
        <v>8810</v>
      </c>
      <c r="L93" s="9">
        <v>9428</v>
      </c>
      <c r="M93" s="9">
        <v>9590</v>
      </c>
      <c r="N93" s="9">
        <v>10114.32</v>
      </c>
    </row>
    <row r="94" spans="2:14" x14ac:dyDescent="0.25">
      <c r="B94" s="9">
        <v>15</v>
      </c>
      <c r="C94" s="10" t="s">
        <v>32</v>
      </c>
      <c r="D94" s="3" t="str">
        <f>VLOOKUP(C94,'Class Desc'!$C$5:$D$53,2,FALSE)</f>
        <v>SINGLE FAMILY WATER</v>
      </c>
      <c r="E94" s="15">
        <v>0.75</v>
      </c>
      <c r="I94" s="9">
        <v>1220815.43</v>
      </c>
      <c r="J94" s="9">
        <v>1175775.72</v>
      </c>
      <c r="K94" s="9">
        <v>1199220.97</v>
      </c>
      <c r="L94" s="9">
        <v>1276805.21</v>
      </c>
      <c r="M94" s="9">
        <v>1215277.47</v>
      </c>
      <c r="N94" s="9">
        <v>1263331.44</v>
      </c>
    </row>
    <row r="95" spans="2:14" x14ac:dyDescent="0.25">
      <c r="B95" s="9">
        <v>15</v>
      </c>
      <c r="C95" s="10" t="s">
        <v>32</v>
      </c>
      <c r="D95" s="3" t="str">
        <f>VLOOKUP(C95,'Class Desc'!$C$5:$D$53,2,FALSE)</f>
        <v>SINGLE FAMILY WATER</v>
      </c>
      <c r="E95" s="15">
        <v>1</v>
      </c>
      <c r="I95" s="9">
        <v>488267.73</v>
      </c>
      <c r="J95" s="9">
        <v>473812.7</v>
      </c>
      <c r="K95" s="9">
        <v>489719.51</v>
      </c>
      <c r="L95" s="9">
        <v>516350.65</v>
      </c>
      <c r="M95" s="9">
        <v>503447.78</v>
      </c>
      <c r="N95" s="9">
        <v>505174.67</v>
      </c>
    </row>
    <row r="96" spans="2:14" x14ac:dyDescent="0.25">
      <c r="B96" s="9">
        <v>15</v>
      </c>
      <c r="C96" s="10" t="s">
        <v>32</v>
      </c>
      <c r="D96" s="3" t="str">
        <f>VLOOKUP(C96,'Class Desc'!$C$5:$D$53,2,FALSE)</f>
        <v>SINGLE FAMILY WATER</v>
      </c>
      <c r="E96" s="15">
        <v>1.5</v>
      </c>
      <c r="I96" s="9">
        <v>4630.74</v>
      </c>
      <c r="J96" s="9">
        <v>4350.3</v>
      </c>
      <c r="K96" s="9">
        <v>4392.6400000000003</v>
      </c>
      <c r="L96" s="9">
        <v>4784.01</v>
      </c>
      <c r="M96" s="9">
        <v>4594.1499999999996</v>
      </c>
      <c r="N96" s="9">
        <v>4599.51</v>
      </c>
    </row>
    <row r="97" spans="2:17" x14ac:dyDescent="0.25">
      <c r="B97" s="9">
        <v>15</v>
      </c>
      <c r="C97" s="10" t="s">
        <v>32</v>
      </c>
      <c r="D97" s="3" t="str">
        <f>VLOOKUP(C97,'Class Desc'!$C$5:$D$53,2,FALSE)</f>
        <v>SINGLE FAMILY WATER</v>
      </c>
      <c r="E97" s="15">
        <v>2</v>
      </c>
      <c r="I97" s="9">
        <v>958.75</v>
      </c>
      <c r="J97" s="9">
        <v>907.92</v>
      </c>
      <c r="K97" s="9">
        <v>887.14</v>
      </c>
      <c r="L97" s="9">
        <v>1062.6199999999999</v>
      </c>
      <c r="M97" s="9">
        <v>1061.29</v>
      </c>
      <c r="N97" s="9">
        <v>987.03</v>
      </c>
    </row>
    <row r="98" spans="2:17" x14ac:dyDescent="0.25">
      <c r="B98" s="9">
        <v>15</v>
      </c>
      <c r="C98" s="10" t="s">
        <v>33</v>
      </c>
      <c r="D98" s="3" t="str">
        <f>VLOOKUP(C98,'Class Desc'!$C$5:$D$53,2,FALSE)</f>
        <v>HSG AUTH SNGLE UNIT WATER</v>
      </c>
      <c r="E98" s="15">
        <v>0.75</v>
      </c>
      <c r="I98" s="9">
        <v>3962.84</v>
      </c>
      <c r="J98" s="9">
        <v>3589.06</v>
      </c>
      <c r="K98" s="9">
        <v>3828.69</v>
      </c>
      <c r="L98" s="9">
        <v>4152.95</v>
      </c>
      <c r="M98" s="9">
        <v>4224.8900000000003</v>
      </c>
      <c r="N98" s="9">
        <v>3842.79</v>
      </c>
    </row>
    <row r="99" spans="2:17" x14ac:dyDescent="0.25">
      <c r="B99" s="9">
        <v>15</v>
      </c>
      <c r="C99" s="10" t="s">
        <v>33</v>
      </c>
      <c r="D99" s="3" t="str">
        <f>VLOOKUP(C99,'Class Desc'!$C$5:$D$53,2,FALSE)</f>
        <v>HSG AUTH SNGLE UNIT WATER</v>
      </c>
      <c r="E99" s="15">
        <v>1</v>
      </c>
      <c r="I99" s="9">
        <v>429.6</v>
      </c>
      <c r="J99" s="9">
        <v>477.34</v>
      </c>
      <c r="K99" s="9">
        <v>342.08</v>
      </c>
      <c r="L99" s="9">
        <v>361.54</v>
      </c>
      <c r="M99" s="9">
        <v>337.23</v>
      </c>
      <c r="N99" s="9">
        <v>448.61</v>
      </c>
    </row>
    <row r="100" spans="2:17" x14ac:dyDescent="0.25">
      <c r="B100" s="9">
        <v>15</v>
      </c>
      <c r="C100" s="10" t="s">
        <v>34</v>
      </c>
      <c r="D100" s="3" t="str">
        <f>VLOOKUP(C100,'Class Desc'!$C$5:$D$53,2,FALSE)</f>
        <v>SCHOOLS COMMERCIAL</v>
      </c>
      <c r="E100" s="15">
        <v>0.75</v>
      </c>
      <c r="I100" s="9">
        <v>47.17</v>
      </c>
      <c r="J100" s="9">
        <v>46.94</v>
      </c>
      <c r="K100" s="9">
        <v>48.8</v>
      </c>
      <c r="L100" s="9">
        <v>52.51</v>
      </c>
      <c r="M100" s="9">
        <v>46.94</v>
      </c>
      <c r="N100" s="9">
        <v>49.96</v>
      </c>
    </row>
    <row r="101" spans="2:17" x14ac:dyDescent="0.25">
      <c r="B101" s="9">
        <v>15</v>
      </c>
      <c r="C101" s="10" t="s">
        <v>34</v>
      </c>
      <c r="D101" s="3" t="str">
        <f>VLOOKUP(C101,'Class Desc'!$C$5:$D$53,2,FALSE)</f>
        <v>SCHOOLS COMMERCIAL</v>
      </c>
      <c r="E101" s="15">
        <v>1</v>
      </c>
      <c r="I101" s="9">
        <v>149.06</v>
      </c>
      <c r="J101" s="9">
        <v>181.31</v>
      </c>
      <c r="K101" s="9">
        <v>174.37</v>
      </c>
      <c r="L101" s="9">
        <v>142.56</v>
      </c>
      <c r="M101" s="9">
        <v>129.1</v>
      </c>
      <c r="N101" s="9">
        <v>172.95</v>
      </c>
    </row>
    <row r="102" spans="2:17" x14ac:dyDescent="0.25">
      <c r="B102" s="9">
        <v>15</v>
      </c>
      <c r="C102" s="10" t="s">
        <v>34</v>
      </c>
      <c r="D102" s="3" t="str">
        <f>VLOOKUP(C102,'Class Desc'!$C$5:$D$53,2,FALSE)</f>
        <v>SCHOOLS COMMERCIAL</v>
      </c>
      <c r="E102" s="15">
        <v>1.5</v>
      </c>
      <c r="I102" s="9">
        <v>429.74</v>
      </c>
      <c r="J102" s="9">
        <v>643.39</v>
      </c>
      <c r="K102" s="9">
        <v>588.01</v>
      </c>
      <c r="L102" s="9">
        <v>467.58</v>
      </c>
      <c r="M102" s="9">
        <v>403.52</v>
      </c>
      <c r="N102" s="9">
        <v>610.25</v>
      </c>
    </row>
    <row r="103" spans="2:17" x14ac:dyDescent="0.25">
      <c r="B103" s="9">
        <v>15</v>
      </c>
      <c r="C103" s="10" t="s">
        <v>34</v>
      </c>
      <c r="D103" s="3" t="str">
        <f>VLOOKUP(C103,'Class Desc'!$C$5:$D$53,2,FALSE)</f>
        <v>SCHOOLS COMMERCIAL</v>
      </c>
      <c r="E103" s="15">
        <v>2</v>
      </c>
      <c r="I103" s="9">
        <v>4760.4799999999996</v>
      </c>
      <c r="J103" s="9">
        <v>4071.24</v>
      </c>
      <c r="K103" s="9">
        <v>3969.19</v>
      </c>
      <c r="L103" s="9">
        <v>4928.08</v>
      </c>
      <c r="M103" s="9">
        <v>4931.29</v>
      </c>
      <c r="N103" s="9">
        <v>5521.37</v>
      </c>
    </row>
    <row r="104" spans="2:17" x14ac:dyDescent="0.25">
      <c r="B104" s="9">
        <v>15</v>
      </c>
      <c r="C104" s="10" t="s">
        <v>34</v>
      </c>
      <c r="D104" s="3" t="str">
        <f>VLOOKUP(C104,'Class Desc'!$C$5:$D$53,2,FALSE)</f>
        <v>SCHOOLS COMMERCIAL</v>
      </c>
      <c r="E104" s="15">
        <v>3</v>
      </c>
      <c r="I104" s="9">
        <v>8018.78</v>
      </c>
      <c r="J104" s="9">
        <v>7455.15</v>
      </c>
      <c r="K104" s="9">
        <v>8302.7099999999991</v>
      </c>
      <c r="L104" s="9">
        <v>5503.4</v>
      </c>
      <c r="M104" s="9">
        <v>5532.5</v>
      </c>
      <c r="N104" s="9">
        <v>6824.97</v>
      </c>
    </row>
    <row r="105" spans="2:17" x14ac:dyDescent="0.25">
      <c r="B105" s="9">
        <v>15</v>
      </c>
      <c r="C105" s="10" t="s">
        <v>34</v>
      </c>
      <c r="D105" s="3" t="str">
        <f>VLOOKUP(C105,'Class Desc'!$C$5:$D$53,2,FALSE)</f>
        <v>SCHOOLS COMMERCIAL</v>
      </c>
      <c r="E105" s="15">
        <v>4</v>
      </c>
      <c r="I105" s="9">
        <v>13913.49</v>
      </c>
      <c r="J105" s="9">
        <v>13553.96</v>
      </c>
      <c r="K105" s="9">
        <v>14193.52</v>
      </c>
      <c r="L105" s="9">
        <v>9778.6</v>
      </c>
      <c r="M105" s="9">
        <v>7429.17</v>
      </c>
      <c r="N105" s="9">
        <v>14905.6</v>
      </c>
    </row>
    <row r="106" spans="2:17" x14ac:dyDescent="0.25">
      <c r="B106" s="9">
        <v>15</v>
      </c>
      <c r="C106" s="10" t="s">
        <v>34</v>
      </c>
      <c r="D106" s="3" t="str">
        <f>VLOOKUP(C106,'Class Desc'!$C$5:$D$53,2,FALSE)</f>
        <v>SCHOOLS COMMERCIAL</v>
      </c>
      <c r="E106" s="15">
        <v>6</v>
      </c>
      <c r="I106" s="9">
        <v>2535.7399999999998</v>
      </c>
      <c r="J106" s="9">
        <v>2582.59</v>
      </c>
      <c r="K106" s="9">
        <v>1926.34</v>
      </c>
      <c r="L106" s="9">
        <v>1395.64</v>
      </c>
      <c r="M106" s="9">
        <v>1326.99</v>
      </c>
      <c r="N106" s="9">
        <v>1971.37</v>
      </c>
    </row>
    <row r="107" spans="2:17" x14ac:dyDescent="0.25">
      <c r="B107" s="9">
        <v>11</v>
      </c>
      <c r="C107" s="10" t="s">
        <v>11</v>
      </c>
      <c r="D107" s="3" t="str">
        <f>VLOOKUP(C107,'Class Desc'!$C$5:$D$53,2,FALSE)</f>
        <v>AGRICULTURAL WATER</v>
      </c>
      <c r="E107" s="10" t="s">
        <v>12</v>
      </c>
      <c r="F107" s="9">
        <v>131.82</v>
      </c>
      <c r="G107" s="9">
        <v>131.82</v>
      </c>
      <c r="H107" s="9">
        <v>131.82</v>
      </c>
      <c r="I107" s="9">
        <v>131.82</v>
      </c>
      <c r="J107" s="9">
        <v>131.82</v>
      </c>
      <c r="K107" s="9">
        <v>131.82</v>
      </c>
      <c r="L107" s="9">
        <v>131.82</v>
      </c>
      <c r="M107" s="9">
        <v>324.82</v>
      </c>
      <c r="N107" s="9">
        <v>324.82</v>
      </c>
      <c r="O107" s="9">
        <v>131.82</v>
      </c>
      <c r="P107" s="9">
        <v>131.82</v>
      </c>
      <c r="Q107" s="9">
        <v>131.82</v>
      </c>
    </row>
    <row r="108" spans="2:17" x14ac:dyDescent="0.25">
      <c r="B108" s="9">
        <v>11</v>
      </c>
      <c r="C108" s="10" t="s">
        <v>11</v>
      </c>
      <c r="D108" s="3" t="str">
        <f>VLOOKUP(C108,'Class Desc'!$C$5:$D$53,2,FALSE)</f>
        <v>AGRICULTURAL WATER</v>
      </c>
      <c r="E108" s="15">
        <v>0.75</v>
      </c>
      <c r="F108" s="9">
        <v>920.21</v>
      </c>
      <c r="G108" s="9">
        <v>979.01</v>
      </c>
      <c r="H108" s="9">
        <v>870.66</v>
      </c>
      <c r="I108" s="9">
        <v>1091.1099999999999</v>
      </c>
      <c r="J108" s="9">
        <v>1180.67</v>
      </c>
      <c r="K108" s="9">
        <v>1566.22</v>
      </c>
      <c r="L108" s="9">
        <v>1896.78</v>
      </c>
      <c r="M108" s="9">
        <v>1424.56</v>
      </c>
      <c r="N108" s="9">
        <v>2210.02</v>
      </c>
      <c r="O108" s="9">
        <v>1448.82</v>
      </c>
      <c r="P108" s="9">
        <v>1502.49</v>
      </c>
      <c r="Q108" s="9">
        <v>831.97</v>
      </c>
    </row>
    <row r="109" spans="2:17" x14ac:dyDescent="0.25">
      <c r="B109" s="9">
        <v>11</v>
      </c>
      <c r="C109" s="10" t="s">
        <v>11</v>
      </c>
      <c r="D109" s="3" t="str">
        <f>VLOOKUP(C109,'Class Desc'!$C$5:$D$53,2,FALSE)</f>
        <v>AGRICULTURAL WATER</v>
      </c>
      <c r="E109" s="15">
        <v>1</v>
      </c>
      <c r="F109" s="9">
        <v>168.17</v>
      </c>
      <c r="G109" s="9">
        <v>377.32</v>
      </c>
      <c r="H109" s="9">
        <v>251.98</v>
      </c>
      <c r="I109" s="9">
        <v>235.41</v>
      </c>
      <c r="J109" s="9">
        <v>363.26</v>
      </c>
      <c r="K109" s="9">
        <v>684.77</v>
      </c>
      <c r="L109" s="9">
        <v>682.09</v>
      </c>
      <c r="M109" s="9">
        <v>522.49</v>
      </c>
      <c r="N109" s="9">
        <v>542.44000000000005</v>
      </c>
      <c r="O109" s="9">
        <v>395.57</v>
      </c>
      <c r="P109" s="9">
        <v>379.78</v>
      </c>
      <c r="Q109" s="9">
        <v>297.27999999999997</v>
      </c>
    </row>
    <row r="110" spans="2:17" x14ac:dyDescent="0.25">
      <c r="B110" s="9">
        <v>11</v>
      </c>
      <c r="C110" s="10" t="s">
        <v>11</v>
      </c>
      <c r="D110" s="3" t="str">
        <f>VLOOKUP(C110,'Class Desc'!$C$5:$D$53,2,FALSE)</f>
        <v>AGRICULTURAL WATER</v>
      </c>
      <c r="E110" s="15">
        <v>1.5</v>
      </c>
      <c r="F110" s="9">
        <v>1366.88</v>
      </c>
      <c r="G110" s="9">
        <v>1667.69</v>
      </c>
      <c r="H110" s="9">
        <v>1028.8900000000001</v>
      </c>
      <c r="I110" s="9">
        <v>1814.81</v>
      </c>
      <c r="J110" s="9">
        <v>1633.67</v>
      </c>
      <c r="K110" s="9">
        <v>2325.89</v>
      </c>
      <c r="L110" s="9">
        <v>2381.98</v>
      </c>
      <c r="M110" s="9">
        <v>1678.47</v>
      </c>
      <c r="N110" s="9">
        <v>1764.08</v>
      </c>
      <c r="O110" s="9">
        <v>1547.68</v>
      </c>
      <c r="P110" s="9">
        <v>1872.96</v>
      </c>
      <c r="Q110" s="9">
        <v>1012.93</v>
      </c>
    </row>
    <row r="111" spans="2:17" x14ac:dyDescent="0.25">
      <c r="B111" s="9">
        <v>11</v>
      </c>
      <c r="C111" s="10" t="s">
        <v>11</v>
      </c>
      <c r="D111" s="3" t="str">
        <f>VLOOKUP(C111,'Class Desc'!$C$5:$D$53,2,FALSE)</f>
        <v>AGRICULTURAL WATER</v>
      </c>
      <c r="E111" s="15">
        <v>2</v>
      </c>
      <c r="F111" s="9">
        <v>173.03</v>
      </c>
      <c r="G111" s="9">
        <v>709.63</v>
      </c>
      <c r="H111" s="9">
        <v>336.06</v>
      </c>
      <c r="I111" s="9">
        <v>540.12</v>
      </c>
      <c r="J111" s="9">
        <v>2007.83</v>
      </c>
      <c r="K111" s="9">
        <v>1822.32</v>
      </c>
      <c r="L111" s="9">
        <v>654.09</v>
      </c>
      <c r="M111" s="9">
        <v>425.38</v>
      </c>
      <c r="N111" s="9">
        <v>426.25</v>
      </c>
      <c r="O111" s="9">
        <v>394.67</v>
      </c>
      <c r="P111" s="9">
        <v>832.1</v>
      </c>
      <c r="Q111" s="9">
        <v>940.28</v>
      </c>
    </row>
    <row r="112" spans="2:17" x14ac:dyDescent="0.25">
      <c r="B112" s="9">
        <v>11</v>
      </c>
      <c r="C112" s="10" t="s">
        <v>11</v>
      </c>
      <c r="D112" s="3" t="str">
        <f>VLOOKUP(C112,'Class Desc'!$C$5:$D$53,2,FALSE)</f>
        <v>AGRICULTURAL WATER</v>
      </c>
      <c r="E112" s="15">
        <v>3</v>
      </c>
      <c r="F112" s="9">
        <v>440.38</v>
      </c>
      <c r="G112" s="9">
        <v>1242.3900000000001</v>
      </c>
      <c r="H112" s="9">
        <v>812.18</v>
      </c>
      <c r="I112" s="9">
        <v>1057.77</v>
      </c>
      <c r="J112" s="9">
        <v>1984.42</v>
      </c>
      <c r="K112" s="9">
        <v>2227.59</v>
      </c>
      <c r="L112" s="9">
        <v>2352.98</v>
      </c>
      <c r="M112" s="9">
        <v>2188.3000000000002</v>
      </c>
      <c r="N112" s="9">
        <v>2316.4899999999998</v>
      </c>
      <c r="O112" s="9">
        <v>1784.44</v>
      </c>
      <c r="P112" s="9">
        <v>2310.42</v>
      </c>
      <c r="Q112" s="9">
        <v>1390.03</v>
      </c>
    </row>
    <row r="113" spans="2:17" x14ac:dyDescent="0.25">
      <c r="B113" s="9">
        <v>11</v>
      </c>
      <c r="C113" s="10" t="s">
        <v>11</v>
      </c>
      <c r="D113" s="3" t="str">
        <f>VLOOKUP(C113,'Class Desc'!$C$5:$D$53,2,FALSE)</f>
        <v>AGRICULTURAL WATER</v>
      </c>
      <c r="E113" s="15">
        <v>4</v>
      </c>
      <c r="F113" s="9">
        <v>169.94</v>
      </c>
      <c r="G113" s="9">
        <v>408.95</v>
      </c>
      <c r="H113" s="9">
        <v>281.23</v>
      </c>
      <c r="I113" s="9">
        <v>381.98</v>
      </c>
      <c r="J113" s="9">
        <v>673</v>
      </c>
      <c r="K113" s="9">
        <v>545.37</v>
      </c>
      <c r="L113" s="9">
        <v>297.5</v>
      </c>
      <c r="M113" s="9">
        <v>2310.9699999999998</v>
      </c>
      <c r="N113" s="9">
        <v>180.23</v>
      </c>
      <c r="O113" s="9">
        <v>401.29</v>
      </c>
      <c r="P113" s="9">
        <v>170.55</v>
      </c>
      <c r="Q113" s="9">
        <v>230.57</v>
      </c>
    </row>
    <row r="114" spans="2:17" x14ac:dyDescent="0.25">
      <c r="B114" s="9">
        <v>11</v>
      </c>
      <c r="C114" s="10" t="s">
        <v>11</v>
      </c>
      <c r="D114" s="3" t="str">
        <f>VLOOKUP(C114,'Class Desc'!$C$5:$D$53,2,FALSE)</f>
        <v>AGRICULTURAL WATER</v>
      </c>
      <c r="E114" s="15">
        <v>6</v>
      </c>
      <c r="F114" s="9">
        <v>12359.66</v>
      </c>
      <c r="G114" s="9">
        <v>23429.15</v>
      </c>
      <c r="H114" s="9">
        <v>21277.03</v>
      </c>
      <c r="I114" s="9">
        <v>20652.45</v>
      </c>
      <c r="J114" s="9">
        <v>33867.47</v>
      </c>
      <c r="K114" s="9">
        <v>34925.660000000003</v>
      </c>
      <c r="L114" s="9">
        <v>38519.449999999997</v>
      </c>
      <c r="M114" s="9">
        <v>28669.759999999998</v>
      </c>
      <c r="N114" s="9">
        <v>47293</v>
      </c>
      <c r="O114" s="9">
        <v>27928.35</v>
      </c>
      <c r="P114" s="9">
        <v>56737.61</v>
      </c>
      <c r="Q114" s="9">
        <v>26837.05</v>
      </c>
    </row>
    <row r="115" spans="2:17" x14ac:dyDescent="0.25">
      <c r="B115" s="9">
        <v>11</v>
      </c>
      <c r="C115" s="10" t="s">
        <v>11</v>
      </c>
      <c r="D115" s="3" t="str">
        <f>VLOOKUP(C115,'Class Desc'!$C$5:$D$53,2,FALSE)</f>
        <v>AGRICULTURAL WATER</v>
      </c>
      <c r="E115" s="15">
        <v>8</v>
      </c>
      <c r="F115" s="9">
        <v>3511.92</v>
      </c>
      <c r="G115" s="9">
        <v>6152.14</v>
      </c>
      <c r="H115" s="9">
        <v>4464</v>
      </c>
      <c r="I115" s="9">
        <v>5269.88</v>
      </c>
      <c r="J115" s="9">
        <v>9643.3700000000008</v>
      </c>
      <c r="K115" s="9">
        <v>4611.8900000000003</v>
      </c>
      <c r="L115" s="9">
        <v>4985.47</v>
      </c>
      <c r="M115" s="9">
        <v>6544.39</v>
      </c>
      <c r="N115" s="9">
        <v>7471.52</v>
      </c>
      <c r="O115" s="9">
        <v>5746.81</v>
      </c>
      <c r="P115" s="9">
        <v>17993.68</v>
      </c>
      <c r="Q115" s="9">
        <v>7517.19</v>
      </c>
    </row>
    <row r="116" spans="2:17" x14ac:dyDescent="0.25">
      <c r="B116" s="9">
        <v>11</v>
      </c>
      <c r="C116" s="10" t="s">
        <v>16</v>
      </c>
      <c r="D116" s="3" t="str">
        <f>VLOOKUP(C116,'Class Desc'!$C$5:$D$53,2,FALSE)</f>
        <v>COMMERCIAL WATER</v>
      </c>
      <c r="E116" s="10" t="s">
        <v>12</v>
      </c>
      <c r="F116" s="9">
        <v>3933.05</v>
      </c>
      <c r="G116" s="9">
        <v>3809.47</v>
      </c>
      <c r="H116" s="9">
        <v>3845.59</v>
      </c>
      <c r="I116" s="9">
        <v>2665.99</v>
      </c>
      <c r="J116" s="9">
        <v>5885.54</v>
      </c>
      <c r="K116" s="9">
        <v>3063.73</v>
      </c>
      <c r="L116" s="9">
        <v>9059.77</v>
      </c>
      <c r="M116" s="9">
        <v>3587.32</v>
      </c>
      <c r="N116" s="9">
        <v>2483.4699999999998</v>
      </c>
      <c r="O116" s="9">
        <v>2636.74</v>
      </c>
      <c r="P116" s="9">
        <v>3950.65</v>
      </c>
      <c r="Q116" s="9">
        <v>2371.65</v>
      </c>
    </row>
    <row r="117" spans="2:17" x14ac:dyDescent="0.25">
      <c r="B117" s="9">
        <v>11</v>
      </c>
      <c r="C117" s="10" t="s">
        <v>16</v>
      </c>
      <c r="D117" s="3" t="str">
        <f>VLOOKUP(C117,'Class Desc'!$C$5:$D$53,2,FALSE)</f>
        <v>COMMERCIAL WATER</v>
      </c>
      <c r="E117" s="15">
        <v>0.75</v>
      </c>
      <c r="F117" s="9">
        <v>24781.62</v>
      </c>
      <c r="G117" s="9">
        <v>24013.98</v>
      </c>
      <c r="H117" s="9">
        <v>23000.880000000001</v>
      </c>
      <c r="I117" s="9">
        <v>24211.39</v>
      </c>
      <c r="J117" s="9">
        <v>25053.72</v>
      </c>
      <c r="K117" s="9">
        <v>26192.38</v>
      </c>
      <c r="L117" s="9">
        <v>26830.11</v>
      </c>
      <c r="M117" s="9">
        <v>26112.52</v>
      </c>
      <c r="N117" s="9">
        <v>27717.22</v>
      </c>
      <c r="O117" s="9">
        <v>25625.73</v>
      </c>
      <c r="P117" s="9">
        <v>25801.85</v>
      </c>
      <c r="Q117" s="9">
        <v>26040.82</v>
      </c>
    </row>
    <row r="118" spans="2:17" x14ac:dyDescent="0.25">
      <c r="B118" s="9">
        <v>11</v>
      </c>
      <c r="C118" s="10" t="s">
        <v>16</v>
      </c>
      <c r="D118" s="3" t="str">
        <f>VLOOKUP(C118,'Class Desc'!$C$5:$D$53,2,FALSE)</f>
        <v>COMMERCIAL WATER</v>
      </c>
      <c r="E118" s="15">
        <v>1</v>
      </c>
      <c r="F118" s="9">
        <v>26277.67</v>
      </c>
      <c r="G118" s="9">
        <v>25376.95</v>
      </c>
      <c r="H118" s="9">
        <v>23680.95</v>
      </c>
      <c r="I118" s="9">
        <v>26706.91</v>
      </c>
      <c r="J118" s="9">
        <v>29998.01</v>
      </c>
      <c r="K118" s="9">
        <v>32007.27</v>
      </c>
      <c r="L118" s="9">
        <v>31674.48</v>
      </c>
      <c r="M118" s="9">
        <v>32208.47</v>
      </c>
      <c r="N118" s="9">
        <v>35081.64</v>
      </c>
      <c r="O118" s="9">
        <v>28591.42</v>
      </c>
      <c r="P118" s="9">
        <v>28554.43</v>
      </c>
      <c r="Q118" s="9">
        <v>26340.77</v>
      </c>
    </row>
    <row r="119" spans="2:17" x14ac:dyDescent="0.25">
      <c r="B119" s="9">
        <v>11</v>
      </c>
      <c r="C119" s="10" t="s">
        <v>16</v>
      </c>
      <c r="D119" s="3" t="str">
        <f>VLOOKUP(C119,'Class Desc'!$C$5:$D$53,2,FALSE)</f>
        <v>COMMERCIAL WATER</v>
      </c>
      <c r="E119" s="15">
        <v>1.5</v>
      </c>
      <c r="F119" s="9">
        <v>51534.06</v>
      </c>
      <c r="G119" s="9">
        <v>54063.48</v>
      </c>
      <c r="H119" s="9">
        <v>55393.61</v>
      </c>
      <c r="I119" s="9">
        <v>63505.53</v>
      </c>
      <c r="J119" s="9">
        <v>92128.25</v>
      </c>
      <c r="K119" s="9">
        <v>97184.7</v>
      </c>
      <c r="L119" s="9">
        <v>86600.98</v>
      </c>
      <c r="M119" s="9">
        <v>79857.77</v>
      </c>
      <c r="N119" s="9">
        <v>75469.210000000006</v>
      </c>
      <c r="O119" s="9">
        <v>62629.99</v>
      </c>
      <c r="P119" s="9">
        <v>59758.26</v>
      </c>
      <c r="Q119" s="9">
        <v>51920.88</v>
      </c>
    </row>
    <row r="120" spans="2:17" x14ac:dyDescent="0.25">
      <c r="B120" s="9">
        <v>11</v>
      </c>
      <c r="C120" s="10" t="s">
        <v>16</v>
      </c>
      <c r="D120" s="3" t="str">
        <f>VLOOKUP(C120,'Class Desc'!$C$5:$D$53,2,FALSE)</f>
        <v>COMMERCIAL WATER</v>
      </c>
      <c r="E120" s="15">
        <v>10</v>
      </c>
      <c r="F120" s="9">
        <v>4243.01</v>
      </c>
      <c r="G120" s="9">
        <v>4093.62</v>
      </c>
      <c r="H120" s="9">
        <v>4000.99</v>
      </c>
      <c r="I120" s="9">
        <v>3976.74</v>
      </c>
      <c r="J120" s="9">
        <v>3970.05</v>
      </c>
      <c r="K120" s="9">
        <v>4123.74</v>
      </c>
      <c r="L120" s="9">
        <v>3990.88</v>
      </c>
      <c r="M120" s="9">
        <v>4119.79</v>
      </c>
      <c r="N120" s="9">
        <v>5600.3</v>
      </c>
      <c r="O120" s="9">
        <v>4236.6899999999996</v>
      </c>
      <c r="P120" s="9">
        <v>5091.97</v>
      </c>
      <c r="Q120" s="9">
        <v>4488.3999999999996</v>
      </c>
    </row>
    <row r="121" spans="2:17" x14ac:dyDescent="0.25">
      <c r="B121" s="9">
        <v>11</v>
      </c>
      <c r="C121" s="10" t="s">
        <v>16</v>
      </c>
      <c r="D121" s="3" t="str">
        <f>VLOOKUP(C121,'Class Desc'!$C$5:$D$53,2,FALSE)</f>
        <v>COMMERCIAL WATER</v>
      </c>
      <c r="E121" s="15">
        <v>2</v>
      </c>
      <c r="F121" s="9">
        <v>113329.08</v>
      </c>
      <c r="G121" s="9">
        <v>111937.34</v>
      </c>
      <c r="H121" s="9">
        <v>114490.7</v>
      </c>
      <c r="I121" s="9">
        <v>122806.13</v>
      </c>
      <c r="J121" s="9">
        <v>150333.15</v>
      </c>
      <c r="K121" s="9">
        <v>165610.39000000001</v>
      </c>
      <c r="L121" s="9">
        <v>167365.6</v>
      </c>
      <c r="M121" s="9">
        <v>150226.53</v>
      </c>
      <c r="N121" s="9">
        <v>145383.76</v>
      </c>
      <c r="O121" s="9">
        <v>131612.26999999999</v>
      </c>
      <c r="P121" s="9">
        <v>129074.56</v>
      </c>
      <c r="Q121" s="9">
        <v>122174.27</v>
      </c>
    </row>
    <row r="122" spans="2:17" x14ac:dyDescent="0.25">
      <c r="B122" s="9">
        <v>11</v>
      </c>
      <c r="C122" s="10" t="s">
        <v>16</v>
      </c>
      <c r="D122" s="3" t="str">
        <f>VLOOKUP(C122,'Class Desc'!$C$5:$D$53,2,FALSE)</f>
        <v>COMMERCIAL WATER</v>
      </c>
      <c r="E122" s="15">
        <v>3</v>
      </c>
      <c r="F122" s="9">
        <v>84682.41</v>
      </c>
      <c r="G122" s="9">
        <v>106031.02</v>
      </c>
      <c r="H122" s="9">
        <v>118673.16</v>
      </c>
      <c r="I122" s="9">
        <v>110488.57</v>
      </c>
      <c r="J122" s="9">
        <v>133533.66</v>
      </c>
      <c r="K122" s="9">
        <v>151478.51999999999</v>
      </c>
      <c r="L122" s="9">
        <v>129517.25</v>
      </c>
      <c r="M122" s="9">
        <v>136691.28</v>
      </c>
      <c r="N122" s="9">
        <v>132970.22</v>
      </c>
      <c r="O122" s="9">
        <v>98055.64</v>
      </c>
      <c r="P122" s="9">
        <v>106981.02</v>
      </c>
      <c r="Q122" s="9">
        <v>96427.86</v>
      </c>
    </row>
    <row r="123" spans="2:17" x14ac:dyDescent="0.25">
      <c r="B123" s="9">
        <v>11</v>
      </c>
      <c r="C123" s="10" t="s">
        <v>16</v>
      </c>
      <c r="D123" s="3" t="str">
        <f>VLOOKUP(C123,'Class Desc'!$C$5:$D$53,2,FALSE)</f>
        <v>COMMERCIAL WATER</v>
      </c>
      <c r="E123" s="15">
        <v>4</v>
      </c>
      <c r="F123" s="9">
        <v>38227.1</v>
      </c>
      <c r="G123" s="9">
        <v>49547.040000000001</v>
      </c>
      <c r="H123" s="9">
        <v>40823.83</v>
      </c>
      <c r="I123" s="9">
        <v>41345.78</v>
      </c>
      <c r="J123" s="9">
        <v>45876.33</v>
      </c>
      <c r="K123" s="9">
        <v>50524.17</v>
      </c>
      <c r="L123" s="9">
        <v>52901.31</v>
      </c>
      <c r="M123" s="9">
        <v>49402.86</v>
      </c>
      <c r="N123" s="9">
        <v>55540.82</v>
      </c>
      <c r="O123" s="9">
        <v>62048.03</v>
      </c>
      <c r="P123" s="9">
        <v>59900.42</v>
      </c>
      <c r="Q123" s="9">
        <v>55226.84</v>
      </c>
    </row>
    <row r="124" spans="2:17" x14ac:dyDescent="0.25">
      <c r="B124" s="9">
        <v>11</v>
      </c>
      <c r="C124" s="10" t="s">
        <v>16</v>
      </c>
      <c r="D124" s="3" t="str">
        <f>VLOOKUP(C124,'Class Desc'!$C$5:$D$53,2,FALSE)</f>
        <v>COMMERCIAL WATER</v>
      </c>
      <c r="E124" s="15">
        <v>6</v>
      </c>
      <c r="F124" s="9">
        <v>22757.64</v>
      </c>
      <c r="G124" s="9">
        <v>23209.48</v>
      </c>
      <c r="H124" s="9">
        <v>22970.16</v>
      </c>
      <c r="I124" s="9">
        <v>22507.48</v>
      </c>
      <c r="J124" s="9">
        <v>22944.639999999999</v>
      </c>
      <c r="K124" s="9">
        <v>23711.08</v>
      </c>
      <c r="L124" s="9">
        <v>23766.09</v>
      </c>
      <c r="M124" s="9">
        <v>24147.15</v>
      </c>
      <c r="N124" s="9">
        <v>24372.78</v>
      </c>
      <c r="O124" s="9">
        <v>24742.47</v>
      </c>
      <c r="P124" s="9">
        <v>25242.55</v>
      </c>
      <c r="Q124" s="9">
        <v>24904.51</v>
      </c>
    </row>
    <row r="125" spans="2:17" x14ac:dyDescent="0.25">
      <c r="B125" s="9">
        <v>11</v>
      </c>
      <c r="C125" s="10" t="s">
        <v>16</v>
      </c>
      <c r="D125" s="3" t="str">
        <f>VLOOKUP(C125,'Class Desc'!$C$5:$D$53,2,FALSE)</f>
        <v>COMMERCIAL WATER</v>
      </c>
      <c r="E125" s="15">
        <v>8</v>
      </c>
      <c r="F125" s="9">
        <v>21603.77</v>
      </c>
      <c r="G125" s="9">
        <v>20056.18</v>
      </c>
      <c r="H125" s="9">
        <v>21751.82</v>
      </c>
      <c r="I125" s="9">
        <v>21127.66</v>
      </c>
      <c r="J125" s="9">
        <v>22244.12</v>
      </c>
      <c r="K125" s="9">
        <v>21244.76</v>
      </c>
      <c r="L125" s="9">
        <v>18858.599999999999</v>
      </c>
      <c r="M125" s="9">
        <v>20729.75</v>
      </c>
      <c r="N125" s="9">
        <v>21066.98</v>
      </c>
      <c r="O125" s="9">
        <v>21740.39</v>
      </c>
      <c r="P125" s="9">
        <v>19963.830000000002</v>
      </c>
      <c r="Q125" s="9">
        <v>17978.400000000001</v>
      </c>
    </row>
    <row r="126" spans="2:17" ht="30" x14ac:dyDescent="0.25">
      <c r="B126" s="9">
        <v>11</v>
      </c>
      <c r="C126" s="10" t="s">
        <v>17</v>
      </c>
      <c r="D126" s="3" t="str">
        <f>VLOOKUP(C126,'Class Desc'!$C$5:$D$53,2,FALSE)</f>
        <v>COMML WATER HIGH USE RATE</v>
      </c>
      <c r="E126" s="15">
        <v>2</v>
      </c>
      <c r="F126" s="9">
        <v>3656.36</v>
      </c>
      <c r="G126" s="9">
        <v>2926.03</v>
      </c>
      <c r="H126" s="9">
        <v>3205.12</v>
      </c>
      <c r="I126" s="9">
        <v>3265.17</v>
      </c>
      <c r="J126" s="9">
        <v>3562.77</v>
      </c>
      <c r="K126" s="9">
        <v>3103.12</v>
      </c>
      <c r="L126" s="9">
        <v>3363.85</v>
      </c>
      <c r="M126" s="9">
        <v>2812.84</v>
      </c>
      <c r="N126" s="9">
        <v>3314.44</v>
      </c>
      <c r="O126" s="9">
        <v>2698.19</v>
      </c>
      <c r="P126" s="9">
        <v>3045.5</v>
      </c>
      <c r="Q126" s="9">
        <v>3490.95</v>
      </c>
    </row>
    <row r="127" spans="2:17" ht="30" x14ac:dyDescent="0.25">
      <c r="B127" s="9">
        <v>11</v>
      </c>
      <c r="C127" s="10" t="s">
        <v>17</v>
      </c>
      <c r="D127" s="3" t="str">
        <f>VLOOKUP(C127,'Class Desc'!$C$5:$D$53,2,FALSE)</f>
        <v>COMML WATER HIGH USE RATE</v>
      </c>
      <c r="E127" s="15">
        <v>4</v>
      </c>
      <c r="F127" s="9">
        <v>4451.82</v>
      </c>
      <c r="G127" s="9">
        <v>4656.76</v>
      </c>
      <c r="H127" s="9">
        <v>4459.7</v>
      </c>
      <c r="I127" s="9">
        <v>4559.8999999999996</v>
      </c>
      <c r="J127" s="9">
        <v>4299.38</v>
      </c>
      <c r="K127" s="9">
        <v>4917.28</v>
      </c>
      <c r="L127" s="9">
        <v>3919.66</v>
      </c>
      <c r="M127" s="9">
        <v>5459.98</v>
      </c>
      <c r="N127" s="9">
        <v>3882.82</v>
      </c>
      <c r="O127" s="9">
        <v>4654.55</v>
      </c>
      <c r="P127" s="9">
        <v>5756.54</v>
      </c>
      <c r="Q127" s="9">
        <v>4492.79</v>
      </c>
    </row>
    <row r="128" spans="2:17" ht="30" x14ac:dyDescent="0.25">
      <c r="B128" s="9">
        <v>11</v>
      </c>
      <c r="C128" s="10" t="s">
        <v>17</v>
      </c>
      <c r="D128" s="3" t="str">
        <f>VLOOKUP(C128,'Class Desc'!$C$5:$D$53,2,FALSE)</f>
        <v>COMML WATER HIGH USE RATE</v>
      </c>
      <c r="E128" s="15">
        <v>6</v>
      </c>
      <c r="F128" s="9">
        <v>591.09</v>
      </c>
      <c r="G128" s="9">
        <v>626.92999999999995</v>
      </c>
      <c r="H128" s="9">
        <v>320.25</v>
      </c>
      <c r="I128" s="9">
        <v>1532.07</v>
      </c>
      <c r="J128" s="9">
        <v>3472.61</v>
      </c>
      <c r="K128" s="9">
        <v>3993.65</v>
      </c>
      <c r="L128" s="9">
        <v>3748.26</v>
      </c>
      <c r="M128" s="9">
        <v>5188.33</v>
      </c>
      <c r="N128" s="9">
        <v>2792.26</v>
      </c>
      <c r="O128" s="9">
        <v>3715.64</v>
      </c>
      <c r="P128" s="9">
        <v>3695.42</v>
      </c>
      <c r="Q128" s="9">
        <v>2809.11</v>
      </c>
    </row>
    <row r="129" spans="2:17" x14ac:dyDescent="0.25">
      <c r="B129" s="9">
        <v>11</v>
      </c>
      <c r="C129" s="10" t="s">
        <v>18</v>
      </c>
      <c r="D129" s="3" t="str">
        <f>VLOOKUP(C129,'Class Desc'!$C$5:$D$53,2,FALSE)</f>
        <v>COMML RESTAURANT WATER</v>
      </c>
      <c r="E129" s="10" t="s">
        <v>12</v>
      </c>
      <c r="F129" s="9">
        <v>122</v>
      </c>
      <c r="G129" s="9">
        <v>122</v>
      </c>
      <c r="H129" s="11"/>
      <c r="I129" s="11"/>
      <c r="J129" s="9">
        <v>61</v>
      </c>
      <c r="K129" s="11"/>
      <c r="L129" s="9">
        <v>61</v>
      </c>
      <c r="M129" s="11"/>
      <c r="N129" s="11"/>
      <c r="O129" s="9">
        <v>91.5</v>
      </c>
      <c r="P129" s="9">
        <v>30.5</v>
      </c>
      <c r="Q129" s="11"/>
    </row>
    <row r="130" spans="2:17" x14ac:dyDescent="0.25">
      <c r="B130" s="9">
        <v>11</v>
      </c>
      <c r="C130" s="10" t="s">
        <v>18</v>
      </c>
      <c r="D130" s="3" t="str">
        <f>VLOOKUP(C130,'Class Desc'!$C$5:$D$53,2,FALSE)</f>
        <v>COMML RESTAURANT WATER</v>
      </c>
      <c r="E130" s="15">
        <v>0.75</v>
      </c>
      <c r="F130" s="9">
        <v>4809.8900000000003</v>
      </c>
      <c r="G130" s="9">
        <v>4152.62</v>
      </c>
      <c r="H130" s="9">
        <v>4521.62</v>
      </c>
      <c r="I130" s="9">
        <v>4687.72</v>
      </c>
      <c r="J130" s="9">
        <v>4379.8999999999996</v>
      </c>
      <c r="K130" s="9">
        <v>4554.0600000000004</v>
      </c>
      <c r="L130" s="9">
        <v>4328.96</v>
      </c>
      <c r="M130" s="9">
        <v>4205.99</v>
      </c>
      <c r="N130" s="9">
        <v>4621.3999999999996</v>
      </c>
      <c r="O130" s="9">
        <v>3956.97</v>
      </c>
      <c r="P130" s="9">
        <v>4253.9799999999996</v>
      </c>
      <c r="Q130" s="9">
        <v>4340.46</v>
      </c>
    </row>
    <row r="131" spans="2:17" x14ac:dyDescent="0.25">
      <c r="B131" s="9">
        <v>11</v>
      </c>
      <c r="C131" s="10" t="s">
        <v>18</v>
      </c>
      <c r="D131" s="3" t="str">
        <f>VLOOKUP(C131,'Class Desc'!$C$5:$D$53,2,FALSE)</f>
        <v>COMML RESTAURANT WATER</v>
      </c>
      <c r="E131" s="15">
        <v>1</v>
      </c>
      <c r="F131" s="9">
        <v>4439.18</v>
      </c>
      <c r="G131" s="9">
        <v>3866.54</v>
      </c>
      <c r="H131" s="9">
        <v>4449.7299999999996</v>
      </c>
      <c r="I131" s="9">
        <v>4042.81</v>
      </c>
      <c r="J131" s="9">
        <v>4420.05</v>
      </c>
      <c r="K131" s="9">
        <v>4479.9399999999996</v>
      </c>
      <c r="L131" s="9">
        <v>4288.75</v>
      </c>
      <c r="M131" s="9">
        <v>4299.43</v>
      </c>
      <c r="N131" s="9">
        <v>4557.37</v>
      </c>
      <c r="O131" s="9">
        <v>3846.12</v>
      </c>
      <c r="P131" s="9">
        <v>3809.2</v>
      </c>
      <c r="Q131" s="9">
        <v>3940.8</v>
      </c>
    </row>
    <row r="132" spans="2:17" x14ac:dyDescent="0.25">
      <c r="B132" s="9">
        <v>11</v>
      </c>
      <c r="C132" s="10" t="s">
        <v>18</v>
      </c>
      <c r="D132" s="3" t="str">
        <f>VLOOKUP(C132,'Class Desc'!$C$5:$D$53,2,FALSE)</f>
        <v>COMML RESTAURANT WATER</v>
      </c>
      <c r="E132" s="15">
        <v>1.5</v>
      </c>
      <c r="F132" s="9">
        <v>5603.76</v>
      </c>
      <c r="G132" s="9">
        <v>4554.4399999999996</v>
      </c>
      <c r="H132" s="9">
        <v>4958.1000000000004</v>
      </c>
      <c r="I132" s="9">
        <v>4785.21</v>
      </c>
      <c r="J132" s="9">
        <v>5402.74</v>
      </c>
      <c r="K132" s="9">
        <v>5391.06</v>
      </c>
      <c r="L132" s="9">
        <v>6169.84</v>
      </c>
      <c r="M132" s="9">
        <v>6086.78</v>
      </c>
      <c r="N132" s="9">
        <v>5661.98</v>
      </c>
      <c r="O132" s="9">
        <v>5277.17</v>
      </c>
      <c r="P132" s="9">
        <v>5221.3999999999996</v>
      </c>
      <c r="Q132" s="9">
        <v>5583.58</v>
      </c>
    </row>
    <row r="133" spans="2:17" x14ac:dyDescent="0.25">
      <c r="B133" s="9">
        <v>11</v>
      </c>
      <c r="C133" s="10" t="s">
        <v>18</v>
      </c>
      <c r="D133" s="3" t="str">
        <f>VLOOKUP(C133,'Class Desc'!$C$5:$D$53,2,FALSE)</f>
        <v>COMML RESTAURANT WATER</v>
      </c>
      <c r="E133" s="15">
        <v>2</v>
      </c>
      <c r="F133" s="9">
        <v>9161.14</v>
      </c>
      <c r="G133" s="9">
        <v>7261.51</v>
      </c>
      <c r="H133" s="9">
        <v>8579.81</v>
      </c>
      <c r="I133" s="9">
        <v>7261.26</v>
      </c>
      <c r="J133" s="9">
        <v>9769.15</v>
      </c>
      <c r="K133" s="9">
        <v>8409.06</v>
      </c>
      <c r="L133" s="9">
        <v>8200.81</v>
      </c>
      <c r="M133" s="9">
        <v>8171.52</v>
      </c>
      <c r="N133" s="9">
        <v>7997.53</v>
      </c>
      <c r="O133" s="9">
        <v>7777.5</v>
      </c>
      <c r="P133" s="9">
        <v>7462.53</v>
      </c>
      <c r="Q133" s="9">
        <v>7379.53</v>
      </c>
    </row>
    <row r="134" spans="2:17" x14ac:dyDescent="0.25">
      <c r="B134" s="9">
        <v>11</v>
      </c>
      <c r="C134" s="10" t="s">
        <v>18</v>
      </c>
      <c r="D134" s="3" t="str">
        <f>VLOOKUP(C134,'Class Desc'!$C$5:$D$53,2,FALSE)</f>
        <v>COMML RESTAURANT WATER</v>
      </c>
      <c r="E134" s="15">
        <v>3</v>
      </c>
      <c r="F134" s="9">
        <v>640.84</v>
      </c>
      <c r="G134" s="9">
        <v>635.66</v>
      </c>
      <c r="H134" s="9">
        <v>606.13</v>
      </c>
      <c r="I134" s="9">
        <v>656.48</v>
      </c>
      <c r="J134" s="9">
        <v>691.65</v>
      </c>
      <c r="K134" s="9">
        <v>695.64</v>
      </c>
      <c r="L134" s="9">
        <v>690.74</v>
      </c>
      <c r="M134" s="9">
        <v>662.91</v>
      </c>
      <c r="N134" s="9">
        <v>673.1</v>
      </c>
      <c r="O134" s="9">
        <v>601.36</v>
      </c>
      <c r="P134" s="9">
        <v>651.70000000000005</v>
      </c>
      <c r="Q134" s="9">
        <v>563.57000000000005</v>
      </c>
    </row>
    <row r="135" spans="2:17" x14ac:dyDescent="0.25">
      <c r="B135" s="9">
        <v>11</v>
      </c>
      <c r="C135" s="10" t="s">
        <v>18</v>
      </c>
      <c r="D135" s="3" t="str">
        <f>VLOOKUP(C135,'Class Desc'!$C$5:$D$53,2,FALSE)</f>
        <v>COMML RESTAURANT WATER</v>
      </c>
      <c r="E135" s="15">
        <v>4</v>
      </c>
      <c r="F135" s="9">
        <v>960.85</v>
      </c>
      <c r="G135" s="9">
        <v>918.63</v>
      </c>
      <c r="H135" s="9">
        <v>928.43</v>
      </c>
      <c r="I135" s="9">
        <v>894.25</v>
      </c>
      <c r="J135" s="9">
        <v>817.1</v>
      </c>
      <c r="K135" s="9">
        <v>1110.01</v>
      </c>
      <c r="L135" s="9">
        <v>1090.1600000000001</v>
      </c>
      <c r="M135" s="9">
        <v>1065.1600000000001</v>
      </c>
      <c r="N135" s="9">
        <v>1245.8</v>
      </c>
      <c r="O135" s="9">
        <v>1079.6500000000001</v>
      </c>
      <c r="P135" s="9">
        <v>973.5</v>
      </c>
      <c r="Q135" s="9">
        <v>995.07</v>
      </c>
    </row>
    <row r="136" spans="2:17" x14ac:dyDescent="0.25">
      <c r="B136" s="9">
        <v>11</v>
      </c>
      <c r="C136" s="10" t="s">
        <v>19</v>
      </c>
      <c r="D136" s="3" t="str">
        <f>VLOOKUP(C136,'Class Desc'!$C$5:$D$53,2,FALSE)</f>
        <v>COMMERCIAL IRRIGATION</v>
      </c>
      <c r="E136" s="10" t="s">
        <v>12</v>
      </c>
      <c r="F136" s="9">
        <v>61</v>
      </c>
      <c r="G136" s="11"/>
      <c r="H136" s="11"/>
      <c r="I136" s="11"/>
      <c r="J136" s="11"/>
      <c r="K136" s="11"/>
      <c r="L136" s="11"/>
      <c r="M136" s="9">
        <v>112</v>
      </c>
      <c r="N136" s="11"/>
      <c r="O136" s="11"/>
      <c r="P136" s="11"/>
      <c r="Q136" s="11"/>
    </row>
    <row r="137" spans="2:17" x14ac:dyDescent="0.25">
      <c r="B137" s="9">
        <v>11</v>
      </c>
      <c r="C137" s="10" t="s">
        <v>19</v>
      </c>
      <c r="D137" s="3" t="str">
        <f>VLOOKUP(C137,'Class Desc'!$C$5:$D$53,2,FALSE)</f>
        <v>COMMERCIAL IRRIGATION</v>
      </c>
      <c r="E137" s="15">
        <v>0.75</v>
      </c>
      <c r="F137" s="9">
        <v>2659.37</v>
      </c>
      <c r="G137" s="9">
        <v>2838.65</v>
      </c>
      <c r="H137" s="9">
        <v>2437.6</v>
      </c>
      <c r="I137" s="9">
        <v>2878.7</v>
      </c>
      <c r="J137" s="9">
        <v>4164.45</v>
      </c>
      <c r="K137" s="9">
        <v>4047.9</v>
      </c>
      <c r="L137" s="9">
        <v>4468.5600000000004</v>
      </c>
      <c r="M137" s="9">
        <v>4178.09</v>
      </c>
      <c r="N137" s="9">
        <v>4255.74</v>
      </c>
      <c r="O137" s="9">
        <v>3822.92</v>
      </c>
      <c r="P137" s="9">
        <v>3631.46</v>
      </c>
      <c r="Q137" s="9">
        <v>3139.74</v>
      </c>
    </row>
    <row r="138" spans="2:17" x14ac:dyDescent="0.25">
      <c r="B138" s="9">
        <v>11</v>
      </c>
      <c r="C138" s="10" t="s">
        <v>19</v>
      </c>
      <c r="D138" s="3" t="str">
        <f>VLOOKUP(C138,'Class Desc'!$C$5:$D$53,2,FALSE)</f>
        <v>COMMERCIAL IRRIGATION</v>
      </c>
      <c r="E138" s="15">
        <v>1</v>
      </c>
      <c r="F138" s="9">
        <v>10007.06</v>
      </c>
      <c r="G138" s="9">
        <v>18759.349999999999</v>
      </c>
      <c r="H138" s="9">
        <v>10355.98</v>
      </c>
      <c r="I138" s="9">
        <v>11831.04</v>
      </c>
      <c r="J138" s="9">
        <v>15561.19</v>
      </c>
      <c r="K138" s="9">
        <v>19377.400000000001</v>
      </c>
      <c r="L138" s="9">
        <v>20500.86</v>
      </c>
      <c r="M138" s="9">
        <v>20516.52</v>
      </c>
      <c r="N138" s="9">
        <v>21629.58</v>
      </c>
      <c r="O138" s="9">
        <v>18545.32</v>
      </c>
      <c r="P138" s="9">
        <v>16600.84</v>
      </c>
      <c r="Q138" s="9">
        <v>12802.01</v>
      </c>
    </row>
    <row r="139" spans="2:17" x14ac:dyDescent="0.25">
      <c r="B139" s="9">
        <v>11</v>
      </c>
      <c r="C139" s="10" t="s">
        <v>19</v>
      </c>
      <c r="D139" s="3" t="str">
        <f>VLOOKUP(C139,'Class Desc'!$C$5:$D$53,2,FALSE)</f>
        <v>COMMERCIAL IRRIGATION</v>
      </c>
      <c r="E139" s="15">
        <v>1.5</v>
      </c>
      <c r="F139" s="9">
        <v>23602.17</v>
      </c>
      <c r="G139" s="9">
        <v>37343.01</v>
      </c>
      <c r="H139" s="9">
        <v>29884.21</v>
      </c>
      <c r="I139" s="9">
        <v>33424.11</v>
      </c>
      <c r="J139" s="9">
        <v>58155.360000000001</v>
      </c>
      <c r="K139" s="9">
        <v>72371.789999999994</v>
      </c>
      <c r="L139" s="9">
        <v>76941.19</v>
      </c>
      <c r="M139" s="9">
        <v>80918.47</v>
      </c>
      <c r="N139" s="9">
        <v>78360.31</v>
      </c>
      <c r="O139" s="9">
        <v>57049.53</v>
      </c>
      <c r="P139" s="9">
        <v>43058.35</v>
      </c>
      <c r="Q139" s="9">
        <v>33720.42</v>
      </c>
    </row>
    <row r="140" spans="2:17" x14ac:dyDescent="0.25">
      <c r="B140" s="9">
        <v>11</v>
      </c>
      <c r="C140" s="10" t="s">
        <v>19</v>
      </c>
      <c r="D140" s="3" t="str">
        <f>VLOOKUP(C140,'Class Desc'!$C$5:$D$53,2,FALSE)</f>
        <v>COMMERCIAL IRRIGATION</v>
      </c>
      <c r="E140" s="15">
        <v>2</v>
      </c>
      <c r="F140" s="9">
        <v>39253.980000000003</v>
      </c>
      <c r="G140" s="9">
        <v>74414.87</v>
      </c>
      <c r="H140" s="9">
        <v>47071.1</v>
      </c>
      <c r="I140" s="9">
        <v>61909.25</v>
      </c>
      <c r="J140" s="9">
        <v>118637.68</v>
      </c>
      <c r="K140" s="9">
        <v>151521.35999999999</v>
      </c>
      <c r="L140" s="9">
        <v>149818.49</v>
      </c>
      <c r="M140" s="9">
        <v>159415.94</v>
      </c>
      <c r="N140" s="9">
        <v>158554.23999999999</v>
      </c>
      <c r="O140" s="9">
        <v>112421.7</v>
      </c>
      <c r="P140" s="9">
        <v>81681.350000000006</v>
      </c>
      <c r="Q140" s="9">
        <v>67558.87</v>
      </c>
    </row>
    <row r="141" spans="2:17" x14ac:dyDescent="0.25">
      <c r="B141" s="9">
        <v>11</v>
      </c>
      <c r="C141" s="10" t="s">
        <v>19</v>
      </c>
      <c r="D141" s="3" t="str">
        <f>VLOOKUP(C141,'Class Desc'!$C$5:$D$53,2,FALSE)</f>
        <v>COMMERCIAL IRRIGATION</v>
      </c>
      <c r="E141" s="15">
        <v>3</v>
      </c>
      <c r="F141" s="9">
        <v>15211.2</v>
      </c>
      <c r="G141" s="9">
        <v>19031.330000000002</v>
      </c>
      <c r="H141" s="9">
        <v>13389.84</v>
      </c>
      <c r="I141" s="9">
        <v>13020.06</v>
      </c>
      <c r="J141" s="9">
        <v>29996.69</v>
      </c>
      <c r="K141" s="9">
        <v>37930.480000000003</v>
      </c>
      <c r="L141" s="9">
        <v>34229.82</v>
      </c>
      <c r="M141" s="9">
        <v>32668.63</v>
      </c>
      <c r="N141" s="9">
        <v>34500.51</v>
      </c>
      <c r="O141" s="9">
        <v>29884.51</v>
      </c>
      <c r="P141" s="9">
        <v>26202.6</v>
      </c>
      <c r="Q141" s="9">
        <v>20899.099999999999</v>
      </c>
    </row>
    <row r="142" spans="2:17" x14ac:dyDescent="0.25">
      <c r="B142" s="9">
        <v>11</v>
      </c>
      <c r="C142" s="10" t="s">
        <v>19</v>
      </c>
      <c r="D142" s="3" t="str">
        <f>VLOOKUP(C142,'Class Desc'!$C$5:$D$53,2,FALSE)</f>
        <v>COMMERCIAL IRRIGATION</v>
      </c>
      <c r="E142" s="15">
        <v>4</v>
      </c>
      <c r="F142" s="9">
        <v>10465.959999999999</v>
      </c>
      <c r="G142" s="9">
        <v>47256.86</v>
      </c>
      <c r="H142" s="9">
        <v>18107.71</v>
      </c>
      <c r="I142" s="9">
        <v>17906.09</v>
      </c>
      <c r="J142" s="9">
        <v>49375.12</v>
      </c>
      <c r="K142" s="9">
        <v>56634.69</v>
      </c>
      <c r="L142" s="9">
        <v>58577.81</v>
      </c>
      <c r="M142" s="9">
        <v>62772.47</v>
      </c>
      <c r="N142" s="9">
        <v>51751.74</v>
      </c>
      <c r="O142" s="9">
        <v>38464.28</v>
      </c>
      <c r="P142" s="9">
        <v>32665.65</v>
      </c>
      <c r="Q142" s="9">
        <v>20955.060000000001</v>
      </c>
    </row>
    <row r="143" spans="2:17" x14ac:dyDescent="0.25">
      <c r="B143" s="9">
        <v>11</v>
      </c>
      <c r="C143" s="10" t="s">
        <v>19</v>
      </c>
      <c r="D143" s="3" t="str">
        <f>VLOOKUP(C143,'Class Desc'!$C$5:$D$53,2,FALSE)</f>
        <v>COMMERCIAL IRRIGATION</v>
      </c>
      <c r="E143" s="15">
        <v>6</v>
      </c>
      <c r="F143" s="9">
        <v>3663.54</v>
      </c>
      <c r="G143" s="9">
        <v>6963.78</v>
      </c>
      <c r="H143" s="9">
        <v>3095.4</v>
      </c>
      <c r="I143" s="9">
        <v>5527.26</v>
      </c>
      <c r="J143" s="9">
        <v>13649.28</v>
      </c>
      <c r="K143" s="9">
        <v>8616.6</v>
      </c>
      <c r="L143" s="9">
        <v>12134.43</v>
      </c>
      <c r="M143" s="9">
        <v>14823.26</v>
      </c>
      <c r="N143" s="9">
        <v>11711.4</v>
      </c>
      <c r="O143" s="9">
        <v>8149.98</v>
      </c>
      <c r="P143" s="9">
        <v>4945.79</v>
      </c>
      <c r="Q143" s="9">
        <v>5668.65</v>
      </c>
    </row>
    <row r="144" spans="2:17" x14ac:dyDescent="0.25">
      <c r="B144" s="9">
        <v>11</v>
      </c>
      <c r="C144" s="10" t="s">
        <v>20</v>
      </c>
      <c r="D144" s="3" t="str">
        <f>VLOOKUP(C144,'Class Desc'!$C$5:$D$53,2,FALSE)</f>
        <v>COMMERCIAL</v>
      </c>
      <c r="E144" s="10" t="s">
        <v>12</v>
      </c>
      <c r="F144" s="9">
        <v>170287.97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2:17" x14ac:dyDescent="0.25">
      <c r="B145" s="9">
        <v>11</v>
      </c>
      <c r="C145" s="10" t="s">
        <v>20</v>
      </c>
      <c r="D145" s="3" t="str">
        <f>VLOOKUP(C145,'Class Desc'!$C$5:$D$53,2,FALSE)</f>
        <v>COMMERCIAL</v>
      </c>
      <c r="E145" s="15">
        <v>2</v>
      </c>
      <c r="F145" s="9">
        <v>1083.8800000000001</v>
      </c>
      <c r="G145" s="9">
        <v>711.01</v>
      </c>
      <c r="H145" s="9">
        <v>747.08</v>
      </c>
      <c r="I145" s="9">
        <v>935.46</v>
      </c>
      <c r="J145" s="9">
        <v>1060.04</v>
      </c>
      <c r="K145" s="9">
        <v>1390.7</v>
      </c>
      <c r="L145" s="9">
        <v>1224.07</v>
      </c>
      <c r="M145" s="9">
        <v>1235.3399999999999</v>
      </c>
      <c r="N145" s="9">
        <v>991.36</v>
      </c>
      <c r="O145" s="9">
        <v>952.94</v>
      </c>
      <c r="P145" s="9">
        <v>929.35</v>
      </c>
      <c r="Q145" s="9">
        <v>998.77</v>
      </c>
    </row>
    <row r="146" spans="2:17" x14ac:dyDescent="0.25">
      <c r="B146" s="9">
        <v>11</v>
      </c>
      <c r="C146" s="10" t="s">
        <v>21</v>
      </c>
      <c r="D146" s="3" t="str">
        <f>VLOOKUP(C146,'Class Desc'!$C$5:$D$53,2,FALSE)</f>
        <v>CESAR CHAVEZ SCHOOL</v>
      </c>
      <c r="E146" s="15">
        <v>3</v>
      </c>
      <c r="F146" s="9">
        <v>83.71</v>
      </c>
      <c r="G146" s="9">
        <v>84.89</v>
      </c>
      <c r="H146" s="9">
        <v>86.1</v>
      </c>
      <c r="I146" s="9">
        <v>85.29</v>
      </c>
      <c r="J146" s="9">
        <v>1422.51</v>
      </c>
      <c r="K146" s="9">
        <v>1733.8</v>
      </c>
      <c r="L146" s="9">
        <v>2030.9</v>
      </c>
      <c r="M146" s="9">
        <v>2208.9299999999998</v>
      </c>
      <c r="N146" s="9">
        <v>1668.38</v>
      </c>
      <c r="O146" s="9">
        <v>1460.12</v>
      </c>
      <c r="P146" s="9">
        <v>1110.31</v>
      </c>
      <c r="Q146" s="9">
        <v>667.83</v>
      </c>
    </row>
    <row r="147" spans="2:17" x14ac:dyDescent="0.25">
      <c r="B147" s="9">
        <v>11</v>
      </c>
      <c r="C147" s="10" t="s">
        <v>22</v>
      </c>
      <c r="D147" s="3" t="str">
        <f>VLOOKUP(C147,'Class Desc'!$C$5:$D$53,2,FALSE)</f>
        <v>FLAT RATE CONST</v>
      </c>
      <c r="E147" s="10" t="s">
        <v>12</v>
      </c>
      <c r="F147" s="9">
        <v>1733.3</v>
      </c>
      <c r="G147" s="9">
        <v>1927.58</v>
      </c>
      <c r="H147" s="9">
        <v>1830.35</v>
      </c>
      <c r="I147" s="9">
        <v>2320.48</v>
      </c>
      <c r="J147" s="9">
        <v>2809.29</v>
      </c>
      <c r="K147" s="9">
        <v>2760.18</v>
      </c>
      <c r="L147" s="9">
        <v>2413.39</v>
      </c>
      <c r="M147" s="9">
        <v>2694.37</v>
      </c>
      <c r="N147" s="9">
        <v>2405.8000000000002</v>
      </c>
      <c r="O147" s="9">
        <v>2522.3000000000002</v>
      </c>
      <c r="P147" s="9">
        <v>2429.86</v>
      </c>
      <c r="Q147" s="9">
        <v>2457.98</v>
      </c>
    </row>
    <row r="148" spans="2:17" x14ac:dyDescent="0.25">
      <c r="B148" s="9">
        <v>11</v>
      </c>
      <c r="C148" s="10" t="s">
        <v>23</v>
      </c>
      <c r="D148" s="3" t="str">
        <f>VLOOKUP(C148,'Class Desc'!$C$5:$D$53,2,FALSE)</f>
        <v>CITY GOVT BLDGS FAC MAINT</v>
      </c>
      <c r="E148" s="15">
        <v>0.75</v>
      </c>
      <c r="F148" s="9">
        <v>427.27</v>
      </c>
      <c r="G148" s="9">
        <v>306.01</v>
      </c>
      <c r="H148" s="9">
        <v>276.02999999999997</v>
      </c>
      <c r="I148" s="9">
        <v>290.3</v>
      </c>
      <c r="J148" s="9">
        <v>301.91000000000003</v>
      </c>
      <c r="K148" s="9">
        <v>474.8</v>
      </c>
      <c r="L148" s="9">
        <v>385.79</v>
      </c>
      <c r="M148" s="9">
        <v>417.62</v>
      </c>
      <c r="N148" s="9">
        <v>823.17</v>
      </c>
      <c r="O148" s="9">
        <v>784.41</v>
      </c>
      <c r="P148" s="9">
        <v>882.28</v>
      </c>
      <c r="Q148" s="9">
        <v>801.93</v>
      </c>
    </row>
    <row r="149" spans="2:17" x14ac:dyDescent="0.25">
      <c r="B149" s="9">
        <v>11</v>
      </c>
      <c r="C149" s="10" t="s">
        <v>23</v>
      </c>
      <c r="D149" s="3" t="str">
        <f>VLOOKUP(C149,'Class Desc'!$C$5:$D$53,2,FALSE)</f>
        <v>CITY GOVT BLDGS FAC MAINT</v>
      </c>
      <c r="E149" s="15">
        <v>1</v>
      </c>
      <c r="F149" s="9">
        <v>1436.75</v>
      </c>
      <c r="G149" s="9">
        <v>1286.83</v>
      </c>
      <c r="H149" s="9">
        <v>1265.67</v>
      </c>
      <c r="I149" s="9">
        <v>1698.77</v>
      </c>
      <c r="J149" s="9">
        <v>995.7</v>
      </c>
      <c r="K149" s="9">
        <v>1810.52</v>
      </c>
      <c r="L149" s="9">
        <v>1896.8</v>
      </c>
      <c r="M149" s="9">
        <v>1460.6</v>
      </c>
      <c r="N149" s="9">
        <v>1783.92</v>
      </c>
      <c r="O149" s="9">
        <v>526.32000000000005</v>
      </c>
      <c r="P149" s="9">
        <v>1092.93</v>
      </c>
      <c r="Q149" s="9">
        <v>1467.48</v>
      </c>
    </row>
    <row r="150" spans="2:17" x14ac:dyDescent="0.25">
      <c r="B150" s="9">
        <v>11</v>
      </c>
      <c r="C150" s="10" t="s">
        <v>23</v>
      </c>
      <c r="D150" s="3" t="str">
        <f>VLOOKUP(C150,'Class Desc'!$C$5:$D$53,2,FALSE)</f>
        <v>CITY GOVT BLDGS FAC MAINT</v>
      </c>
      <c r="E150" s="15">
        <v>1.5</v>
      </c>
      <c r="F150" s="9">
        <v>942.94</v>
      </c>
      <c r="G150" s="9">
        <v>870.09</v>
      </c>
      <c r="H150" s="9">
        <v>815.18</v>
      </c>
      <c r="I150" s="9">
        <v>842.84</v>
      </c>
      <c r="J150" s="9">
        <v>773.36</v>
      </c>
      <c r="K150" s="9">
        <v>819.86</v>
      </c>
      <c r="L150" s="9">
        <v>985.88</v>
      </c>
      <c r="M150" s="9">
        <v>807.96</v>
      </c>
      <c r="N150" s="9">
        <v>1135.8800000000001</v>
      </c>
      <c r="O150" s="9">
        <v>815.71</v>
      </c>
      <c r="P150" s="9">
        <v>796.6</v>
      </c>
      <c r="Q150" s="9">
        <v>777.82</v>
      </c>
    </row>
    <row r="151" spans="2:17" x14ac:dyDescent="0.25">
      <c r="B151" s="9">
        <v>11</v>
      </c>
      <c r="C151" s="10" t="s">
        <v>23</v>
      </c>
      <c r="D151" s="3" t="str">
        <f>VLOOKUP(C151,'Class Desc'!$C$5:$D$53,2,FALSE)</f>
        <v>CITY GOVT BLDGS FAC MAINT</v>
      </c>
      <c r="E151" s="15">
        <v>2</v>
      </c>
      <c r="F151" s="9">
        <v>3616.31</v>
      </c>
      <c r="G151" s="9">
        <v>3454.2</v>
      </c>
      <c r="H151" s="9">
        <v>2979.6</v>
      </c>
      <c r="I151" s="9">
        <v>3363.6</v>
      </c>
      <c r="J151" s="9">
        <v>4217.26</v>
      </c>
      <c r="K151" s="9">
        <v>5144.5200000000004</v>
      </c>
      <c r="L151" s="9">
        <v>5068.43</v>
      </c>
      <c r="M151" s="9">
        <v>5275.01</v>
      </c>
      <c r="N151" s="9">
        <v>5235.72</v>
      </c>
      <c r="O151" s="9">
        <v>4556.75</v>
      </c>
      <c r="P151" s="9">
        <v>4404.2299999999996</v>
      </c>
      <c r="Q151" s="9">
        <v>3652.01</v>
      </c>
    </row>
    <row r="152" spans="2:17" x14ac:dyDescent="0.25">
      <c r="B152" s="9">
        <v>11</v>
      </c>
      <c r="C152" s="10" t="s">
        <v>23</v>
      </c>
      <c r="D152" s="3" t="str">
        <f>VLOOKUP(C152,'Class Desc'!$C$5:$D$53,2,FALSE)</f>
        <v>CITY GOVT BLDGS FAC MAINT</v>
      </c>
      <c r="E152" s="15">
        <v>3</v>
      </c>
      <c r="F152" s="9">
        <v>868.34</v>
      </c>
      <c r="G152" s="9">
        <v>1253.76</v>
      </c>
      <c r="H152" s="9">
        <v>1007.06</v>
      </c>
      <c r="I152" s="9">
        <v>924.97</v>
      </c>
      <c r="J152" s="9">
        <v>1259.07</v>
      </c>
      <c r="K152" s="9">
        <v>1592.52</v>
      </c>
      <c r="L152" s="9">
        <v>1484.5</v>
      </c>
      <c r="M152" s="9">
        <v>1782.01</v>
      </c>
      <c r="N152" s="9">
        <v>1501.14</v>
      </c>
      <c r="O152" s="9">
        <v>1094.3800000000001</v>
      </c>
      <c r="P152" s="9">
        <v>1027.1199999999999</v>
      </c>
      <c r="Q152" s="9">
        <v>840.47</v>
      </c>
    </row>
    <row r="153" spans="2:17" x14ac:dyDescent="0.25">
      <c r="B153" s="9">
        <v>11</v>
      </c>
      <c r="C153" s="10" t="s">
        <v>23</v>
      </c>
      <c r="D153" s="3" t="str">
        <f>VLOOKUP(C153,'Class Desc'!$C$5:$D$53,2,FALSE)</f>
        <v>CITY GOVT BLDGS FAC MAINT</v>
      </c>
      <c r="E153" s="15">
        <v>4</v>
      </c>
      <c r="F153" s="9">
        <v>2839.43</v>
      </c>
      <c r="G153" s="9">
        <v>2724.66</v>
      </c>
      <c r="H153" s="9">
        <v>2880.46</v>
      </c>
      <c r="I153" s="9">
        <v>3251.53</v>
      </c>
      <c r="J153" s="9">
        <v>3373.11</v>
      </c>
      <c r="K153" s="9">
        <v>3865.75</v>
      </c>
      <c r="L153" s="9">
        <v>4622.2700000000004</v>
      </c>
      <c r="M153" s="9">
        <v>3341.36</v>
      </c>
      <c r="N153" s="9">
        <v>4836.59</v>
      </c>
      <c r="O153" s="9">
        <v>3496</v>
      </c>
      <c r="P153" s="9">
        <v>3961.4</v>
      </c>
      <c r="Q153" s="9">
        <v>3817.5</v>
      </c>
    </row>
    <row r="154" spans="2:17" x14ac:dyDescent="0.25">
      <c r="B154" s="9">
        <v>11</v>
      </c>
      <c r="C154" s="10" t="s">
        <v>23</v>
      </c>
      <c r="D154" s="3" t="str">
        <f>VLOOKUP(C154,'Class Desc'!$C$5:$D$53,2,FALSE)</f>
        <v>CITY GOVT BLDGS FAC MAINT</v>
      </c>
      <c r="E154" s="15">
        <v>6</v>
      </c>
      <c r="F154" s="9">
        <v>334.48</v>
      </c>
      <c r="G154" s="9">
        <v>379.77</v>
      </c>
      <c r="H154" s="9">
        <v>386.45</v>
      </c>
      <c r="I154" s="9">
        <v>493.33</v>
      </c>
      <c r="J154" s="9">
        <v>433.21</v>
      </c>
      <c r="K154" s="9">
        <v>656.99</v>
      </c>
      <c r="L154" s="9">
        <v>753.85</v>
      </c>
      <c r="M154" s="9">
        <v>667.9</v>
      </c>
      <c r="N154" s="9">
        <v>669.16</v>
      </c>
      <c r="O154" s="9">
        <v>686.01</v>
      </c>
      <c r="P154" s="9">
        <v>642.20000000000005</v>
      </c>
      <c r="Q154" s="9">
        <v>490.55</v>
      </c>
    </row>
    <row r="155" spans="2:17" x14ac:dyDescent="0.25">
      <c r="B155" s="9">
        <v>11</v>
      </c>
      <c r="C155" s="10" t="s">
        <v>24</v>
      </c>
      <c r="D155" s="3" t="str">
        <f>VLOOKUP(C155,'Class Desc'!$C$5:$D$53,2,FALSE)</f>
        <v>CITY GOVT - IRRIGATION</v>
      </c>
      <c r="E155" s="15">
        <v>0.75</v>
      </c>
      <c r="F155" s="9">
        <v>1584.06</v>
      </c>
      <c r="G155" s="9">
        <v>1620.3</v>
      </c>
      <c r="H155" s="9">
        <v>1689.1</v>
      </c>
      <c r="I155" s="9">
        <v>1669.3</v>
      </c>
      <c r="J155" s="9">
        <v>2115.5500000000002</v>
      </c>
      <c r="K155" s="9">
        <v>2730.54</v>
      </c>
      <c r="L155" s="9">
        <v>2744.97</v>
      </c>
      <c r="M155" s="9">
        <v>2846.88</v>
      </c>
      <c r="N155" s="9">
        <v>2537.56</v>
      </c>
      <c r="O155" s="9">
        <v>2205.14</v>
      </c>
      <c r="P155" s="9">
        <v>3383.78</v>
      </c>
      <c r="Q155" s="9">
        <v>1843.23</v>
      </c>
    </row>
    <row r="156" spans="2:17" x14ac:dyDescent="0.25">
      <c r="B156" s="9">
        <v>11</v>
      </c>
      <c r="C156" s="10" t="s">
        <v>24</v>
      </c>
      <c r="D156" s="3" t="str">
        <f>VLOOKUP(C156,'Class Desc'!$C$5:$D$53,2,FALSE)</f>
        <v>CITY GOVT - IRRIGATION</v>
      </c>
      <c r="E156" s="15">
        <v>1</v>
      </c>
      <c r="F156" s="9">
        <v>3572.9</v>
      </c>
      <c r="G156" s="9">
        <v>4288.2700000000004</v>
      </c>
      <c r="H156" s="9">
        <v>3849.34</v>
      </c>
      <c r="I156" s="9">
        <v>4703.47</v>
      </c>
      <c r="J156" s="9">
        <v>6850.26</v>
      </c>
      <c r="K156" s="9">
        <v>8578.93</v>
      </c>
      <c r="L156" s="9">
        <v>8255.98</v>
      </c>
      <c r="M156" s="9">
        <v>11176.05</v>
      </c>
      <c r="N156" s="9">
        <v>8588.94</v>
      </c>
      <c r="O156" s="9">
        <v>6632.49</v>
      </c>
      <c r="P156" s="9">
        <v>5280.86</v>
      </c>
      <c r="Q156" s="9">
        <v>6978.15</v>
      </c>
    </row>
    <row r="157" spans="2:17" x14ac:dyDescent="0.25">
      <c r="B157" s="9">
        <v>11</v>
      </c>
      <c r="C157" s="10" t="s">
        <v>24</v>
      </c>
      <c r="D157" s="3" t="str">
        <f>VLOOKUP(C157,'Class Desc'!$C$5:$D$53,2,FALSE)</f>
        <v>CITY GOVT - IRRIGATION</v>
      </c>
      <c r="E157" s="15">
        <v>1.5</v>
      </c>
      <c r="F157" s="9">
        <v>4142.3100000000004</v>
      </c>
      <c r="G157" s="9">
        <v>12990.22</v>
      </c>
      <c r="H157" s="9">
        <v>4824.07</v>
      </c>
      <c r="I157" s="9">
        <v>6053.25</v>
      </c>
      <c r="J157" s="9">
        <v>13245.53</v>
      </c>
      <c r="K157" s="9">
        <v>14597.12</v>
      </c>
      <c r="L157" s="9">
        <v>15967.08</v>
      </c>
      <c r="M157" s="9">
        <v>18035.68</v>
      </c>
      <c r="N157" s="9">
        <v>17788.63</v>
      </c>
      <c r="O157" s="9">
        <v>13177.03</v>
      </c>
      <c r="P157" s="9">
        <v>9354.77</v>
      </c>
      <c r="Q157" s="9">
        <v>6256.59</v>
      </c>
    </row>
    <row r="158" spans="2:17" x14ac:dyDescent="0.25">
      <c r="B158" s="9">
        <v>11</v>
      </c>
      <c r="C158" s="10" t="s">
        <v>24</v>
      </c>
      <c r="D158" s="3" t="str">
        <f>VLOOKUP(C158,'Class Desc'!$C$5:$D$53,2,FALSE)</f>
        <v>CITY GOVT - IRRIGATION</v>
      </c>
      <c r="E158" s="15">
        <v>2</v>
      </c>
      <c r="F158" s="9">
        <v>13000.08</v>
      </c>
      <c r="G158" s="9">
        <v>29110.74</v>
      </c>
      <c r="H158" s="9">
        <v>20702.05</v>
      </c>
      <c r="I158" s="9">
        <v>27652.69</v>
      </c>
      <c r="J158" s="9">
        <v>75467.490000000005</v>
      </c>
      <c r="K158" s="9">
        <v>78984.850000000006</v>
      </c>
      <c r="L158" s="9">
        <v>85978.07</v>
      </c>
      <c r="M158" s="9">
        <v>97829.17</v>
      </c>
      <c r="N158" s="9">
        <v>83031.490000000005</v>
      </c>
      <c r="O158" s="9">
        <v>60507.57</v>
      </c>
      <c r="P158" s="9">
        <v>43784.75</v>
      </c>
      <c r="Q158" s="9">
        <v>24981.31</v>
      </c>
    </row>
    <row r="159" spans="2:17" x14ac:dyDescent="0.25">
      <c r="B159" s="9">
        <v>11</v>
      </c>
      <c r="C159" s="10" t="s">
        <v>24</v>
      </c>
      <c r="D159" s="3" t="str">
        <f>VLOOKUP(C159,'Class Desc'!$C$5:$D$53,2,FALSE)</f>
        <v>CITY GOVT - IRRIGATION</v>
      </c>
      <c r="E159" s="15">
        <v>3</v>
      </c>
      <c r="F159" s="9">
        <v>11442.15</v>
      </c>
      <c r="G159" s="9">
        <v>19512.36</v>
      </c>
      <c r="H159" s="9">
        <v>14839.55</v>
      </c>
      <c r="I159" s="9">
        <v>17290.990000000002</v>
      </c>
      <c r="J159" s="9">
        <v>50577</v>
      </c>
      <c r="K159" s="9">
        <v>67693.63</v>
      </c>
      <c r="L159" s="9">
        <v>73847.520000000004</v>
      </c>
      <c r="M159" s="9">
        <v>81300.61</v>
      </c>
      <c r="N159" s="9">
        <v>77938.31</v>
      </c>
      <c r="O159" s="9">
        <v>50097.75</v>
      </c>
      <c r="P159" s="9">
        <v>37183.599999999999</v>
      </c>
      <c r="Q159" s="9">
        <v>13536.73</v>
      </c>
    </row>
    <row r="160" spans="2:17" x14ac:dyDescent="0.25">
      <c r="B160" s="9">
        <v>11</v>
      </c>
      <c r="C160" s="10" t="s">
        <v>24</v>
      </c>
      <c r="D160" s="3" t="str">
        <f>VLOOKUP(C160,'Class Desc'!$C$5:$D$53,2,FALSE)</f>
        <v>CITY GOVT - IRRIGATION</v>
      </c>
      <c r="E160" s="15">
        <v>4</v>
      </c>
      <c r="F160" s="9">
        <v>4500.53</v>
      </c>
      <c r="G160" s="9">
        <v>8145.76</v>
      </c>
      <c r="H160" s="9">
        <v>4125.03</v>
      </c>
      <c r="I160" s="9">
        <v>9356.32</v>
      </c>
      <c r="J160" s="9">
        <v>19815.16</v>
      </c>
      <c r="K160" s="9">
        <v>22018.9</v>
      </c>
      <c r="L160" s="9">
        <v>24110.65</v>
      </c>
      <c r="M160" s="9">
        <v>27136.43</v>
      </c>
      <c r="N160" s="9">
        <v>27118.07</v>
      </c>
      <c r="O160" s="9">
        <v>20170.14</v>
      </c>
      <c r="P160" s="9">
        <v>10728.42</v>
      </c>
      <c r="Q160" s="9">
        <v>5769.46</v>
      </c>
    </row>
    <row r="161" spans="2:17" x14ac:dyDescent="0.25">
      <c r="B161" s="9">
        <v>11</v>
      </c>
      <c r="C161" s="10" t="s">
        <v>25</v>
      </c>
      <c r="D161" s="3" t="str">
        <f>VLOOKUP(C161,'Class Desc'!$C$5:$D$53,2,FALSE)</f>
        <v>INDUSTRIAL WATER</v>
      </c>
      <c r="E161" s="10" t="s">
        <v>12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>
        <v>61</v>
      </c>
    </row>
    <row r="162" spans="2:17" x14ac:dyDescent="0.25">
      <c r="B162" s="9">
        <v>11</v>
      </c>
      <c r="C162" s="10" t="s">
        <v>25</v>
      </c>
      <c r="D162" s="3" t="str">
        <f>VLOOKUP(C162,'Class Desc'!$C$5:$D$53,2,FALSE)</f>
        <v>INDUSTRIAL WATER</v>
      </c>
      <c r="E162" s="15">
        <v>0.75</v>
      </c>
      <c r="F162" s="9">
        <v>1825.99</v>
      </c>
      <c r="G162" s="9">
        <v>1949.2</v>
      </c>
      <c r="H162" s="9">
        <v>1810.15</v>
      </c>
      <c r="I162" s="9">
        <v>1857.48</v>
      </c>
      <c r="J162" s="9">
        <v>1826.66</v>
      </c>
      <c r="K162" s="9">
        <v>2553.19</v>
      </c>
      <c r="L162" s="9">
        <v>1884.5</v>
      </c>
      <c r="M162" s="9">
        <v>2248.94</v>
      </c>
      <c r="N162" s="9">
        <v>2115.75</v>
      </c>
      <c r="O162" s="9">
        <v>2262.5100000000002</v>
      </c>
      <c r="P162" s="9">
        <v>2907.39</v>
      </c>
      <c r="Q162" s="9">
        <v>2387.2399999999998</v>
      </c>
    </row>
    <row r="163" spans="2:17" x14ac:dyDescent="0.25">
      <c r="B163" s="9">
        <v>11</v>
      </c>
      <c r="C163" s="10" t="s">
        <v>25</v>
      </c>
      <c r="D163" s="3" t="str">
        <f>VLOOKUP(C163,'Class Desc'!$C$5:$D$53,2,FALSE)</f>
        <v>INDUSTRIAL WATER</v>
      </c>
      <c r="E163" s="15">
        <v>1</v>
      </c>
      <c r="F163" s="9">
        <v>1723.17</v>
      </c>
      <c r="G163" s="9">
        <v>1617.86</v>
      </c>
      <c r="H163" s="9">
        <v>1617.03</v>
      </c>
      <c r="I163" s="9">
        <v>1620.42</v>
      </c>
      <c r="J163" s="9">
        <v>1573.39</v>
      </c>
      <c r="K163" s="9">
        <v>1849.15</v>
      </c>
      <c r="L163" s="9">
        <v>2030.53</v>
      </c>
      <c r="M163" s="9">
        <v>1716.68</v>
      </c>
      <c r="N163" s="9">
        <v>1725.29</v>
      </c>
      <c r="O163" s="9">
        <v>1791.54</v>
      </c>
      <c r="P163" s="9">
        <v>2145.48</v>
      </c>
      <c r="Q163" s="9">
        <v>1861.5</v>
      </c>
    </row>
    <row r="164" spans="2:17" x14ac:dyDescent="0.25">
      <c r="B164" s="9">
        <v>11</v>
      </c>
      <c r="C164" s="10" t="s">
        <v>25</v>
      </c>
      <c r="D164" s="3" t="str">
        <f>VLOOKUP(C164,'Class Desc'!$C$5:$D$53,2,FALSE)</f>
        <v>INDUSTRIAL WATER</v>
      </c>
      <c r="E164" s="15">
        <v>1.5</v>
      </c>
      <c r="F164" s="9">
        <v>8414.99</v>
      </c>
      <c r="G164" s="9">
        <v>8428.5</v>
      </c>
      <c r="H164" s="9">
        <v>9810.86</v>
      </c>
      <c r="I164" s="9">
        <v>10368.700000000001</v>
      </c>
      <c r="J164" s="9">
        <v>9939.91</v>
      </c>
      <c r="K164" s="9">
        <v>11189.22</v>
      </c>
      <c r="L164" s="9">
        <v>8706.83</v>
      </c>
      <c r="M164" s="9">
        <v>9103.48</v>
      </c>
      <c r="N164" s="9">
        <v>8467.34</v>
      </c>
      <c r="O164" s="9">
        <v>9158.1</v>
      </c>
      <c r="P164" s="9">
        <v>8800.81</v>
      </c>
      <c r="Q164" s="9">
        <v>7990.2</v>
      </c>
    </row>
    <row r="165" spans="2:17" x14ac:dyDescent="0.25">
      <c r="B165" s="9">
        <v>11</v>
      </c>
      <c r="C165" s="10" t="s">
        <v>25</v>
      </c>
      <c r="D165" s="3" t="str">
        <f>VLOOKUP(C165,'Class Desc'!$C$5:$D$53,2,FALSE)</f>
        <v>INDUSTRIAL WATER</v>
      </c>
      <c r="E165" s="15">
        <v>2</v>
      </c>
      <c r="F165" s="9">
        <v>7134.38</v>
      </c>
      <c r="G165" s="9">
        <v>7387.96</v>
      </c>
      <c r="H165" s="9">
        <v>8890.25</v>
      </c>
      <c r="I165" s="9">
        <v>9282.09</v>
      </c>
      <c r="J165" s="9">
        <v>15056.98</v>
      </c>
      <c r="K165" s="9">
        <v>19211.27</v>
      </c>
      <c r="L165" s="9">
        <v>16490.78</v>
      </c>
      <c r="M165" s="9">
        <v>12551.67</v>
      </c>
      <c r="N165" s="9">
        <v>10773.85</v>
      </c>
      <c r="O165" s="9">
        <v>14477.5</v>
      </c>
      <c r="P165" s="9">
        <v>15714.22</v>
      </c>
      <c r="Q165" s="9">
        <v>9206.41</v>
      </c>
    </row>
    <row r="166" spans="2:17" x14ac:dyDescent="0.25">
      <c r="B166" s="9">
        <v>11</v>
      </c>
      <c r="C166" s="10" t="s">
        <v>25</v>
      </c>
      <c r="D166" s="3" t="str">
        <f>VLOOKUP(C166,'Class Desc'!$C$5:$D$53,2,FALSE)</f>
        <v>INDUSTRIAL WATER</v>
      </c>
      <c r="E166" s="15">
        <v>3</v>
      </c>
      <c r="F166" s="9">
        <v>13631.85</v>
      </c>
      <c r="G166" s="9">
        <v>14705.19</v>
      </c>
      <c r="H166" s="9">
        <v>16071.68</v>
      </c>
      <c r="I166" s="9">
        <v>22351.32</v>
      </c>
      <c r="J166" s="9">
        <v>38786.47</v>
      </c>
      <c r="K166" s="9">
        <v>63630.05</v>
      </c>
      <c r="L166" s="9">
        <v>36203.279999999999</v>
      </c>
      <c r="M166" s="9">
        <v>24738.86</v>
      </c>
      <c r="N166" s="9">
        <v>12837.51</v>
      </c>
      <c r="O166" s="9">
        <v>12850.83</v>
      </c>
      <c r="P166" s="9">
        <v>12410.37</v>
      </c>
      <c r="Q166" s="9">
        <v>11461.37</v>
      </c>
    </row>
    <row r="167" spans="2:17" x14ac:dyDescent="0.25">
      <c r="B167" s="9">
        <v>11</v>
      </c>
      <c r="C167" s="10" t="s">
        <v>25</v>
      </c>
      <c r="D167" s="3" t="str">
        <f>VLOOKUP(C167,'Class Desc'!$C$5:$D$53,2,FALSE)</f>
        <v>INDUSTRIAL WATER</v>
      </c>
      <c r="E167" s="15">
        <v>4</v>
      </c>
      <c r="F167" s="9">
        <v>19258.22</v>
      </c>
      <c r="G167" s="9">
        <v>24493.26</v>
      </c>
      <c r="H167" s="9">
        <v>18144.16</v>
      </c>
      <c r="I167" s="9">
        <v>38107.360000000001</v>
      </c>
      <c r="J167" s="9">
        <v>26290.77</v>
      </c>
      <c r="K167" s="9">
        <v>45343.8</v>
      </c>
      <c r="L167" s="9">
        <v>31063.54</v>
      </c>
      <c r="M167" s="9">
        <v>49667.94</v>
      </c>
      <c r="N167" s="9">
        <v>35477.93</v>
      </c>
      <c r="O167" s="9">
        <v>45077.05</v>
      </c>
      <c r="P167" s="9">
        <v>31370.78</v>
      </c>
      <c r="Q167" s="9">
        <v>20298.32</v>
      </c>
    </row>
    <row r="168" spans="2:17" x14ac:dyDescent="0.25">
      <c r="B168" s="9">
        <v>11</v>
      </c>
      <c r="C168" s="10" t="s">
        <v>25</v>
      </c>
      <c r="D168" s="3" t="str">
        <f>VLOOKUP(C168,'Class Desc'!$C$5:$D$53,2,FALSE)</f>
        <v>INDUSTRIAL WATER</v>
      </c>
      <c r="E168" s="15">
        <v>6</v>
      </c>
      <c r="F168" s="9">
        <v>637.64</v>
      </c>
      <c r="G168" s="9">
        <v>728.92</v>
      </c>
      <c r="H168" s="9">
        <v>672.02</v>
      </c>
      <c r="I168" s="9">
        <v>676.03</v>
      </c>
      <c r="J168" s="9">
        <v>828.33</v>
      </c>
      <c r="K168" s="9">
        <v>783.58</v>
      </c>
      <c r="L168" s="9">
        <v>847.04</v>
      </c>
      <c r="M168" s="9">
        <v>801.07</v>
      </c>
      <c r="N168" s="9">
        <v>664.44</v>
      </c>
      <c r="O168" s="9">
        <v>469.99</v>
      </c>
      <c r="P168" s="9">
        <v>462.24</v>
      </c>
      <c r="Q168" s="9">
        <v>372.26</v>
      </c>
    </row>
    <row r="169" spans="2:17" x14ac:dyDescent="0.25">
      <c r="B169" s="9">
        <v>11</v>
      </c>
      <c r="C169" s="10" t="s">
        <v>25</v>
      </c>
      <c r="D169" s="3" t="str">
        <f>VLOOKUP(C169,'Class Desc'!$C$5:$D$53,2,FALSE)</f>
        <v>INDUSTRIAL WATER</v>
      </c>
      <c r="E169" s="15">
        <v>8</v>
      </c>
      <c r="F169" s="9">
        <v>764.81</v>
      </c>
      <c r="G169" s="9">
        <v>1087.47</v>
      </c>
      <c r="H169" s="9">
        <v>900.43</v>
      </c>
      <c r="I169" s="9">
        <v>1030.69</v>
      </c>
      <c r="J169" s="9">
        <v>1471.57</v>
      </c>
      <c r="K169" s="9">
        <v>1494.95</v>
      </c>
      <c r="L169" s="9">
        <v>1935.83</v>
      </c>
      <c r="M169" s="9">
        <v>1639.61</v>
      </c>
      <c r="N169" s="9">
        <v>1931.96</v>
      </c>
      <c r="O169" s="9">
        <v>2140.9</v>
      </c>
      <c r="P169" s="9">
        <v>2268.96</v>
      </c>
      <c r="Q169" s="9">
        <v>1706.17</v>
      </c>
    </row>
    <row r="170" spans="2:17" x14ac:dyDescent="0.25">
      <c r="B170" s="9">
        <v>11</v>
      </c>
      <c r="C170" s="10" t="s">
        <v>36</v>
      </c>
      <c r="D170" s="3" t="str">
        <f>VLOOKUP(C170,'Class Desc'!$C$5:$D$53,2,FALSE)</f>
        <v>INDL SCE WATER</v>
      </c>
      <c r="E170" s="15">
        <v>4</v>
      </c>
      <c r="F170" s="9">
        <v>5867.95</v>
      </c>
      <c r="G170" s="9">
        <v>2170.13</v>
      </c>
      <c r="H170" s="9">
        <v>12034.82</v>
      </c>
      <c r="I170" s="9">
        <v>7016.14</v>
      </c>
      <c r="J170" s="9">
        <v>4794.37</v>
      </c>
      <c r="K170" s="9">
        <v>7395.89</v>
      </c>
      <c r="L170" s="9">
        <v>6137.49</v>
      </c>
      <c r="M170" s="9">
        <v>6207.78</v>
      </c>
      <c r="N170" s="9">
        <v>6779.67</v>
      </c>
      <c r="O170" s="9">
        <v>3326.43</v>
      </c>
      <c r="P170" s="9">
        <v>6127.91</v>
      </c>
      <c r="Q170" s="9">
        <v>4289.24</v>
      </c>
    </row>
    <row r="171" spans="2:17" x14ac:dyDescent="0.25">
      <c r="B171" s="9">
        <v>11</v>
      </c>
      <c r="C171" s="10" t="s">
        <v>36</v>
      </c>
      <c r="D171" s="3" t="str">
        <f>VLOOKUP(C171,'Class Desc'!$C$5:$D$53,2,FALSE)</f>
        <v>INDL SCE WATER</v>
      </c>
      <c r="E171" s="15">
        <v>8</v>
      </c>
      <c r="F171" s="9">
        <v>1518.21</v>
      </c>
      <c r="G171" s="9">
        <v>1508.31</v>
      </c>
      <c r="H171" s="9">
        <v>1545.05</v>
      </c>
      <c r="I171" s="9">
        <v>1344.65</v>
      </c>
      <c r="J171" s="9">
        <v>2715.05</v>
      </c>
      <c r="K171" s="9">
        <v>8695.32</v>
      </c>
      <c r="L171" s="9">
        <v>13409.73</v>
      </c>
      <c r="M171" s="9">
        <v>6571.61</v>
      </c>
      <c r="N171" s="9">
        <v>2079.23</v>
      </c>
      <c r="O171" s="9">
        <v>8853.94</v>
      </c>
      <c r="P171" s="9">
        <v>5938.89</v>
      </c>
      <c r="Q171" s="9">
        <v>2912.63</v>
      </c>
    </row>
    <row r="172" spans="2:17" x14ac:dyDescent="0.25">
      <c r="B172" s="9">
        <v>11</v>
      </c>
      <c r="C172" s="10" t="s">
        <v>26</v>
      </c>
      <c r="D172" s="3" t="str">
        <f>VLOOKUP(C172,'Class Desc'!$C$5:$D$53,2,FALSE)</f>
        <v>INDL WATER HIGH USE RATE</v>
      </c>
      <c r="E172" s="15">
        <v>4</v>
      </c>
      <c r="F172" s="9">
        <v>52955.61</v>
      </c>
      <c r="G172" s="9">
        <v>75874.179999999993</v>
      </c>
      <c r="H172" s="9">
        <v>60043.24</v>
      </c>
      <c r="I172" s="9">
        <v>83501.73</v>
      </c>
      <c r="J172" s="9">
        <v>76418.600000000006</v>
      </c>
      <c r="K172" s="9">
        <v>93382.12</v>
      </c>
      <c r="L172" s="9">
        <v>74005.119999999995</v>
      </c>
      <c r="M172" s="9">
        <v>89735.9</v>
      </c>
      <c r="N172" s="9">
        <v>62425.26</v>
      </c>
      <c r="O172" s="9">
        <v>72437.87</v>
      </c>
      <c r="P172" s="9">
        <v>66737.509999999995</v>
      </c>
      <c r="Q172" s="9">
        <v>28102.83</v>
      </c>
    </row>
    <row r="173" spans="2:17" x14ac:dyDescent="0.25">
      <c r="B173" s="9">
        <v>11</v>
      </c>
      <c r="C173" s="10" t="s">
        <v>26</v>
      </c>
      <c r="D173" s="3" t="str">
        <f>VLOOKUP(C173,'Class Desc'!$C$5:$D$53,2,FALSE)</f>
        <v>INDL WATER HIGH USE RATE</v>
      </c>
      <c r="E173" s="15">
        <v>6</v>
      </c>
      <c r="F173" s="9">
        <v>738.54</v>
      </c>
      <c r="G173" s="9">
        <v>1068.67</v>
      </c>
      <c r="H173" s="9">
        <v>887.98</v>
      </c>
      <c r="I173" s="9">
        <v>859.25</v>
      </c>
      <c r="J173" s="9">
        <v>1222.6500000000001</v>
      </c>
      <c r="K173" s="9">
        <v>1325.85</v>
      </c>
      <c r="L173" s="9">
        <v>1193.58</v>
      </c>
      <c r="M173" s="9">
        <v>1607.58</v>
      </c>
      <c r="N173" s="9">
        <v>1583.32</v>
      </c>
      <c r="O173" s="9">
        <v>1934.81</v>
      </c>
      <c r="P173" s="9">
        <v>1196.1099999999999</v>
      </c>
      <c r="Q173" s="9">
        <v>727</v>
      </c>
    </row>
    <row r="174" spans="2:17" x14ac:dyDescent="0.25">
      <c r="B174" s="9">
        <v>11</v>
      </c>
      <c r="C174" s="10" t="s">
        <v>27</v>
      </c>
      <c r="D174" s="3" t="str">
        <f>VLOOKUP(C174,'Class Desc'!$C$5:$D$53,2,FALSE)</f>
        <v>INDUSTRIAL IRRIGATION</v>
      </c>
      <c r="E174" s="10" t="s">
        <v>12</v>
      </c>
      <c r="F174" s="11"/>
      <c r="G174" s="11"/>
      <c r="H174" s="11"/>
      <c r="I174" s="11"/>
      <c r="J174" s="11"/>
      <c r="K174" s="11"/>
      <c r="L174" s="11"/>
      <c r="M174" s="11"/>
      <c r="N174" s="9">
        <v>90.24</v>
      </c>
      <c r="O174" s="11"/>
      <c r="P174" s="11"/>
      <c r="Q174" s="11"/>
    </row>
    <row r="175" spans="2:17" x14ac:dyDescent="0.25">
      <c r="B175" s="9">
        <v>11</v>
      </c>
      <c r="C175" s="10" t="s">
        <v>27</v>
      </c>
      <c r="D175" s="3" t="str">
        <f>VLOOKUP(C175,'Class Desc'!$C$5:$D$53,2,FALSE)</f>
        <v>INDUSTRIAL IRRIGATION</v>
      </c>
      <c r="E175" s="15">
        <v>0.75</v>
      </c>
      <c r="F175" s="9">
        <v>29.11</v>
      </c>
      <c r="G175" s="9">
        <v>34.700000000000003</v>
      </c>
      <c r="H175" s="9">
        <v>29.3</v>
      </c>
      <c r="I175" s="9">
        <v>37.94</v>
      </c>
      <c r="J175" s="9">
        <v>22.66</v>
      </c>
      <c r="K175" s="9">
        <v>53.22</v>
      </c>
      <c r="L175" s="9">
        <v>60.63</v>
      </c>
      <c r="M175" s="9">
        <v>48.81</v>
      </c>
      <c r="N175" s="9">
        <v>65.650000000000006</v>
      </c>
      <c r="O175" s="9">
        <v>38.04</v>
      </c>
      <c r="P175" s="9">
        <v>25.46</v>
      </c>
      <c r="Q175" s="9">
        <v>42.1</v>
      </c>
    </row>
    <row r="176" spans="2:17" x14ac:dyDescent="0.25">
      <c r="B176" s="9">
        <v>11</v>
      </c>
      <c r="C176" s="10" t="s">
        <v>27</v>
      </c>
      <c r="D176" s="3" t="str">
        <f>VLOOKUP(C176,'Class Desc'!$C$5:$D$53,2,FALSE)</f>
        <v>INDUSTRIAL IRRIGATION</v>
      </c>
      <c r="E176" s="15">
        <v>1</v>
      </c>
      <c r="F176" s="9">
        <v>335.53</v>
      </c>
      <c r="G176" s="9">
        <v>343.41</v>
      </c>
      <c r="H176" s="9">
        <v>261.3</v>
      </c>
      <c r="I176" s="9">
        <v>425.12</v>
      </c>
      <c r="J176" s="9">
        <v>476.76</v>
      </c>
      <c r="K176" s="9">
        <v>588.1</v>
      </c>
      <c r="L176" s="9">
        <v>646.67999999999995</v>
      </c>
      <c r="M176" s="9">
        <v>764.48</v>
      </c>
      <c r="N176" s="9">
        <v>795.37</v>
      </c>
      <c r="O176" s="9">
        <v>678.99</v>
      </c>
      <c r="P176" s="9">
        <v>440.13</v>
      </c>
      <c r="Q176" s="9">
        <v>481.11</v>
      </c>
    </row>
    <row r="177" spans="2:17" x14ac:dyDescent="0.25">
      <c r="B177" s="9">
        <v>11</v>
      </c>
      <c r="C177" s="10" t="s">
        <v>27</v>
      </c>
      <c r="D177" s="3" t="str">
        <f>VLOOKUP(C177,'Class Desc'!$C$5:$D$53,2,FALSE)</f>
        <v>INDUSTRIAL IRRIGATION</v>
      </c>
      <c r="E177" s="15">
        <v>1.5</v>
      </c>
      <c r="F177" s="9">
        <v>2145.79</v>
      </c>
      <c r="G177" s="9">
        <v>2859.69</v>
      </c>
      <c r="H177" s="9">
        <v>2050.8000000000002</v>
      </c>
      <c r="I177" s="9">
        <v>2721.42</v>
      </c>
      <c r="J177" s="9">
        <v>3250.15</v>
      </c>
      <c r="K177" s="9">
        <v>3937.33</v>
      </c>
      <c r="L177" s="9">
        <v>3637.94</v>
      </c>
      <c r="M177" s="9">
        <v>3015.15</v>
      </c>
      <c r="N177" s="9">
        <v>3964.26</v>
      </c>
      <c r="O177" s="9">
        <v>3363.22</v>
      </c>
      <c r="P177" s="9">
        <v>4376.42</v>
      </c>
      <c r="Q177" s="9">
        <v>2732.52</v>
      </c>
    </row>
    <row r="178" spans="2:17" x14ac:dyDescent="0.25">
      <c r="B178" s="9">
        <v>11</v>
      </c>
      <c r="C178" s="10" t="s">
        <v>27</v>
      </c>
      <c r="D178" s="3" t="str">
        <f>VLOOKUP(C178,'Class Desc'!$C$5:$D$53,2,FALSE)</f>
        <v>INDUSTRIAL IRRIGATION</v>
      </c>
      <c r="E178" s="15">
        <v>2</v>
      </c>
      <c r="F178" s="9">
        <v>2115.4699999999998</v>
      </c>
      <c r="G178" s="9">
        <v>2619.96</v>
      </c>
      <c r="H178" s="9">
        <v>1853.6</v>
      </c>
      <c r="I178" s="9">
        <v>2302.94</v>
      </c>
      <c r="J178" s="9">
        <v>4553.62</v>
      </c>
      <c r="K178" s="9">
        <v>5000.53</v>
      </c>
      <c r="L178" s="9">
        <v>4543.96</v>
      </c>
      <c r="M178" s="9">
        <v>4980.46</v>
      </c>
      <c r="N178" s="9">
        <v>4702.6899999999996</v>
      </c>
      <c r="O178" s="9">
        <v>3419.33</v>
      </c>
      <c r="P178" s="9">
        <v>3273.79</v>
      </c>
      <c r="Q178" s="9">
        <v>2859.54</v>
      </c>
    </row>
    <row r="179" spans="2:17" x14ac:dyDescent="0.25">
      <c r="B179" s="9">
        <v>11</v>
      </c>
      <c r="C179" s="10" t="s">
        <v>29</v>
      </c>
      <c r="D179" s="3" t="str">
        <f>VLOOKUP(C179,'Class Desc'!$C$5:$D$53,2,FALSE)</f>
        <v>MULTIPLE UNIT WATER</v>
      </c>
      <c r="E179" s="10" t="s">
        <v>12</v>
      </c>
      <c r="F179" s="9">
        <v>122</v>
      </c>
      <c r="G179" s="9">
        <v>295</v>
      </c>
      <c r="H179" s="9">
        <v>61</v>
      </c>
      <c r="I179" s="9">
        <v>346</v>
      </c>
      <c r="J179" s="9">
        <v>122</v>
      </c>
      <c r="K179" s="9">
        <v>234</v>
      </c>
      <c r="L179" s="9">
        <v>254.94</v>
      </c>
      <c r="M179" s="9">
        <v>122</v>
      </c>
      <c r="N179" s="9">
        <v>305</v>
      </c>
      <c r="O179" s="11"/>
      <c r="P179" s="9">
        <v>234</v>
      </c>
      <c r="Q179" s="9">
        <v>183</v>
      </c>
    </row>
    <row r="180" spans="2:17" x14ac:dyDescent="0.25">
      <c r="B180" s="9">
        <v>11</v>
      </c>
      <c r="C180" s="10" t="s">
        <v>29</v>
      </c>
      <c r="D180" s="3" t="str">
        <f>VLOOKUP(C180,'Class Desc'!$C$5:$D$53,2,FALSE)</f>
        <v>MULTIPLE UNIT WATER</v>
      </c>
      <c r="E180" s="15">
        <v>0.75</v>
      </c>
      <c r="F180" s="9">
        <v>39353.660000000003</v>
      </c>
      <c r="G180" s="9">
        <v>35647.01</v>
      </c>
      <c r="H180" s="9">
        <v>35409.51</v>
      </c>
      <c r="I180" s="9">
        <v>36931.08</v>
      </c>
      <c r="J180" s="9">
        <v>38232.82</v>
      </c>
      <c r="K180" s="9">
        <v>40544.69</v>
      </c>
      <c r="L180" s="9">
        <v>43745.03</v>
      </c>
      <c r="M180" s="9">
        <v>40453.93</v>
      </c>
      <c r="N180" s="9">
        <v>43449.37</v>
      </c>
      <c r="O180" s="9">
        <v>37732.99</v>
      </c>
      <c r="P180" s="9">
        <v>38111.32</v>
      </c>
      <c r="Q180" s="9">
        <v>36660.18</v>
      </c>
    </row>
    <row r="181" spans="2:17" x14ac:dyDescent="0.25">
      <c r="B181" s="9">
        <v>11</v>
      </c>
      <c r="C181" s="10" t="s">
        <v>29</v>
      </c>
      <c r="D181" s="3" t="str">
        <f>VLOOKUP(C181,'Class Desc'!$C$5:$D$53,2,FALSE)</f>
        <v>MULTIPLE UNIT WATER</v>
      </c>
      <c r="E181" s="15">
        <v>1</v>
      </c>
      <c r="F181" s="9">
        <v>92377.13</v>
      </c>
      <c r="G181" s="9">
        <v>86052.55</v>
      </c>
      <c r="H181" s="9">
        <v>89415.25</v>
      </c>
      <c r="I181" s="9">
        <v>90584.8</v>
      </c>
      <c r="J181" s="9">
        <v>91962.12</v>
      </c>
      <c r="K181" s="9">
        <v>99907.92</v>
      </c>
      <c r="L181" s="9">
        <v>105415.01</v>
      </c>
      <c r="M181" s="9">
        <v>90290.6</v>
      </c>
      <c r="N181" s="9">
        <v>106354.34</v>
      </c>
      <c r="O181" s="9">
        <v>92003.73</v>
      </c>
      <c r="P181" s="9">
        <v>95678.01</v>
      </c>
      <c r="Q181" s="9">
        <v>93612.01</v>
      </c>
    </row>
    <row r="182" spans="2:17" x14ac:dyDescent="0.25">
      <c r="B182" s="9">
        <v>11</v>
      </c>
      <c r="C182" s="10" t="s">
        <v>29</v>
      </c>
      <c r="D182" s="3" t="str">
        <f>VLOOKUP(C182,'Class Desc'!$C$5:$D$53,2,FALSE)</f>
        <v>MULTIPLE UNIT WATER</v>
      </c>
      <c r="E182" s="15">
        <v>1.5</v>
      </c>
      <c r="F182" s="9">
        <v>99811.01</v>
      </c>
      <c r="G182" s="9">
        <v>92029.73</v>
      </c>
      <c r="H182" s="9">
        <v>97464.33</v>
      </c>
      <c r="I182" s="9">
        <v>97924.17</v>
      </c>
      <c r="J182" s="9">
        <v>95170.1</v>
      </c>
      <c r="K182" s="9">
        <v>102215.09</v>
      </c>
      <c r="L182" s="9">
        <v>107755.81</v>
      </c>
      <c r="M182" s="9">
        <v>95708.31</v>
      </c>
      <c r="N182" s="9">
        <v>110229.78</v>
      </c>
      <c r="O182" s="9">
        <v>90117.79</v>
      </c>
      <c r="P182" s="9">
        <v>98101.59</v>
      </c>
      <c r="Q182" s="9">
        <v>98614.6</v>
      </c>
    </row>
    <row r="183" spans="2:17" x14ac:dyDescent="0.25">
      <c r="B183" s="9">
        <v>11</v>
      </c>
      <c r="C183" s="10" t="s">
        <v>29</v>
      </c>
      <c r="D183" s="3" t="str">
        <f>VLOOKUP(C183,'Class Desc'!$C$5:$D$53,2,FALSE)</f>
        <v>MULTIPLE UNIT WATER</v>
      </c>
      <c r="E183" s="15">
        <v>2</v>
      </c>
      <c r="F183" s="9">
        <v>112284</v>
      </c>
      <c r="G183" s="9">
        <v>98241.54</v>
      </c>
      <c r="H183" s="9">
        <v>101104.26</v>
      </c>
      <c r="I183" s="9">
        <v>105999.09</v>
      </c>
      <c r="J183" s="9">
        <v>109827.45</v>
      </c>
      <c r="K183" s="9">
        <v>110157.19</v>
      </c>
      <c r="L183" s="9">
        <v>118829.92</v>
      </c>
      <c r="M183" s="9">
        <v>113394.2</v>
      </c>
      <c r="N183" s="9">
        <v>119711.1</v>
      </c>
      <c r="O183" s="9">
        <v>102065.29</v>
      </c>
      <c r="P183" s="9">
        <v>103332.24</v>
      </c>
      <c r="Q183" s="9">
        <v>100948.86</v>
      </c>
    </row>
    <row r="184" spans="2:17" x14ac:dyDescent="0.25">
      <c r="B184" s="9">
        <v>11</v>
      </c>
      <c r="C184" s="10" t="s">
        <v>29</v>
      </c>
      <c r="D184" s="3" t="str">
        <f>VLOOKUP(C184,'Class Desc'!$C$5:$D$53,2,FALSE)</f>
        <v>MULTIPLE UNIT WATER</v>
      </c>
      <c r="E184" s="15">
        <v>3</v>
      </c>
      <c r="F184" s="9">
        <v>12670.53</v>
      </c>
      <c r="G184" s="9">
        <v>10973.72</v>
      </c>
      <c r="H184" s="9">
        <v>11779.99</v>
      </c>
      <c r="I184" s="9">
        <v>14371.49</v>
      </c>
      <c r="J184" s="9">
        <v>10256.299999999999</v>
      </c>
      <c r="K184" s="9">
        <v>12668.45</v>
      </c>
      <c r="L184" s="9">
        <v>13073.85</v>
      </c>
      <c r="M184" s="9">
        <v>11964.2</v>
      </c>
      <c r="N184" s="9">
        <v>12993.04</v>
      </c>
      <c r="O184" s="9">
        <v>11386.56</v>
      </c>
      <c r="P184" s="9">
        <v>12018.09</v>
      </c>
      <c r="Q184" s="9">
        <v>10989.23</v>
      </c>
    </row>
    <row r="185" spans="2:17" x14ac:dyDescent="0.25">
      <c r="B185" s="9">
        <v>11</v>
      </c>
      <c r="C185" s="10" t="s">
        <v>29</v>
      </c>
      <c r="D185" s="3" t="str">
        <f>VLOOKUP(C185,'Class Desc'!$C$5:$D$53,2,FALSE)</f>
        <v>MULTIPLE UNIT WATER</v>
      </c>
      <c r="E185" s="15">
        <v>4</v>
      </c>
      <c r="F185" s="9">
        <v>38602.32</v>
      </c>
      <c r="G185" s="9">
        <v>35685.730000000003</v>
      </c>
      <c r="H185" s="9">
        <v>36881.599999999999</v>
      </c>
      <c r="I185" s="9">
        <v>42432.7</v>
      </c>
      <c r="J185" s="9">
        <v>42698.879999999997</v>
      </c>
      <c r="K185" s="9">
        <v>49977.4</v>
      </c>
      <c r="L185" s="9">
        <v>55331.07</v>
      </c>
      <c r="M185" s="9">
        <v>50092.37</v>
      </c>
      <c r="N185" s="9">
        <v>54023.74</v>
      </c>
      <c r="O185" s="9">
        <v>45562.68</v>
      </c>
      <c r="P185" s="9">
        <v>43918.13</v>
      </c>
      <c r="Q185" s="9">
        <v>41512.26</v>
      </c>
    </row>
    <row r="186" spans="2:17" x14ac:dyDescent="0.25">
      <c r="B186" s="9">
        <v>11</v>
      </c>
      <c r="C186" s="10" t="s">
        <v>29</v>
      </c>
      <c r="D186" s="3" t="str">
        <f>VLOOKUP(C186,'Class Desc'!$C$5:$D$53,2,FALSE)</f>
        <v>MULTIPLE UNIT WATER</v>
      </c>
      <c r="E186" s="15">
        <v>6</v>
      </c>
      <c r="F186" s="9">
        <v>34789.480000000003</v>
      </c>
      <c r="G186" s="9">
        <v>33808.26</v>
      </c>
      <c r="H186" s="9">
        <v>30756.5</v>
      </c>
      <c r="I186" s="9">
        <v>32340.34</v>
      </c>
      <c r="J186" s="9">
        <v>33284.89</v>
      </c>
      <c r="K186" s="9">
        <v>36445.199999999997</v>
      </c>
      <c r="L186" s="9">
        <v>36314.19</v>
      </c>
      <c r="M186" s="9">
        <v>30384.74</v>
      </c>
      <c r="N186" s="9">
        <v>35075.629999999997</v>
      </c>
      <c r="O186" s="9">
        <v>30072.87</v>
      </c>
      <c r="P186" s="9">
        <v>33578</v>
      </c>
      <c r="Q186" s="9">
        <v>31774.03</v>
      </c>
    </row>
    <row r="187" spans="2:17" x14ac:dyDescent="0.25">
      <c r="B187" s="9">
        <v>11</v>
      </c>
      <c r="C187" s="10" t="s">
        <v>29</v>
      </c>
      <c r="D187" s="3" t="str">
        <f>VLOOKUP(C187,'Class Desc'!$C$5:$D$53,2,FALSE)</f>
        <v>MULTIPLE UNIT WATER</v>
      </c>
      <c r="E187" s="15">
        <v>8</v>
      </c>
      <c r="F187" s="9">
        <v>5327.87</v>
      </c>
      <c r="G187" s="9">
        <v>8253.2800000000007</v>
      </c>
      <c r="H187" s="9">
        <v>7596.76</v>
      </c>
      <c r="I187" s="9">
        <v>8119.01</v>
      </c>
      <c r="J187" s="9">
        <v>10254.27</v>
      </c>
      <c r="K187" s="9">
        <v>10103.969999999999</v>
      </c>
      <c r="L187" s="9">
        <v>12243.58</v>
      </c>
      <c r="M187" s="9">
        <v>8146.04</v>
      </c>
      <c r="N187" s="9">
        <v>12015.41</v>
      </c>
      <c r="O187" s="9">
        <v>11524.45</v>
      </c>
      <c r="P187" s="9">
        <v>10194.879999999999</v>
      </c>
      <c r="Q187" s="9">
        <v>15923.09</v>
      </c>
    </row>
    <row r="188" spans="2:17" x14ac:dyDescent="0.25">
      <c r="B188" s="9">
        <v>11</v>
      </c>
      <c r="C188" s="10" t="s">
        <v>30</v>
      </c>
      <c r="D188" s="3" t="str">
        <f>VLOOKUP(C188,'Class Desc'!$C$5:$D$53,2,FALSE)</f>
        <v>HSG AUTH MULT UNIT WATER</v>
      </c>
      <c r="E188" s="15">
        <v>0.75</v>
      </c>
      <c r="F188" s="9">
        <v>5937.21</v>
      </c>
      <c r="G188" s="9">
        <v>5529.99</v>
      </c>
      <c r="H188" s="9">
        <v>5252.09</v>
      </c>
      <c r="I188" s="9">
        <v>5871.42</v>
      </c>
      <c r="J188" s="9">
        <v>8011.93</v>
      </c>
      <c r="K188" s="9">
        <v>7959.21</v>
      </c>
      <c r="L188" s="9">
        <v>9886.06</v>
      </c>
      <c r="M188" s="9">
        <v>8902.32</v>
      </c>
      <c r="N188" s="9">
        <v>8277.35</v>
      </c>
      <c r="O188" s="9">
        <v>7469.2</v>
      </c>
      <c r="P188" s="9">
        <v>5894.54</v>
      </c>
      <c r="Q188" s="9">
        <v>5713.45</v>
      </c>
    </row>
    <row r="189" spans="2:17" x14ac:dyDescent="0.25">
      <c r="B189" s="9">
        <v>11</v>
      </c>
      <c r="C189" s="10" t="s">
        <v>30</v>
      </c>
      <c r="D189" s="3" t="str">
        <f>VLOOKUP(C189,'Class Desc'!$C$5:$D$53,2,FALSE)</f>
        <v>HSG AUTH MULT UNIT WATER</v>
      </c>
      <c r="E189" s="15">
        <v>1</v>
      </c>
      <c r="F189" s="9">
        <v>3767.65</v>
      </c>
      <c r="G189" s="9">
        <v>3052.42</v>
      </c>
      <c r="H189" s="9">
        <v>3176.03</v>
      </c>
      <c r="I189" s="9">
        <v>3393.46</v>
      </c>
      <c r="J189" s="9">
        <v>3813.04</v>
      </c>
      <c r="K189" s="9">
        <v>3943.23</v>
      </c>
      <c r="L189" s="9">
        <v>4879.43</v>
      </c>
      <c r="M189" s="9">
        <v>4120.0200000000004</v>
      </c>
      <c r="N189" s="9">
        <v>4527.08</v>
      </c>
      <c r="O189" s="9">
        <v>3996.17</v>
      </c>
      <c r="P189" s="9">
        <v>3492.23</v>
      </c>
      <c r="Q189" s="9">
        <v>3579.01</v>
      </c>
    </row>
    <row r="190" spans="2:17" x14ac:dyDescent="0.25">
      <c r="B190" s="9">
        <v>11</v>
      </c>
      <c r="C190" s="10" t="s">
        <v>30</v>
      </c>
      <c r="D190" s="3" t="str">
        <f>VLOOKUP(C190,'Class Desc'!$C$5:$D$53,2,FALSE)</f>
        <v>HSG AUTH MULT UNIT WATER</v>
      </c>
      <c r="E190" s="15">
        <v>1.5</v>
      </c>
      <c r="F190" s="9">
        <v>7403.4</v>
      </c>
      <c r="G190" s="9">
        <v>6372.62</v>
      </c>
      <c r="H190" s="9">
        <v>6418.98</v>
      </c>
      <c r="I190" s="9">
        <v>6823.47</v>
      </c>
      <c r="J190" s="9">
        <v>7589.54</v>
      </c>
      <c r="K190" s="9">
        <v>7676.72</v>
      </c>
      <c r="L190" s="9">
        <v>9046.2199999999993</v>
      </c>
      <c r="M190" s="9">
        <v>8000.21</v>
      </c>
      <c r="N190" s="9">
        <v>8173.57</v>
      </c>
      <c r="O190" s="9">
        <v>7527.94</v>
      </c>
      <c r="P190" s="9">
        <v>6895.36</v>
      </c>
      <c r="Q190" s="9">
        <v>6575.55</v>
      </c>
    </row>
    <row r="191" spans="2:17" x14ac:dyDescent="0.25">
      <c r="B191" s="9">
        <v>11</v>
      </c>
      <c r="C191" s="10" t="s">
        <v>30</v>
      </c>
      <c r="D191" s="3" t="str">
        <f>VLOOKUP(C191,'Class Desc'!$C$5:$D$53,2,FALSE)</f>
        <v>HSG AUTH MULT UNIT WATER</v>
      </c>
      <c r="E191" s="15">
        <v>2</v>
      </c>
      <c r="F191" s="9">
        <v>2110.91</v>
      </c>
      <c r="G191" s="9">
        <v>1955.84</v>
      </c>
      <c r="H191" s="9">
        <v>2057.39</v>
      </c>
      <c r="I191" s="9">
        <v>2317.5700000000002</v>
      </c>
      <c r="J191" s="9">
        <v>2254.77</v>
      </c>
      <c r="K191" s="9">
        <v>2434.8000000000002</v>
      </c>
      <c r="L191" s="9">
        <v>2992.22</v>
      </c>
      <c r="M191" s="9">
        <v>2401.34</v>
      </c>
      <c r="N191" s="9">
        <v>2940.74</v>
      </c>
      <c r="O191" s="9">
        <v>2163.2800000000002</v>
      </c>
      <c r="P191" s="9">
        <v>2221.91</v>
      </c>
      <c r="Q191" s="9">
        <v>2204.73</v>
      </c>
    </row>
    <row r="192" spans="2:17" x14ac:dyDescent="0.25">
      <c r="B192" s="9">
        <v>11</v>
      </c>
      <c r="C192" s="10" t="s">
        <v>30</v>
      </c>
      <c r="D192" s="3" t="str">
        <f>VLOOKUP(C192,'Class Desc'!$C$5:$D$53,2,FALSE)</f>
        <v>HSG AUTH MULT UNIT WATER</v>
      </c>
      <c r="E192" s="15">
        <v>3</v>
      </c>
      <c r="F192" s="9">
        <v>1510.81</v>
      </c>
      <c r="G192" s="9">
        <v>1578.42</v>
      </c>
      <c r="H192" s="9">
        <v>1404.74</v>
      </c>
      <c r="I192" s="9">
        <v>1672.94</v>
      </c>
      <c r="J192" s="9">
        <v>1638.54</v>
      </c>
      <c r="K192" s="9">
        <v>2018.97</v>
      </c>
      <c r="L192" s="9">
        <v>1900.85</v>
      </c>
      <c r="M192" s="9">
        <v>1791.91</v>
      </c>
      <c r="N192" s="9">
        <v>1829.99</v>
      </c>
      <c r="O192" s="9">
        <v>1546.91</v>
      </c>
      <c r="P192" s="9">
        <v>1566.8</v>
      </c>
      <c r="Q192" s="9">
        <v>1467.05</v>
      </c>
    </row>
    <row r="193" spans="2:17" x14ac:dyDescent="0.25">
      <c r="B193" s="9">
        <v>11</v>
      </c>
      <c r="C193" s="10" t="s">
        <v>30</v>
      </c>
      <c r="D193" s="3" t="str">
        <f>VLOOKUP(C193,'Class Desc'!$C$5:$D$53,2,FALSE)</f>
        <v>HSG AUTH MULT UNIT WATER</v>
      </c>
      <c r="E193" s="15">
        <v>4</v>
      </c>
      <c r="F193" s="9">
        <v>808.48</v>
      </c>
      <c r="G193" s="9">
        <v>605.59</v>
      </c>
      <c r="H193" s="9">
        <v>627.96</v>
      </c>
      <c r="I193" s="9">
        <v>691.76</v>
      </c>
      <c r="J193" s="9">
        <v>656.02</v>
      </c>
      <c r="K193" s="9">
        <v>711.46</v>
      </c>
      <c r="L193" s="9">
        <v>637.98</v>
      </c>
      <c r="M193" s="9">
        <v>627.13</v>
      </c>
      <c r="N193" s="9">
        <v>752.16</v>
      </c>
      <c r="O193" s="9">
        <v>667.91</v>
      </c>
      <c r="P193" s="9">
        <v>637.58000000000004</v>
      </c>
      <c r="Q193" s="9">
        <v>586.69000000000005</v>
      </c>
    </row>
    <row r="194" spans="2:17" x14ac:dyDescent="0.25">
      <c r="B194" s="9">
        <v>11</v>
      </c>
      <c r="C194" s="10" t="s">
        <v>32</v>
      </c>
      <c r="D194" s="3" t="str">
        <f>VLOOKUP(C194,'Class Desc'!$C$5:$D$53,2,FALSE)</f>
        <v>SINGLE FAMILY WATER</v>
      </c>
      <c r="E194" s="10" t="s">
        <v>12</v>
      </c>
      <c r="F194" s="9">
        <v>11463</v>
      </c>
      <c r="G194" s="9">
        <v>9804.2199999999993</v>
      </c>
      <c r="H194" s="9">
        <v>12437.02</v>
      </c>
      <c r="I194" s="9">
        <v>10032.51</v>
      </c>
      <c r="J194" s="9">
        <v>9913.5</v>
      </c>
      <c r="K194" s="9">
        <v>11797.15</v>
      </c>
      <c r="L194" s="9">
        <v>10810.97</v>
      </c>
      <c r="M194" s="9">
        <v>14107.99</v>
      </c>
      <c r="N194" s="9">
        <v>12351.24</v>
      </c>
      <c r="O194" s="9">
        <v>13481</v>
      </c>
      <c r="P194" s="9">
        <v>14293.46</v>
      </c>
      <c r="Q194" s="9">
        <v>12169.5</v>
      </c>
    </row>
    <row r="195" spans="2:17" x14ac:dyDescent="0.25">
      <c r="B195" s="9">
        <v>11</v>
      </c>
      <c r="C195" s="10" t="s">
        <v>32</v>
      </c>
      <c r="D195" s="3" t="str">
        <f>VLOOKUP(C195,'Class Desc'!$C$5:$D$53,2,FALSE)</f>
        <v>SINGLE FAMILY WATER</v>
      </c>
      <c r="E195" s="15">
        <v>0.75</v>
      </c>
      <c r="F195" s="9">
        <v>1049171.01</v>
      </c>
      <c r="G195" s="9">
        <v>1036938.49</v>
      </c>
      <c r="H195" s="9">
        <v>1007344.96</v>
      </c>
      <c r="I195" s="9">
        <v>1038280.42</v>
      </c>
      <c r="J195" s="9">
        <v>1134930.95</v>
      </c>
      <c r="K195" s="9">
        <v>1206951.3600000001</v>
      </c>
      <c r="L195" s="9">
        <v>1335391.3799999999</v>
      </c>
      <c r="M195" s="9">
        <v>1221211.08</v>
      </c>
      <c r="N195" s="9">
        <v>1308501.96</v>
      </c>
      <c r="O195" s="9">
        <v>1125265.1399999999</v>
      </c>
      <c r="P195" s="9">
        <v>1107722.68</v>
      </c>
      <c r="Q195" s="9">
        <v>1070904.92</v>
      </c>
    </row>
    <row r="196" spans="2:17" x14ac:dyDescent="0.25">
      <c r="B196" s="9">
        <v>11</v>
      </c>
      <c r="C196" s="10" t="s">
        <v>32</v>
      </c>
      <c r="D196" s="3" t="str">
        <f>VLOOKUP(C196,'Class Desc'!$C$5:$D$53,2,FALSE)</f>
        <v>SINGLE FAMILY WATER</v>
      </c>
      <c r="E196" s="15">
        <v>1</v>
      </c>
      <c r="F196" s="9">
        <v>408111.26</v>
      </c>
      <c r="G196" s="9">
        <v>391113.47</v>
      </c>
      <c r="H196" s="9">
        <v>381834.09</v>
      </c>
      <c r="I196" s="9">
        <v>399255.39</v>
      </c>
      <c r="J196" s="9">
        <v>472608.83</v>
      </c>
      <c r="K196" s="9">
        <v>508501.49</v>
      </c>
      <c r="L196" s="9">
        <v>519708.36</v>
      </c>
      <c r="M196" s="9">
        <v>536167.68000000005</v>
      </c>
      <c r="N196" s="9">
        <v>507165.72</v>
      </c>
      <c r="O196" s="9">
        <v>452430.03</v>
      </c>
      <c r="P196" s="9">
        <v>430989.69</v>
      </c>
      <c r="Q196" s="9">
        <v>405392.73</v>
      </c>
    </row>
    <row r="197" spans="2:17" x14ac:dyDescent="0.25">
      <c r="B197" s="9">
        <v>11</v>
      </c>
      <c r="C197" s="10" t="s">
        <v>32</v>
      </c>
      <c r="D197" s="3" t="str">
        <f>VLOOKUP(C197,'Class Desc'!$C$5:$D$53,2,FALSE)</f>
        <v>SINGLE FAMILY WATER</v>
      </c>
      <c r="E197" s="15">
        <v>1.5</v>
      </c>
      <c r="F197" s="9">
        <v>3308.16</v>
      </c>
      <c r="G197" s="9">
        <v>3374.19</v>
      </c>
      <c r="H197" s="9">
        <v>3355.01</v>
      </c>
      <c r="I197" s="9">
        <v>3378.86</v>
      </c>
      <c r="J197" s="9">
        <v>3796.16</v>
      </c>
      <c r="K197" s="9">
        <v>3512.57</v>
      </c>
      <c r="L197" s="9">
        <v>5509.15</v>
      </c>
      <c r="M197" s="9">
        <v>5366.45</v>
      </c>
      <c r="N197" s="9">
        <v>4419.49</v>
      </c>
      <c r="O197" s="9">
        <v>4170.46</v>
      </c>
      <c r="P197" s="9">
        <v>3919.21</v>
      </c>
      <c r="Q197" s="9">
        <v>4562.4799999999996</v>
      </c>
    </row>
    <row r="198" spans="2:17" x14ac:dyDescent="0.25">
      <c r="B198" s="9">
        <v>11</v>
      </c>
      <c r="C198" s="10" t="s">
        <v>32</v>
      </c>
      <c r="D198" s="3" t="str">
        <f>VLOOKUP(C198,'Class Desc'!$C$5:$D$53,2,FALSE)</f>
        <v>SINGLE FAMILY WATER</v>
      </c>
      <c r="E198" s="15">
        <v>2</v>
      </c>
      <c r="F198" s="9">
        <v>1101.68</v>
      </c>
      <c r="G198" s="9">
        <v>920</v>
      </c>
      <c r="H198" s="9">
        <v>1068.6099999999999</v>
      </c>
      <c r="I198" s="9">
        <v>928.79</v>
      </c>
      <c r="J198" s="9">
        <v>986.48</v>
      </c>
      <c r="K198" s="9">
        <v>1163.3399999999999</v>
      </c>
      <c r="L198" s="9">
        <v>1017.37</v>
      </c>
      <c r="M198" s="9">
        <v>1154.03</v>
      </c>
      <c r="N198" s="9">
        <v>1083.3599999999999</v>
      </c>
      <c r="O198" s="9">
        <v>1038.97</v>
      </c>
      <c r="P198" s="9">
        <v>1029.7</v>
      </c>
      <c r="Q198" s="9">
        <v>1255.9000000000001</v>
      </c>
    </row>
    <row r="199" spans="2:17" x14ac:dyDescent="0.25">
      <c r="B199" s="9">
        <v>11</v>
      </c>
      <c r="C199" s="10" t="s">
        <v>32</v>
      </c>
      <c r="D199" s="3" t="str">
        <f>VLOOKUP(C199,'Class Desc'!$C$5:$D$53,2,FALSE)</f>
        <v>SINGLE FAMILY WATER</v>
      </c>
      <c r="E199" s="15">
        <v>3</v>
      </c>
      <c r="F199" s="9">
        <v>140.38</v>
      </c>
      <c r="G199" s="9">
        <v>155.1</v>
      </c>
      <c r="H199" s="9">
        <v>160.29</v>
      </c>
      <c r="I199" s="9">
        <v>170.11</v>
      </c>
      <c r="J199" s="9">
        <v>148.27000000000001</v>
      </c>
      <c r="K199" s="9">
        <v>161.11000000000001</v>
      </c>
      <c r="L199" s="9">
        <v>157.28</v>
      </c>
      <c r="M199" s="9">
        <v>142.77000000000001</v>
      </c>
      <c r="N199" s="9">
        <v>151.76</v>
      </c>
      <c r="O199" s="9">
        <v>171.29</v>
      </c>
      <c r="P199" s="9">
        <v>165.28</v>
      </c>
      <c r="Q199" s="9">
        <v>160.59</v>
      </c>
    </row>
    <row r="200" spans="2:17" x14ac:dyDescent="0.25">
      <c r="B200" s="9">
        <v>11</v>
      </c>
      <c r="C200" s="10" t="s">
        <v>33</v>
      </c>
      <c r="D200" s="3" t="str">
        <f>VLOOKUP(C200,'Class Desc'!$C$5:$D$53,2,FALSE)</f>
        <v>HSG AUTH SNGLE UNIT WATER</v>
      </c>
      <c r="E200" s="15">
        <v>0.75</v>
      </c>
      <c r="F200" s="9">
        <v>5162.22</v>
      </c>
      <c r="G200" s="9">
        <v>4377.07</v>
      </c>
      <c r="H200" s="9">
        <v>4222.45</v>
      </c>
      <c r="I200" s="9">
        <v>4439.8999999999996</v>
      </c>
      <c r="J200" s="9">
        <v>5698.21</v>
      </c>
      <c r="K200" s="9">
        <v>5841.39</v>
      </c>
      <c r="L200" s="9">
        <v>6748.62</v>
      </c>
      <c r="M200" s="9">
        <v>6545.07</v>
      </c>
      <c r="N200" s="9">
        <v>6188.63</v>
      </c>
      <c r="O200" s="9">
        <v>5519.03</v>
      </c>
      <c r="P200" s="9">
        <v>4482.55</v>
      </c>
      <c r="Q200" s="9">
        <v>4191.68</v>
      </c>
    </row>
    <row r="201" spans="2:17" x14ac:dyDescent="0.25">
      <c r="B201" s="9">
        <v>11</v>
      </c>
      <c r="C201" s="10" t="s">
        <v>33</v>
      </c>
      <c r="D201" s="3" t="str">
        <f>VLOOKUP(C201,'Class Desc'!$C$5:$D$53,2,FALSE)</f>
        <v>HSG AUTH SNGLE UNIT WATER</v>
      </c>
      <c r="E201" s="15">
        <v>1</v>
      </c>
      <c r="F201" s="9">
        <v>237.06</v>
      </c>
      <c r="G201" s="9">
        <v>258.16000000000003</v>
      </c>
      <c r="H201" s="9">
        <v>255.48</v>
      </c>
      <c r="I201" s="9">
        <v>212.31</v>
      </c>
      <c r="J201" s="9">
        <v>278.02</v>
      </c>
      <c r="K201" s="9">
        <v>302.85000000000002</v>
      </c>
      <c r="L201" s="9">
        <v>365.87</v>
      </c>
      <c r="M201" s="9">
        <v>305.49</v>
      </c>
      <c r="N201" s="9">
        <v>439.14</v>
      </c>
      <c r="O201" s="9">
        <v>300.95</v>
      </c>
      <c r="P201" s="9">
        <v>294</v>
      </c>
      <c r="Q201" s="9">
        <v>276.63</v>
      </c>
    </row>
    <row r="202" spans="2:17" x14ac:dyDescent="0.25">
      <c r="B202" s="9">
        <v>12</v>
      </c>
      <c r="C202" s="10" t="s">
        <v>11</v>
      </c>
      <c r="D202" s="3" t="str">
        <f>VLOOKUP(C202,'Class Desc'!$C$5:$D$53,2,FALSE)</f>
        <v>AGRICULTURAL WATER</v>
      </c>
      <c r="E202" s="10" t="s">
        <v>12</v>
      </c>
      <c r="F202" s="9">
        <v>131.82</v>
      </c>
      <c r="G202" s="9">
        <v>131.82</v>
      </c>
      <c r="H202" s="9">
        <v>131.82</v>
      </c>
      <c r="I202" s="9">
        <v>131.82</v>
      </c>
      <c r="J202" s="9">
        <v>131.82</v>
      </c>
      <c r="K202" s="9">
        <v>131.82</v>
      </c>
      <c r="L202" s="9">
        <v>131.82</v>
      </c>
      <c r="M202" s="9">
        <v>131.82</v>
      </c>
      <c r="N202" s="9">
        <v>717.82</v>
      </c>
      <c r="O202" s="9">
        <v>131.82</v>
      </c>
      <c r="P202" s="9">
        <v>324.82</v>
      </c>
      <c r="Q202" s="9">
        <v>131.82</v>
      </c>
    </row>
    <row r="203" spans="2:17" x14ac:dyDescent="0.25">
      <c r="B203" s="9">
        <v>12</v>
      </c>
      <c r="C203" s="10" t="s">
        <v>11</v>
      </c>
      <c r="D203" s="3" t="str">
        <f>VLOOKUP(C203,'Class Desc'!$C$5:$D$53,2,FALSE)</f>
        <v>AGRICULTURAL WATER</v>
      </c>
      <c r="E203" s="15">
        <v>0.75</v>
      </c>
      <c r="F203" s="9">
        <v>1088.8599999999999</v>
      </c>
      <c r="G203" s="9">
        <v>1701.33</v>
      </c>
      <c r="H203" s="9">
        <v>1173.8900000000001</v>
      </c>
      <c r="I203" s="9">
        <v>1359.57</v>
      </c>
      <c r="J203" s="9">
        <v>1628.43</v>
      </c>
      <c r="K203" s="9">
        <v>2115.66</v>
      </c>
      <c r="L203" s="9">
        <v>1666.6</v>
      </c>
      <c r="M203" s="9">
        <v>1407.17</v>
      </c>
      <c r="N203" s="9">
        <v>1502.83</v>
      </c>
      <c r="O203" s="9">
        <v>1705.01</v>
      </c>
      <c r="P203" s="9">
        <v>1786.47</v>
      </c>
      <c r="Q203" s="9">
        <v>1369.87</v>
      </c>
    </row>
    <row r="204" spans="2:17" x14ac:dyDescent="0.25">
      <c r="B204" s="9">
        <v>12</v>
      </c>
      <c r="C204" s="10" t="s">
        <v>11</v>
      </c>
      <c r="D204" s="3" t="str">
        <f>VLOOKUP(C204,'Class Desc'!$C$5:$D$53,2,FALSE)</f>
        <v>AGRICULTURAL WATER</v>
      </c>
      <c r="E204" s="15">
        <v>1</v>
      </c>
      <c r="F204" s="9">
        <v>409.23</v>
      </c>
      <c r="G204" s="9">
        <v>308.13</v>
      </c>
      <c r="H204" s="9">
        <v>438.39</v>
      </c>
      <c r="I204" s="9">
        <v>320.56</v>
      </c>
      <c r="J204" s="9">
        <v>343.34</v>
      </c>
      <c r="K204" s="9">
        <v>661.47</v>
      </c>
      <c r="L204" s="9">
        <v>659.57</v>
      </c>
      <c r="M204" s="9">
        <v>599.5</v>
      </c>
      <c r="N204" s="9">
        <v>633.20000000000005</v>
      </c>
      <c r="O204" s="9">
        <v>769.67</v>
      </c>
      <c r="P204" s="9">
        <v>524.02</v>
      </c>
      <c r="Q204" s="9">
        <v>473.12</v>
      </c>
    </row>
    <row r="205" spans="2:17" x14ac:dyDescent="0.25">
      <c r="B205" s="9">
        <v>12</v>
      </c>
      <c r="C205" s="10" t="s">
        <v>11</v>
      </c>
      <c r="D205" s="3" t="str">
        <f>VLOOKUP(C205,'Class Desc'!$C$5:$D$53,2,FALSE)</f>
        <v>AGRICULTURAL WATER</v>
      </c>
      <c r="E205" s="15">
        <v>1.5</v>
      </c>
      <c r="F205" s="9">
        <v>669.57</v>
      </c>
      <c r="G205" s="9">
        <v>721.81</v>
      </c>
      <c r="H205" s="9">
        <v>829.01</v>
      </c>
      <c r="I205" s="9">
        <v>689.75</v>
      </c>
      <c r="J205" s="9">
        <v>762.92</v>
      </c>
      <c r="K205" s="9">
        <v>1072.67</v>
      </c>
      <c r="L205" s="9">
        <v>1219.27</v>
      </c>
      <c r="M205" s="9">
        <v>1055.56</v>
      </c>
      <c r="N205" s="9">
        <v>1082.82</v>
      </c>
      <c r="O205" s="9">
        <v>1248.78</v>
      </c>
      <c r="P205" s="9">
        <v>908.55</v>
      </c>
      <c r="Q205" s="9">
        <v>782.28</v>
      </c>
    </row>
    <row r="206" spans="2:17" x14ac:dyDescent="0.25">
      <c r="B206" s="9">
        <v>12</v>
      </c>
      <c r="C206" s="10" t="s">
        <v>11</v>
      </c>
      <c r="D206" s="3" t="str">
        <f>VLOOKUP(C206,'Class Desc'!$C$5:$D$53,2,FALSE)</f>
        <v>AGRICULTURAL WATER</v>
      </c>
      <c r="E206" s="15">
        <v>2</v>
      </c>
      <c r="F206" s="9">
        <v>844.23</v>
      </c>
      <c r="G206" s="9">
        <v>862.09</v>
      </c>
      <c r="H206" s="9">
        <v>1336.6</v>
      </c>
      <c r="I206" s="9">
        <v>911.04</v>
      </c>
      <c r="J206" s="9">
        <v>1239.21</v>
      </c>
      <c r="K206" s="9">
        <v>1342.41</v>
      </c>
      <c r="L206" s="9">
        <v>1488.96</v>
      </c>
      <c r="M206" s="9">
        <v>903.47</v>
      </c>
      <c r="N206" s="9">
        <v>1188.6400000000001</v>
      </c>
      <c r="O206" s="9">
        <v>1420.5</v>
      </c>
      <c r="P206" s="9">
        <v>1011.83</v>
      </c>
      <c r="Q206" s="9">
        <v>833.64</v>
      </c>
    </row>
    <row r="207" spans="2:17" x14ac:dyDescent="0.25">
      <c r="B207" s="9">
        <v>12</v>
      </c>
      <c r="C207" s="10" t="s">
        <v>11</v>
      </c>
      <c r="D207" s="3" t="str">
        <f>VLOOKUP(C207,'Class Desc'!$C$5:$D$53,2,FALSE)</f>
        <v>AGRICULTURAL WATER</v>
      </c>
      <c r="E207" s="15">
        <v>3</v>
      </c>
      <c r="F207" s="9">
        <v>1177.33</v>
      </c>
      <c r="G207" s="9">
        <v>1145.6500000000001</v>
      </c>
      <c r="H207" s="9">
        <v>1657.82</v>
      </c>
      <c r="I207" s="9">
        <v>1304.3699999999999</v>
      </c>
      <c r="J207" s="9">
        <v>1303.2</v>
      </c>
      <c r="K207" s="9">
        <v>2381.13</v>
      </c>
      <c r="L207" s="9">
        <v>1743.93</v>
      </c>
      <c r="M207" s="9">
        <v>2803.5</v>
      </c>
      <c r="N207" s="9">
        <v>2553.9299999999998</v>
      </c>
      <c r="O207" s="9">
        <v>2881.44</v>
      </c>
      <c r="P207" s="9">
        <v>2343.06</v>
      </c>
      <c r="Q207" s="9">
        <v>1188.18</v>
      </c>
    </row>
    <row r="208" spans="2:17" x14ac:dyDescent="0.25">
      <c r="B208" s="9">
        <v>12</v>
      </c>
      <c r="C208" s="10" t="s">
        <v>11</v>
      </c>
      <c r="D208" s="3" t="str">
        <f>VLOOKUP(C208,'Class Desc'!$C$5:$D$53,2,FALSE)</f>
        <v>AGRICULTURAL WATER</v>
      </c>
      <c r="E208" s="15">
        <v>4</v>
      </c>
      <c r="F208" s="9">
        <v>239.72</v>
      </c>
      <c r="G208" s="9">
        <v>347.26</v>
      </c>
      <c r="H208" s="9">
        <v>467.92</v>
      </c>
      <c r="I208" s="9">
        <v>385.6</v>
      </c>
      <c r="J208" s="9">
        <v>835.24</v>
      </c>
      <c r="K208" s="9">
        <v>1279.1199999999999</v>
      </c>
      <c r="L208" s="9">
        <v>1460.65</v>
      </c>
      <c r="M208" s="9">
        <v>5138.2299999999996</v>
      </c>
      <c r="N208" s="9">
        <v>796</v>
      </c>
      <c r="O208" s="9">
        <v>520.24</v>
      </c>
      <c r="P208" s="9">
        <v>4253.8900000000003</v>
      </c>
      <c r="Q208" s="9">
        <v>307.20999999999998</v>
      </c>
    </row>
    <row r="209" spans="2:17" x14ac:dyDescent="0.25">
      <c r="B209" s="9">
        <v>12</v>
      </c>
      <c r="C209" s="10" t="s">
        <v>11</v>
      </c>
      <c r="D209" s="3" t="str">
        <f>VLOOKUP(C209,'Class Desc'!$C$5:$D$53,2,FALSE)</f>
        <v>AGRICULTURAL WATER</v>
      </c>
      <c r="E209" s="15">
        <v>6</v>
      </c>
      <c r="F209" s="9">
        <v>17193.580000000002</v>
      </c>
      <c r="G209" s="9">
        <v>18173.72</v>
      </c>
      <c r="H209" s="9">
        <v>28009.439999999999</v>
      </c>
      <c r="I209" s="9">
        <v>23163.200000000001</v>
      </c>
      <c r="J209" s="9">
        <v>28238.57</v>
      </c>
      <c r="K209" s="9">
        <v>50004.98</v>
      </c>
      <c r="L209" s="9">
        <v>25800.41</v>
      </c>
      <c r="M209" s="9">
        <v>29615.15</v>
      </c>
      <c r="N209" s="9">
        <v>33659.82</v>
      </c>
      <c r="O209" s="9">
        <v>36907.18</v>
      </c>
      <c r="P209" s="9">
        <v>42277.83</v>
      </c>
      <c r="Q209" s="9">
        <v>20711.41</v>
      </c>
    </row>
    <row r="210" spans="2:17" x14ac:dyDescent="0.25">
      <c r="B210" s="9">
        <v>12</v>
      </c>
      <c r="C210" s="10" t="s">
        <v>11</v>
      </c>
      <c r="D210" s="3" t="str">
        <f>VLOOKUP(C210,'Class Desc'!$C$5:$D$53,2,FALSE)</f>
        <v>AGRICULTURAL WATER</v>
      </c>
      <c r="E210" s="15">
        <v>8</v>
      </c>
      <c r="F210" s="9">
        <v>6070.47</v>
      </c>
      <c r="G210" s="9">
        <v>6194.74</v>
      </c>
      <c r="H210" s="9">
        <v>7236.72</v>
      </c>
      <c r="I210" s="9">
        <v>6420.11</v>
      </c>
      <c r="J210" s="9">
        <v>7525.22</v>
      </c>
      <c r="K210" s="9">
        <v>10970.87</v>
      </c>
      <c r="L210" s="9">
        <v>5540.78</v>
      </c>
      <c r="M210" s="9">
        <v>4628.1099999999997</v>
      </c>
      <c r="N210" s="9">
        <v>7289.36</v>
      </c>
      <c r="O210" s="9">
        <v>14149.04</v>
      </c>
      <c r="P210" s="9">
        <v>25786.85</v>
      </c>
      <c r="Q210" s="9">
        <v>9306.5</v>
      </c>
    </row>
    <row r="211" spans="2:17" x14ac:dyDescent="0.25">
      <c r="B211" s="9">
        <v>12</v>
      </c>
      <c r="C211" s="10" t="s">
        <v>16</v>
      </c>
      <c r="D211" s="3" t="str">
        <f>VLOOKUP(C211,'Class Desc'!$C$5:$D$53,2,FALSE)</f>
        <v>COMMERCIAL WATER</v>
      </c>
      <c r="E211" s="10" t="s">
        <v>12</v>
      </c>
      <c r="F211" s="9">
        <v>3374.65</v>
      </c>
      <c r="G211" s="9">
        <v>4577.6499999999996</v>
      </c>
      <c r="H211" s="9">
        <v>4649.58</v>
      </c>
      <c r="I211" s="9">
        <v>1406.82</v>
      </c>
      <c r="J211" s="9">
        <v>743.58</v>
      </c>
      <c r="K211" s="9">
        <v>5463.15</v>
      </c>
      <c r="L211" s="9">
        <v>4481.22</v>
      </c>
      <c r="M211" s="9">
        <v>4071.39</v>
      </c>
      <c r="N211" s="9">
        <v>3108.29</v>
      </c>
      <c r="O211" s="9">
        <v>8070.71</v>
      </c>
      <c r="P211" s="9">
        <v>1353.13</v>
      </c>
      <c r="Q211" s="9">
        <v>4857.3100000000004</v>
      </c>
    </row>
    <row r="212" spans="2:17" x14ac:dyDescent="0.25">
      <c r="B212" s="9">
        <v>12</v>
      </c>
      <c r="C212" s="10" t="s">
        <v>16</v>
      </c>
      <c r="D212" s="3" t="str">
        <f>VLOOKUP(C212,'Class Desc'!$C$5:$D$53,2,FALSE)</f>
        <v>COMMERCIAL WATER</v>
      </c>
      <c r="E212" s="15">
        <v>0.75</v>
      </c>
      <c r="F212" s="9">
        <v>24127.57</v>
      </c>
      <c r="G212" s="9">
        <v>24453.94</v>
      </c>
      <c r="H212" s="9">
        <v>23447.63</v>
      </c>
      <c r="I212" s="9">
        <v>23229.14</v>
      </c>
      <c r="J212" s="9">
        <v>23631.03</v>
      </c>
      <c r="K212" s="9">
        <v>27389.18</v>
      </c>
      <c r="L212" s="9">
        <v>27865.56</v>
      </c>
      <c r="M212" s="9">
        <v>27330.99</v>
      </c>
      <c r="N212" s="9">
        <v>27551.72</v>
      </c>
      <c r="O212" s="9">
        <v>25698.57</v>
      </c>
      <c r="P212" s="9">
        <v>27479.22</v>
      </c>
      <c r="Q212" s="9">
        <v>25193.65</v>
      </c>
    </row>
    <row r="213" spans="2:17" x14ac:dyDescent="0.25">
      <c r="B213" s="9">
        <v>12</v>
      </c>
      <c r="C213" s="10" t="s">
        <v>16</v>
      </c>
      <c r="D213" s="3" t="str">
        <f>VLOOKUP(C213,'Class Desc'!$C$5:$D$53,2,FALSE)</f>
        <v>COMMERCIAL WATER</v>
      </c>
      <c r="E213" s="15">
        <v>1</v>
      </c>
      <c r="F213" s="9">
        <v>25889.68</v>
      </c>
      <c r="G213" s="9">
        <v>26378.7</v>
      </c>
      <c r="H213" s="9">
        <v>25405.03</v>
      </c>
      <c r="I213" s="9">
        <v>25490.92</v>
      </c>
      <c r="J213" s="9">
        <v>25419.82</v>
      </c>
      <c r="K213" s="9">
        <v>30431.82</v>
      </c>
      <c r="L213" s="9">
        <v>33091.33</v>
      </c>
      <c r="M213" s="9">
        <v>30748.65</v>
      </c>
      <c r="N213" s="9">
        <v>31751.55</v>
      </c>
      <c r="O213" s="9">
        <v>30663.74</v>
      </c>
      <c r="P213" s="9">
        <v>31044.13</v>
      </c>
      <c r="Q213" s="9">
        <v>25964.74</v>
      </c>
    </row>
    <row r="214" spans="2:17" x14ac:dyDescent="0.25">
      <c r="B214" s="9">
        <v>12</v>
      </c>
      <c r="C214" s="10" t="s">
        <v>16</v>
      </c>
      <c r="D214" s="3" t="str">
        <f>VLOOKUP(C214,'Class Desc'!$C$5:$D$53,2,FALSE)</f>
        <v>COMMERCIAL WATER</v>
      </c>
      <c r="E214" s="15">
        <v>1.5</v>
      </c>
      <c r="F214" s="9">
        <v>54702.3</v>
      </c>
      <c r="G214" s="9">
        <v>57202.77</v>
      </c>
      <c r="H214" s="9">
        <v>68072.990000000005</v>
      </c>
      <c r="I214" s="9">
        <v>75378.789999999994</v>
      </c>
      <c r="J214" s="9">
        <v>92259.28</v>
      </c>
      <c r="K214" s="9">
        <v>127868.69</v>
      </c>
      <c r="L214" s="9">
        <v>101584.01</v>
      </c>
      <c r="M214" s="9">
        <v>89661.27</v>
      </c>
      <c r="N214" s="9">
        <v>74976.179999999993</v>
      </c>
      <c r="O214" s="9">
        <v>76023.28</v>
      </c>
      <c r="P214" s="9">
        <v>66622.990000000005</v>
      </c>
      <c r="Q214" s="9">
        <v>51770.22</v>
      </c>
    </row>
    <row r="215" spans="2:17" x14ac:dyDescent="0.25">
      <c r="B215" s="9">
        <v>12</v>
      </c>
      <c r="C215" s="10" t="s">
        <v>16</v>
      </c>
      <c r="D215" s="3" t="str">
        <f>VLOOKUP(C215,'Class Desc'!$C$5:$D$53,2,FALSE)</f>
        <v>COMMERCIAL WATER</v>
      </c>
      <c r="E215" s="15">
        <v>10</v>
      </c>
      <c r="F215" s="9">
        <v>4643.6000000000004</v>
      </c>
      <c r="G215" s="9">
        <v>4759.87</v>
      </c>
      <c r="H215" s="9">
        <v>4625.46</v>
      </c>
      <c r="I215" s="9">
        <v>4701.29</v>
      </c>
      <c r="J215" s="9">
        <v>4685.22</v>
      </c>
      <c r="K215" s="9">
        <v>4684.8100000000004</v>
      </c>
      <c r="L215" s="9">
        <v>4598.04</v>
      </c>
      <c r="M215" s="9">
        <v>12509.24</v>
      </c>
      <c r="N215" s="9">
        <v>4932.62</v>
      </c>
      <c r="O215" s="9">
        <v>5743.01</v>
      </c>
      <c r="P215" s="9">
        <v>4896.7700000000004</v>
      </c>
      <c r="Q215" s="9">
        <v>4735.1099999999997</v>
      </c>
    </row>
    <row r="216" spans="2:17" x14ac:dyDescent="0.25">
      <c r="B216" s="9">
        <v>12</v>
      </c>
      <c r="C216" s="10" t="s">
        <v>16</v>
      </c>
      <c r="D216" s="3" t="str">
        <f>VLOOKUP(C216,'Class Desc'!$C$5:$D$53,2,FALSE)</f>
        <v>COMMERCIAL WATER</v>
      </c>
      <c r="E216" s="15">
        <v>2</v>
      </c>
      <c r="F216" s="9">
        <v>120259.36</v>
      </c>
      <c r="G216" s="9">
        <v>132672.92000000001</v>
      </c>
      <c r="H216" s="9">
        <v>128523.33</v>
      </c>
      <c r="I216" s="9">
        <v>131507.79</v>
      </c>
      <c r="J216" s="9">
        <v>146115.12</v>
      </c>
      <c r="K216" s="9">
        <v>194317.85</v>
      </c>
      <c r="L216" s="9">
        <v>187937.28</v>
      </c>
      <c r="M216" s="9">
        <v>165077.16</v>
      </c>
      <c r="N216" s="9">
        <v>159416.6</v>
      </c>
      <c r="O216" s="9">
        <v>147891.57</v>
      </c>
      <c r="P216" s="9">
        <v>153879.38</v>
      </c>
      <c r="Q216" s="9">
        <v>122740.99</v>
      </c>
    </row>
    <row r="217" spans="2:17" x14ac:dyDescent="0.25">
      <c r="B217" s="9">
        <v>12</v>
      </c>
      <c r="C217" s="10" t="s">
        <v>16</v>
      </c>
      <c r="D217" s="3" t="str">
        <f>VLOOKUP(C217,'Class Desc'!$C$5:$D$53,2,FALSE)</f>
        <v>COMMERCIAL WATER</v>
      </c>
      <c r="E217" s="15">
        <v>3</v>
      </c>
      <c r="F217" s="9">
        <v>123359.34</v>
      </c>
      <c r="G217" s="9">
        <v>247438.42</v>
      </c>
      <c r="H217" s="9">
        <v>83040.31</v>
      </c>
      <c r="I217" s="9">
        <v>121095.28</v>
      </c>
      <c r="J217" s="9">
        <v>119116.61</v>
      </c>
      <c r="K217" s="9">
        <v>146962.48000000001</v>
      </c>
      <c r="L217" s="9">
        <v>165588.43</v>
      </c>
      <c r="M217" s="9">
        <v>132247.37</v>
      </c>
      <c r="N217" s="9">
        <v>130356.68</v>
      </c>
      <c r="O217" s="9">
        <v>111542.16</v>
      </c>
      <c r="P217" s="9">
        <v>89976.23</v>
      </c>
      <c r="Q217" s="9">
        <v>74587.539999999994</v>
      </c>
    </row>
    <row r="218" spans="2:17" x14ac:dyDescent="0.25">
      <c r="B218" s="9">
        <v>12</v>
      </c>
      <c r="C218" s="10" t="s">
        <v>16</v>
      </c>
      <c r="D218" s="3" t="str">
        <f>VLOOKUP(C218,'Class Desc'!$C$5:$D$53,2,FALSE)</f>
        <v>COMMERCIAL WATER</v>
      </c>
      <c r="E218" s="15">
        <v>4</v>
      </c>
      <c r="F218" s="9">
        <v>55297.68</v>
      </c>
      <c r="G218" s="9">
        <v>61116.88</v>
      </c>
      <c r="H218" s="9">
        <v>56583.34</v>
      </c>
      <c r="I218" s="9">
        <v>56843.47</v>
      </c>
      <c r="J218" s="9">
        <v>53831.16</v>
      </c>
      <c r="K218" s="9">
        <v>65001.03</v>
      </c>
      <c r="L218" s="9">
        <v>69916.179999999993</v>
      </c>
      <c r="M218" s="9">
        <v>73699.289999999994</v>
      </c>
      <c r="N218" s="9">
        <v>71945.59</v>
      </c>
      <c r="O218" s="9">
        <v>66754.789999999994</v>
      </c>
      <c r="P218" s="9">
        <v>66937.06</v>
      </c>
      <c r="Q218" s="9">
        <v>49250.77</v>
      </c>
    </row>
    <row r="219" spans="2:17" x14ac:dyDescent="0.25">
      <c r="B219" s="9">
        <v>12</v>
      </c>
      <c r="C219" s="10" t="s">
        <v>16</v>
      </c>
      <c r="D219" s="3" t="str">
        <f>VLOOKUP(C219,'Class Desc'!$C$5:$D$53,2,FALSE)</f>
        <v>COMMERCIAL WATER</v>
      </c>
      <c r="E219" s="15">
        <v>6</v>
      </c>
      <c r="F219" s="9">
        <v>25829.72</v>
      </c>
      <c r="G219" s="9">
        <v>25300.48</v>
      </c>
      <c r="H219" s="9">
        <v>25539.56</v>
      </c>
      <c r="I219" s="9">
        <v>26073.41</v>
      </c>
      <c r="J219" s="9">
        <v>25944.06</v>
      </c>
      <c r="K219" s="9">
        <v>25569.38</v>
      </c>
      <c r="L219" s="9">
        <v>25805.29</v>
      </c>
      <c r="M219" s="9">
        <v>24936.639999999999</v>
      </c>
      <c r="N219" s="9">
        <v>25220.13</v>
      </c>
      <c r="O219" s="9">
        <v>26034.23</v>
      </c>
      <c r="P219" s="9">
        <v>26297.07</v>
      </c>
      <c r="Q219" s="9">
        <v>24526.74</v>
      </c>
    </row>
    <row r="220" spans="2:17" x14ac:dyDescent="0.25">
      <c r="B220" s="9">
        <v>12</v>
      </c>
      <c r="C220" s="10" t="s">
        <v>16</v>
      </c>
      <c r="D220" s="3" t="str">
        <f>VLOOKUP(C220,'Class Desc'!$C$5:$D$53,2,FALSE)</f>
        <v>COMMERCIAL WATER</v>
      </c>
      <c r="E220" s="15">
        <v>8</v>
      </c>
      <c r="F220" s="9">
        <v>17895.39</v>
      </c>
      <c r="G220" s="9">
        <v>18886.12</v>
      </c>
      <c r="H220" s="9">
        <v>35726.33</v>
      </c>
      <c r="I220" s="9">
        <v>18590.43</v>
      </c>
      <c r="J220" s="9">
        <v>17999.3</v>
      </c>
      <c r="K220" s="9">
        <v>23385.87</v>
      </c>
      <c r="L220" s="9">
        <v>19880.41</v>
      </c>
      <c r="M220" s="9">
        <v>19815.189999999999</v>
      </c>
      <c r="N220" s="9">
        <v>20927.61</v>
      </c>
      <c r="O220" s="9">
        <v>23357.64</v>
      </c>
      <c r="P220" s="9">
        <v>22467.9</v>
      </c>
      <c r="Q220" s="9">
        <v>23247.119999999999</v>
      </c>
    </row>
    <row r="221" spans="2:17" ht="30" x14ac:dyDescent="0.25">
      <c r="B221" s="9">
        <v>12</v>
      </c>
      <c r="C221" s="10" t="s">
        <v>17</v>
      </c>
      <c r="D221" s="3" t="str">
        <f>VLOOKUP(C221,'Class Desc'!$C$5:$D$53,2,FALSE)</f>
        <v>COMML WATER HIGH USE RATE</v>
      </c>
      <c r="E221" s="15">
        <v>2</v>
      </c>
      <c r="F221" s="9">
        <v>3103.19</v>
      </c>
      <c r="G221" s="9">
        <v>3098.32</v>
      </c>
      <c r="H221" s="9">
        <v>3567.78</v>
      </c>
      <c r="I221" s="9">
        <v>3689.43</v>
      </c>
      <c r="J221" s="9">
        <v>3614.97</v>
      </c>
      <c r="K221" s="9">
        <v>4388.7700000000004</v>
      </c>
      <c r="L221" s="9">
        <v>4062.46</v>
      </c>
      <c r="M221" s="9">
        <v>2960.35</v>
      </c>
      <c r="N221" s="9">
        <v>3435.61</v>
      </c>
      <c r="O221" s="9">
        <v>2993.92</v>
      </c>
      <c r="P221" s="9">
        <v>3110.82</v>
      </c>
      <c r="Q221" s="9">
        <v>3501.85</v>
      </c>
    </row>
    <row r="222" spans="2:17" ht="30" x14ac:dyDescent="0.25">
      <c r="B222" s="9">
        <v>12</v>
      </c>
      <c r="C222" s="10" t="s">
        <v>17</v>
      </c>
      <c r="D222" s="3" t="str">
        <f>VLOOKUP(C222,'Class Desc'!$C$5:$D$53,2,FALSE)</f>
        <v>COMML WATER HIGH USE RATE</v>
      </c>
      <c r="E222" s="15">
        <v>4</v>
      </c>
      <c r="F222" s="9">
        <v>5543.56</v>
      </c>
      <c r="G222" s="9">
        <v>4942.8500000000004</v>
      </c>
      <c r="H222" s="9">
        <v>4367.72</v>
      </c>
      <c r="I222" s="9">
        <v>5317.16</v>
      </c>
      <c r="J222" s="9">
        <v>4336.76</v>
      </c>
      <c r="K222" s="9">
        <v>5269</v>
      </c>
      <c r="L222" s="9">
        <v>4495</v>
      </c>
      <c r="M222" s="9">
        <v>3985.88</v>
      </c>
      <c r="N222" s="9">
        <v>4636.04</v>
      </c>
      <c r="O222" s="9">
        <v>5475.4</v>
      </c>
      <c r="P222" s="9">
        <v>4539.72</v>
      </c>
      <c r="Q222" s="9">
        <v>6352.6</v>
      </c>
    </row>
    <row r="223" spans="2:17" ht="30" x14ac:dyDescent="0.25">
      <c r="B223" s="9">
        <v>12</v>
      </c>
      <c r="C223" s="10" t="s">
        <v>17</v>
      </c>
      <c r="D223" s="3" t="str">
        <f>VLOOKUP(C223,'Class Desc'!$C$5:$D$53,2,FALSE)</f>
        <v>COMML WATER HIGH USE RATE</v>
      </c>
      <c r="E223" s="15">
        <v>6</v>
      </c>
      <c r="F223" s="9">
        <v>4554.7700000000004</v>
      </c>
      <c r="G223" s="9">
        <v>3254.46</v>
      </c>
      <c r="H223" s="9">
        <v>2461.73</v>
      </c>
      <c r="I223" s="9">
        <v>2296.61</v>
      </c>
      <c r="J223" s="9">
        <v>2558.0500000000002</v>
      </c>
      <c r="K223" s="9">
        <v>3008.69</v>
      </c>
      <c r="L223" s="9">
        <v>2527.09</v>
      </c>
      <c r="M223" s="9">
        <v>2220.9299999999998</v>
      </c>
      <c r="N223" s="9">
        <v>2196.85</v>
      </c>
      <c r="O223" s="9">
        <v>1842.53</v>
      </c>
      <c r="P223" s="9">
        <v>893.09</v>
      </c>
      <c r="Q223" s="9">
        <v>1068.53</v>
      </c>
    </row>
    <row r="224" spans="2:17" x14ac:dyDescent="0.25">
      <c r="B224" s="9">
        <v>12</v>
      </c>
      <c r="C224" s="10" t="s">
        <v>18</v>
      </c>
      <c r="D224" s="3" t="str">
        <f>VLOOKUP(C224,'Class Desc'!$C$5:$D$53,2,FALSE)</f>
        <v>COMML RESTAURANT WATER</v>
      </c>
      <c r="E224" s="10" t="s">
        <v>12</v>
      </c>
      <c r="F224" s="11"/>
      <c r="G224" s="9">
        <v>265.5</v>
      </c>
      <c r="H224" s="9">
        <v>1191.5</v>
      </c>
      <c r="I224" s="9">
        <v>61</v>
      </c>
      <c r="J224" s="11"/>
      <c r="K224" s="9">
        <v>61</v>
      </c>
      <c r="L224" s="9">
        <v>61</v>
      </c>
      <c r="M224" s="11"/>
      <c r="N224" s="9">
        <v>357</v>
      </c>
      <c r="O224" s="9">
        <v>1400</v>
      </c>
      <c r="P224" s="9">
        <v>122</v>
      </c>
      <c r="Q224" s="9">
        <v>112</v>
      </c>
    </row>
    <row r="225" spans="2:17" x14ac:dyDescent="0.25">
      <c r="B225" s="9">
        <v>12</v>
      </c>
      <c r="C225" s="10" t="s">
        <v>18</v>
      </c>
      <c r="D225" s="3" t="str">
        <f>VLOOKUP(C225,'Class Desc'!$C$5:$D$53,2,FALSE)</f>
        <v>COMML RESTAURANT WATER</v>
      </c>
      <c r="E225" s="15">
        <v>0.75</v>
      </c>
      <c r="F225" s="9">
        <v>4375.0200000000004</v>
      </c>
      <c r="G225" s="9">
        <v>4247.8</v>
      </c>
      <c r="H225" s="9">
        <v>4718.3</v>
      </c>
      <c r="I225" s="9">
        <v>5248.33</v>
      </c>
      <c r="J225" s="9">
        <v>4854.22</v>
      </c>
      <c r="K225" s="9">
        <v>5392.27</v>
      </c>
      <c r="L225" s="9">
        <v>5315.21</v>
      </c>
      <c r="M225" s="9">
        <v>4718.45</v>
      </c>
      <c r="N225" s="9">
        <v>4690.05</v>
      </c>
      <c r="O225" s="9">
        <v>4268.82</v>
      </c>
      <c r="P225" s="9">
        <v>4566.2</v>
      </c>
      <c r="Q225" s="9">
        <v>4363.53</v>
      </c>
    </row>
    <row r="226" spans="2:17" x14ac:dyDescent="0.25">
      <c r="B226" s="9">
        <v>12</v>
      </c>
      <c r="C226" s="10" t="s">
        <v>18</v>
      </c>
      <c r="D226" s="3" t="str">
        <f>VLOOKUP(C226,'Class Desc'!$C$5:$D$53,2,FALSE)</f>
        <v>COMML RESTAURANT WATER</v>
      </c>
      <c r="E226" s="15">
        <v>1</v>
      </c>
      <c r="F226" s="9">
        <v>4105.72</v>
      </c>
      <c r="G226" s="9">
        <v>3988.07</v>
      </c>
      <c r="H226" s="9">
        <v>4130.54</v>
      </c>
      <c r="I226" s="9">
        <v>4141.01</v>
      </c>
      <c r="J226" s="9">
        <v>3833.53</v>
      </c>
      <c r="K226" s="9">
        <v>5345.93</v>
      </c>
      <c r="L226" s="9">
        <v>5388.05</v>
      </c>
      <c r="M226" s="9">
        <v>4307.24</v>
      </c>
      <c r="N226" s="9">
        <v>4211.1099999999997</v>
      </c>
      <c r="O226" s="9">
        <v>3925.48</v>
      </c>
      <c r="P226" s="9">
        <v>4119.1400000000003</v>
      </c>
      <c r="Q226" s="9">
        <v>3878.02</v>
      </c>
    </row>
    <row r="227" spans="2:17" x14ac:dyDescent="0.25">
      <c r="B227" s="9">
        <v>12</v>
      </c>
      <c r="C227" s="10" t="s">
        <v>18</v>
      </c>
      <c r="D227" s="3" t="str">
        <f>VLOOKUP(C227,'Class Desc'!$C$5:$D$53,2,FALSE)</f>
        <v>COMML RESTAURANT WATER</v>
      </c>
      <c r="E227" s="15">
        <v>1.5</v>
      </c>
      <c r="F227" s="9">
        <v>4965.1099999999997</v>
      </c>
      <c r="G227" s="9">
        <v>5352.16</v>
      </c>
      <c r="H227" s="9">
        <v>4927.32</v>
      </c>
      <c r="I227" s="9">
        <v>4887.82</v>
      </c>
      <c r="J227" s="9">
        <v>5411.52</v>
      </c>
      <c r="K227" s="9">
        <v>6789.47</v>
      </c>
      <c r="L227" s="9">
        <v>6875.39</v>
      </c>
      <c r="M227" s="9">
        <v>6274.26</v>
      </c>
      <c r="N227" s="9">
        <v>5998.18</v>
      </c>
      <c r="O227" s="9">
        <v>5886.54</v>
      </c>
      <c r="P227" s="9">
        <v>6404.14</v>
      </c>
      <c r="Q227" s="9">
        <v>5182.32</v>
      </c>
    </row>
    <row r="228" spans="2:17" x14ac:dyDescent="0.25">
      <c r="B228" s="9">
        <v>12</v>
      </c>
      <c r="C228" s="10" t="s">
        <v>18</v>
      </c>
      <c r="D228" s="3" t="str">
        <f>VLOOKUP(C228,'Class Desc'!$C$5:$D$53,2,FALSE)</f>
        <v>COMML RESTAURANT WATER</v>
      </c>
      <c r="E228" s="15">
        <v>2</v>
      </c>
      <c r="F228" s="9">
        <v>8284.69</v>
      </c>
      <c r="G228" s="9">
        <v>9316.7900000000009</v>
      </c>
      <c r="H228" s="9">
        <v>8010.85</v>
      </c>
      <c r="I228" s="9">
        <v>8331.4699999999993</v>
      </c>
      <c r="J228" s="9">
        <v>8188.63</v>
      </c>
      <c r="K228" s="9">
        <v>9134.57</v>
      </c>
      <c r="L228" s="9">
        <v>9509.7099999999991</v>
      </c>
      <c r="M228" s="9">
        <v>7831.78</v>
      </c>
      <c r="N228" s="9">
        <v>7918.38</v>
      </c>
      <c r="O228" s="9">
        <v>8263.77</v>
      </c>
      <c r="P228" s="9">
        <v>7740.35</v>
      </c>
      <c r="Q228" s="9">
        <v>8655.61</v>
      </c>
    </row>
    <row r="229" spans="2:17" x14ac:dyDescent="0.25">
      <c r="B229" s="9">
        <v>12</v>
      </c>
      <c r="C229" s="10" t="s">
        <v>18</v>
      </c>
      <c r="D229" s="3" t="str">
        <f>VLOOKUP(C229,'Class Desc'!$C$5:$D$53,2,FALSE)</f>
        <v>COMML RESTAURANT WATER</v>
      </c>
      <c r="E229" s="15">
        <v>3</v>
      </c>
      <c r="F229" s="9">
        <v>538.95000000000005</v>
      </c>
      <c r="G229" s="9">
        <v>636.58000000000004</v>
      </c>
      <c r="H229" s="9">
        <v>705.77</v>
      </c>
      <c r="I229" s="9">
        <v>645.22</v>
      </c>
      <c r="J229" s="9">
        <v>749.33</v>
      </c>
      <c r="K229" s="9">
        <v>954.18</v>
      </c>
      <c r="L229" s="9">
        <v>738.59</v>
      </c>
      <c r="M229" s="9">
        <v>681.28</v>
      </c>
      <c r="N229" s="9">
        <v>730.17</v>
      </c>
      <c r="O229" s="9">
        <v>760.6</v>
      </c>
      <c r="P229" s="9">
        <v>730.13</v>
      </c>
      <c r="Q229" s="9">
        <v>651.21</v>
      </c>
    </row>
    <row r="230" spans="2:17" x14ac:dyDescent="0.25">
      <c r="B230" s="9">
        <v>12</v>
      </c>
      <c r="C230" s="10" t="s">
        <v>18</v>
      </c>
      <c r="D230" s="3" t="str">
        <f>VLOOKUP(C230,'Class Desc'!$C$5:$D$53,2,FALSE)</f>
        <v>COMML RESTAURANT WATER</v>
      </c>
      <c r="E230" s="15">
        <v>4</v>
      </c>
      <c r="F230" s="9">
        <v>1064.1500000000001</v>
      </c>
      <c r="G230" s="9">
        <v>927.31</v>
      </c>
      <c r="H230" s="9">
        <v>847.22</v>
      </c>
      <c r="I230" s="9">
        <v>895.04</v>
      </c>
      <c r="J230" s="9">
        <v>1047.0899999999999</v>
      </c>
      <c r="K230" s="9">
        <v>1389.37</v>
      </c>
      <c r="L230" s="9">
        <v>1289.26</v>
      </c>
      <c r="M230" s="9">
        <v>1386.27</v>
      </c>
      <c r="N230" s="9">
        <v>1897.88</v>
      </c>
      <c r="O230" s="9">
        <v>629.66999999999996</v>
      </c>
      <c r="P230" s="9">
        <v>1072.54</v>
      </c>
      <c r="Q230" s="9">
        <v>960.74</v>
      </c>
    </row>
    <row r="231" spans="2:17" x14ac:dyDescent="0.25">
      <c r="B231" s="9">
        <v>12</v>
      </c>
      <c r="C231" s="10" t="s">
        <v>19</v>
      </c>
      <c r="D231" s="3" t="str">
        <f>VLOOKUP(C231,'Class Desc'!$C$5:$D$53,2,FALSE)</f>
        <v>COMMERCIAL IRRIGATION</v>
      </c>
      <c r="E231" s="10" t="s">
        <v>12</v>
      </c>
      <c r="F231" s="11"/>
      <c r="G231" s="9">
        <v>448</v>
      </c>
      <c r="H231" s="11"/>
      <c r="I231" s="9">
        <v>112</v>
      </c>
      <c r="J231" s="11"/>
      <c r="K231" s="9">
        <v>470</v>
      </c>
      <c r="L231" s="9">
        <v>61</v>
      </c>
      <c r="M231" s="9">
        <v>122</v>
      </c>
      <c r="N231" s="9">
        <v>173</v>
      </c>
      <c r="O231" s="11"/>
      <c r="P231" s="11"/>
      <c r="Q231" s="9">
        <v>460</v>
      </c>
    </row>
    <row r="232" spans="2:17" x14ac:dyDescent="0.25">
      <c r="B232" s="9">
        <v>12</v>
      </c>
      <c r="C232" s="10" t="s">
        <v>19</v>
      </c>
      <c r="D232" s="3" t="str">
        <f>VLOOKUP(C232,'Class Desc'!$C$5:$D$53,2,FALSE)</f>
        <v>COMMERCIAL IRRIGATION</v>
      </c>
      <c r="E232" s="15">
        <v>0.75</v>
      </c>
      <c r="F232" s="9">
        <v>3064.2</v>
      </c>
      <c r="G232" s="9">
        <v>3018.24</v>
      </c>
      <c r="H232" s="9">
        <v>2990.81</v>
      </c>
      <c r="I232" s="9">
        <v>2676.23</v>
      </c>
      <c r="J232" s="9">
        <v>2549.2600000000002</v>
      </c>
      <c r="K232" s="9">
        <v>4007.63</v>
      </c>
      <c r="L232" s="9">
        <v>4047.38</v>
      </c>
      <c r="M232" s="9">
        <v>4295.91</v>
      </c>
      <c r="N232" s="9">
        <v>4198.41</v>
      </c>
      <c r="O232" s="9">
        <v>3855.66</v>
      </c>
      <c r="P232" s="9">
        <v>4059.83</v>
      </c>
      <c r="Q232" s="9">
        <v>2696.66</v>
      </c>
    </row>
    <row r="233" spans="2:17" x14ac:dyDescent="0.25">
      <c r="B233" s="9">
        <v>12</v>
      </c>
      <c r="C233" s="10" t="s">
        <v>19</v>
      </c>
      <c r="D233" s="3" t="str">
        <f>VLOOKUP(C233,'Class Desc'!$C$5:$D$53,2,FALSE)</f>
        <v>COMMERCIAL IRRIGATION</v>
      </c>
      <c r="E233" s="15">
        <v>1</v>
      </c>
      <c r="F233" s="9">
        <v>13317.35</v>
      </c>
      <c r="G233" s="9">
        <v>13294.8</v>
      </c>
      <c r="H233" s="9">
        <v>13691.15</v>
      </c>
      <c r="I233" s="9">
        <v>12985.93</v>
      </c>
      <c r="J233" s="9">
        <v>13255.26</v>
      </c>
      <c r="K233" s="9">
        <v>18373.560000000001</v>
      </c>
      <c r="L233" s="9">
        <v>22537.86</v>
      </c>
      <c r="M233" s="9">
        <v>21169.49</v>
      </c>
      <c r="N233" s="9">
        <v>21909.72</v>
      </c>
      <c r="O233" s="9">
        <v>20633.5</v>
      </c>
      <c r="P233" s="9">
        <v>21184.5</v>
      </c>
      <c r="Q233" s="9">
        <v>12396.44</v>
      </c>
    </row>
    <row r="234" spans="2:17" x14ac:dyDescent="0.25">
      <c r="B234" s="9">
        <v>12</v>
      </c>
      <c r="C234" s="10" t="s">
        <v>19</v>
      </c>
      <c r="D234" s="3" t="str">
        <f>VLOOKUP(C234,'Class Desc'!$C$5:$D$53,2,FALSE)</f>
        <v>COMMERCIAL IRRIGATION</v>
      </c>
      <c r="E234" s="15">
        <v>1.5</v>
      </c>
      <c r="F234" s="9">
        <v>44581.07</v>
      </c>
      <c r="G234" s="9">
        <v>37076.82</v>
      </c>
      <c r="H234" s="9">
        <v>42436.56</v>
      </c>
      <c r="I234" s="9">
        <v>35462.83</v>
      </c>
      <c r="J234" s="9">
        <v>38114.410000000003</v>
      </c>
      <c r="K234" s="9">
        <v>70056.52</v>
      </c>
      <c r="L234" s="9">
        <v>82307.679999999993</v>
      </c>
      <c r="M234" s="9">
        <v>74269.39</v>
      </c>
      <c r="N234" s="9">
        <v>79569.649999999994</v>
      </c>
      <c r="O234" s="9">
        <v>69099.990000000005</v>
      </c>
      <c r="P234" s="9">
        <v>65367.96</v>
      </c>
      <c r="Q234" s="9">
        <v>32250.59</v>
      </c>
    </row>
    <row r="235" spans="2:17" x14ac:dyDescent="0.25">
      <c r="B235" s="9">
        <v>12</v>
      </c>
      <c r="C235" s="10" t="s">
        <v>19</v>
      </c>
      <c r="D235" s="3" t="str">
        <f>VLOOKUP(C235,'Class Desc'!$C$5:$D$53,2,FALSE)</f>
        <v>COMMERCIAL IRRIGATION</v>
      </c>
      <c r="E235" s="15">
        <v>2</v>
      </c>
      <c r="F235" s="9">
        <v>81029.77</v>
      </c>
      <c r="G235" s="9">
        <v>70890.460000000006</v>
      </c>
      <c r="H235" s="9">
        <v>83031.81</v>
      </c>
      <c r="I235" s="9">
        <v>65955.38</v>
      </c>
      <c r="J235" s="9">
        <v>74410.45</v>
      </c>
      <c r="K235" s="9">
        <v>152080.51999999999</v>
      </c>
      <c r="L235" s="9">
        <v>177993.08</v>
      </c>
      <c r="M235" s="9">
        <v>160732.75</v>
      </c>
      <c r="N235" s="9">
        <v>160807.24</v>
      </c>
      <c r="O235" s="9">
        <v>146633.51999999999</v>
      </c>
      <c r="P235" s="9">
        <v>132246.68</v>
      </c>
      <c r="Q235" s="9">
        <v>52581.7</v>
      </c>
    </row>
    <row r="236" spans="2:17" x14ac:dyDescent="0.25">
      <c r="B236" s="9">
        <v>12</v>
      </c>
      <c r="C236" s="10" t="s">
        <v>19</v>
      </c>
      <c r="D236" s="3" t="str">
        <f>VLOOKUP(C236,'Class Desc'!$C$5:$D$53,2,FALSE)</f>
        <v>COMMERCIAL IRRIGATION</v>
      </c>
      <c r="E236" s="15">
        <v>3</v>
      </c>
      <c r="F236" s="9">
        <v>26466.77</v>
      </c>
      <c r="G236" s="9">
        <v>24163.45</v>
      </c>
      <c r="H236" s="9">
        <v>24608.84</v>
      </c>
      <c r="I236" s="9">
        <v>23615.200000000001</v>
      </c>
      <c r="J236" s="9">
        <v>25150.74</v>
      </c>
      <c r="K236" s="9">
        <v>53804.51</v>
      </c>
      <c r="L236" s="9">
        <v>51321.7</v>
      </c>
      <c r="M236" s="9">
        <v>52029.66</v>
      </c>
      <c r="N236" s="9">
        <v>48380.3</v>
      </c>
      <c r="O236" s="9">
        <v>36636.550000000003</v>
      </c>
      <c r="P236" s="9">
        <v>35116.629999999997</v>
      </c>
      <c r="Q236" s="9">
        <v>14549.22</v>
      </c>
    </row>
    <row r="237" spans="2:17" x14ac:dyDescent="0.25">
      <c r="B237" s="9">
        <v>12</v>
      </c>
      <c r="C237" s="10" t="s">
        <v>19</v>
      </c>
      <c r="D237" s="3" t="str">
        <f>VLOOKUP(C237,'Class Desc'!$C$5:$D$53,2,FALSE)</f>
        <v>COMMERCIAL IRRIGATION</v>
      </c>
      <c r="E237" s="15">
        <v>4</v>
      </c>
      <c r="F237" s="9">
        <v>26059.81</v>
      </c>
      <c r="G237" s="9">
        <v>20098.45</v>
      </c>
      <c r="H237" s="9">
        <v>34220.79</v>
      </c>
      <c r="I237" s="9">
        <v>28437.63</v>
      </c>
      <c r="J237" s="9">
        <v>23612.15</v>
      </c>
      <c r="K237" s="9">
        <v>69966.2</v>
      </c>
      <c r="L237" s="9">
        <v>74384.02</v>
      </c>
      <c r="M237" s="9">
        <v>68116.929999999993</v>
      </c>
      <c r="N237" s="9">
        <v>63389.13</v>
      </c>
      <c r="O237" s="9">
        <v>55865.14</v>
      </c>
      <c r="P237" s="9">
        <v>47039.74</v>
      </c>
      <c r="Q237" s="9">
        <v>18573.099999999999</v>
      </c>
    </row>
    <row r="238" spans="2:17" x14ac:dyDescent="0.25">
      <c r="B238" s="9">
        <v>12</v>
      </c>
      <c r="C238" s="10" t="s">
        <v>19</v>
      </c>
      <c r="D238" s="3" t="str">
        <f>VLOOKUP(C238,'Class Desc'!$C$5:$D$53,2,FALSE)</f>
        <v>COMMERCIAL IRRIGATION</v>
      </c>
      <c r="E238" s="15">
        <v>6</v>
      </c>
      <c r="F238" s="9">
        <v>6227.07</v>
      </c>
      <c r="G238" s="9">
        <v>6554.65</v>
      </c>
      <c r="H238" s="9">
        <v>5589.53</v>
      </c>
      <c r="I238" s="9">
        <v>3085.21</v>
      </c>
      <c r="J238" s="9">
        <v>7128.23</v>
      </c>
      <c r="K238" s="9">
        <v>12642.19</v>
      </c>
      <c r="L238" s="9">
        <v>13947.33</v>
      </c>
      <c r="M238" s="9">
        <v>11687.25</v>
      </c>
      <c r="N238" s="9">
        <v>13998.59</v>
      </c>
      <c r="O238" s="9">
        <v>10943.87</v>
      </c>
      <c r="P238" s="9">
        <v>8251.39</v>
      </c>
      <c r="Q238" s="9">
        <v>958.98</v>
      </c>
    </row>
    <row r="239" spans="2:17" x14ac:dyDescent="0.25">
      <c r="B239" s="9">
        <v>12</v>
      </c>
      <c r="C239" s="10" t="s">
        <v>20</v>
      </c>
      <c r="D239" s="3" t="str">
        <f>VLOOKUP(C239,'Class Desc'!$C$5:$D$53,2,FALSE)</f>
        <v>COMMERCIAL</v>
      </c>
      <c r="E239" s="15">
        <v>2</v>
      </c>
      <c r="F239" s="9">
        <v>1259.6099999999999</v>
      </c>
      <c r="G239" s="9">
        <v>1118.69</v>
      </c>
      <c r="H239" s="9">
        <v>1001.05</v>
      </c>
      <c r="I239" s="9">
        <v>984.54</v>
      </c>
      <c r="J239" s="9">
        <v>1090.83</v>
      </c>
      <c r="K239" s="9">
        <v>1402.84</v>
      </c>
      <c r="L239" s="9">
        <v>1552.48</v>
      </c>
      <c r="M239" s="9">
        <v>1586.88</v>
      </c>
      <c r="N239" s="9">
        <v>1350.21</v>
      </c>
      <c r="O239" s="9">
        <v>978</v>
      </c>
      <c r="P239" s="9">
        <v>1045.77</v>
      </c>
      <c r="Q239" s="9">
        <v>1155.5</v>
      </c>
    </row>
    <row r="240" spans="2:17" x14ac:dyDescent="0.25">
      <c r="B240" s="9">
        <v>12</v>
      </c>
      <c r="C240" s="10" t="s">
        <v>21</v>
      </c>
      <c r="D240" s="3" t="str">
        <f>VLOOKUP(C240,'Class Desc'!$C$5:$D$53,2,FALSE)</f>
        <v>CESAR CHAVEZ SCHOOL</v>
      </c>
      <c r="E240" s="15">
        <v>3</v>
      </c>
      <c r="F240" s="9">
        <v>1132.22</v>
      </c>
      <c r="G240" s="9">
        <v>1264.3</v>
      </c>
      <c r="H240" s="9">
        <v>1406.15</v>
      </c>
      <c r="I240" s="9">
        <v>980.97</v>
      </c>
      <c r="J240" s="9">
        <v>1733.98</v>
      </c>
      <c r="K240" s="9">
        <v>2851.3</v>
      </c>
      <c r="L240" s="9">
        <v>1502.47</v>
      </c>
      <c r="M240" s="9">
        <v>2236.91</v>
      </c>
      <c r="N240" s="9">
        <v>1308.46</v>
      </c>
      <c r="O240" s="9">
        <v>2936.26</v>
      </c>
      <c r="P240" s="9">
        <v>475.29</v>
      </c>
      <c r="Q240" s="9">
        <v>103.87</v>
      </c>
    </row>
    <row r="241" spans="2:17" x14ac:dyDescent="0.25">
      <c r="B241" s="9">
        <v>12</v>
      </c>
      <c r="C241" s="10" t="s">
        <v>22</v>
      </c>
      <c r="D241" s="3" t="str">
        <f>VLOOKUP(C241,'Class Desc'!$C$5:$D$53,2,FALSE)</f>
        <v>FLAT RATE CONST</v>
      </c>
      <c r="E241" s="10" t="s">
        <v>12</v>
      </c>
      <c r="F241" s="9">
        <v>2372.98</v>
      </c>
      <c r="G241" s="9">
        <v>2221.61</v>
      </c>
      <c r="H241" s="9">
        <v>2150.3000000000002</v>
      </c>
      <c r="I241" s="9">
        <v>1518.76</v>
      </c>
      <c r="J241" s="9">
        <v>1597.8</v>
      </c>
      <c r="K241" s="9">
        <v>1580.8</v>
      </c>
      <c r="L241" s="9">
        <v>4460.3599999999997</v>
      </c>
      <c r="M241" s="9">
        <v>6087.97</v>
      </c>
      <c r="N241" s="9">
        <v>3131.87</v>
      </c>
      <c r="O241" s="9">
        <v>2829.54</v>
      </c>
      <c r="P241" s="9">
        <v>2550.09</v>
      </c>
      <c r="Q241" s="9">
        <v>2935.33</v>
      </c>
    </row>
    <row r="242" spans="2:17" x14ac:dyDescent="0.25">
      <c r="B242" s="9">
        <v>12</v>
      </c>
      <c r="C242" s="10" t="s">
        <v>23</v>
      </c>
      <c r="D242" s="3" t="str">
        <f>VLOOKUP(C242,'Class Desc'!$C$5:$D$53,2,FALSE)</f>
        <v>CITY GOVT BLDGS FAC MAINT</v>
      </c>
      <c r="E242" s="15">
        <v>0.75</v>
      </c>
      <c r="F242" s="9">
        <v>764.24</v>
      </c>
      <c r="G242" s="9">
        <v>931.3</v>
      </c>
      <c r="H242" s="9">
        <v>822.4</v>
      </c>
      <c r="I242" s="9">
        <v>796.78</v>
      </c>
      <c r="J242" s="9">
        <v>818.13</v>
      </c>
      <c r="K242" s="9">
        <v>1016.21</v>
      </c>
      <c r="L242" s="9">
        <v>991.85</v>
      </c>
      <c r="M242" s="9">
        <v>879.5</v>
      </c>
      <c r="N242" s="9">
        <v>906.91</v>
      </c>
      <c r="O242" s="9">
        <v>881.02</v>
      </c>
      <c r="P242" s="9">
        <v>913.66</v>
      </c>
      <c r="Q242" s="9">
        <v>769.84</v>
      </c>
    </row>
    <row r="243" spans="2:17" x14ac:dyDescent="0.25">
      <c r="B243" s="9">
        <v>12</v>
      </c>
      <c r="C243" s="10" t="s">
        <v>23</v>
      </c>
      <c r="D243" s="3" t="str">
        <f>VLOOKUP(C243,'Class Desc'!$C$5:$D$53,2,FALSE)</f>
        <v>CITY GOVT BLDGS FAC MAINT</v>
      </c>
      <c r="E243" s="15">
        <v>1</v>
      </c>
      <c r="F243" s="9">
        <v>1532.36</v>
      </c>
      <c r="G243" s="9">
        <v>1219.58</v>
      </c>
      <c r="H243" s="9">
        <v>1154.4000000000001</v>
      </c>
      <c r="I243" s="9">
        <v>1527.79</v>
      </c>
      <c r="J243" s="9">
        <v>1027.68</v>
      </c>
      <c r="K243" s="9">
        <v>1720.91</v>
      </c>
      <c r="L243" s="9">
        <v>1889.91</v>
      </c>
      <c r="M243" s="9">
        <v>1560.74</v>
      </c>
      <c r="N243" s="9">
        <v>438.45</v>
      </c>
      <c r="O243" s="9">
        <v>382.29</v>
      </c>
      <c r="P243" s="9">
        <v>499.9</v>
      </c>
      <c r="Q243" s="9">
        <v>384.7</v>
      </c>
    </row>
    <row r="244" spans="2:17" x14ac:dyDescent="0.25">
      <c r="B244" s="9">
        <v>12</v>
      </c>
      <c r="C244" s="10" t="s">
        <v>23</v>
      </c>
      <c r="D244" s="3" t="str">
        <f>VLOOKUP(C244,'Class Desc'!$C$5:$D$53,2,FALSE)</f>
        <v>CITY GOVT BLDGS FAC MAINT</v>
      </c>
      <c r="E244" s="15">
        <v>1.5</v>
      </c>
      <c r="F244" s="9">
        <v>696.63</v>
      </c>
      <c r="G244" s="9">
        <v>746.37</v>
      </c>
      <c r="H244" s="9">
        <v>754.42</v>
      </c>
      <c r="I244" s="9">
        <v>810.56</v>
      </c>
      <c r="J244" s="9">
        <v>745.79</v>
      </c>
      <c r="K244" s="9">
        <v>910.39</v>
      </c>
      <c r="L244" s="9">
        <v>1117.6500000000001</v>
      </c>
      <c r="M244" s="9">
        <v>896.39</v>
      </c>
      <c r="N244" s="9">
        <v>846.19</v>
      </c>
      <c r="O244" s="9">
        <v>788.58</v>
      </c>
      <c r="P244" s="9">
        <v>812.1</v>
      </c>
      <c r="Q244" s="9">
        <v>752.01</v>
      </c>
    </row>
    <row r="245" spans="2:17" x14ac:dyDescent="0.25">
      <c r="B245" s="9">
        <v>12</v>
      </c>
      <c r="C245" s="10" t="s">
        <v>23</v>
      </c>
      <c r="D245" s="3" t="str">
        <f>VLOOKUP(C245,'Class Desc'!$C$5:$D$53,2,FALSE)</f>
        <v>CITY GOVT BLDGS FAC MAINT</v>
      </c>
      <c r="E245" s="15">
        <v>2</v>
      </c>
      <c r="F245" s="9">
        <v>3467.02</v>
      </c>
      <c r="G245" s="9">
        <v>3031.61</v>
      </c>
      <c r="H245" s="9">
        <v>3048.11</v>
      </c>
      <c r="I245" s="9">
        <v>2624.46</v>
      </c>
      <c r="J245" s="9">
        <v>2827.12</v>
      </c>
      <c r="K245" s="9">
        <v>4520.71</v>
      </c>
      <c r="L245" s="9">
        <v>5640.51</v>
      </c>
      <c r="M245" s="9">
        <v>5083.2700000000004</v>
      </c>
      <c r="N245" s="9">
        <v>5043.25</v>
      </c>
      <c r="O245" s="9">
        <v>4539.6000000000004</v>
      </c>
      <c r="P245" s="9">
        <v>4727.59</v>
      </c>
      <c r="Q245" s="9">
        <v>3205.79</v>
      </c>
    </row>
    <row r="246" spans="2:17" x14ac:dyDescent="0.25">
      <c r="B246" s="9">
        <v>12</v>
      </c>
      <c r="C246" s="10" t="s">
        <v>23</v>
      </c>
      <c r="D246" s="3" t="str">
        <f>VLOOKUP(C246,'Class Desc'!$C$5:$D$53,2,FALSE)</f>
        <v>CITY GOVT BLDGS FAC MAINT</v>
      </c>
      <c r="E246" s="15">
        <v>3</v>
      </c>
      <c r="F246" s="9">
        <v>943.68</v>
      </c>
      <c r="G246" s="9">
        <v>934.98</v>
      </c>
      <c r="H246" s="9">
        <v>982.38</v>
      </c>
      <c r="I246" s="9">
        <v>763.38</v>
      </c>
      <c r="J246" s="9">
        <v>986.73</v>
      </c>
      <c r="K246" s="9">
        <v>1622.17</v>
      </c>
      <c r="L246" s="9">
        <v>1683.29</v>
      </c>
      <c r="M246" s="9">
        <v>1674.95</v>
      </c>
      <c r="N246" s="9">
        <v>1627.82</v>
      </c>
      <c r="O246" s="9">
        <v>1526.66</v>
      </c>
      <c r="P246" s="9">
        <v>1026.55</v>
      </c>
      <c r="Q246" s="9">
        <v>901.08</v>
      </c>
    </row>
    <row r="247" spans="2:17" x14ac:dyDescent="0.25">
      <c r="B247" s="9">
        <v>12</v>
      </c>
      <c r="C247" s="10" t="s">
        <v>23</v>
      </c>
      <c r="D247" s="3" t="str">
        <f>VLOOKUP(C247,'Class Desc'!$C$5:$D$53,2,FALSE)</f>
        <v>CITY GOVT BLDGS FAC MAINT</v>
      </c>
      <c r="E247" s="15">
        <v>4</v>
      </c>
      <c r="F247" s="9">
        <v>3189.33</v>
      </c>
      <c r="G247" s="9">
        <v>3240.55</v>
      </c>
      <c r="H247" s="9">
        <v>3522.02</v>
      </c>
      <c r="I247" s="9">
        <v>3563.99</v>
      </c>
      <c r="J247" s="9">
        <v>3116.44</v>
      </c>
      <c r="K247" s="9">
        <v>3877.37</v>
      </c>
      <c r="L247" s="9">
        <v>4408.16</v>
      </c>
      <c r="M247" s="9">
        <v>3839.88</v>
      </c>
      <c r="N247" s="9">
        <v>3827.14</v>
      </c>
      <c r="O247" s="9">
        <v>4088.58</v>
      </c>
      <c r="P247" s="9">
        <v>4136.0600000000004</v>
      </c>
      <c r="Q247" s="9">
        <v>3515.82</v>
      </c>
    </row>
    <row r="248" spans="2:17" x14ac:dyDescent="0.25">
      <c r="B248" s="9">
        <v>12</v>
      </c>
      <c r="C248" s="10" t="s">
        <v>23</v>
      </c>
      <c r="D248" s="3" t="str">
        <f>VLOOKUP(C248,'Class Desc'!$C$5:$D$53,2,FALSE)</f>
        <v>CITY GOVT BLDGS FAC MAINT</v>
      </c>
      <c r="E248" s="15">
        <v>6</v>
      </c>
      <c r="F248" s="9">
        <v>541.1</v>
      </c>
      <c r="G248" s="9">
        <v>399.56</v>
      </c>
      <c r="H248" s="9">
        <v>509.59</v>
      </c>
      <c r="I248" s="9">
        <v>457.93</v>
      </c>
      <c r="J248" s="9">
        <v>418.37</v>
      </c>
      <c r="K248" s="9">
        <v>535.33000000000004</v>
      </c>
      <c r="L248" s="9">
        <v>576.61</v>
      </c>
      <c r="M248" s="9">
        <v>593.80999999999995</v>
      </c>
      <c r="N248" s="9">
        <v>559.41</v>
      </c>
      <c r="O248" s="9">
        <v>614.45000000000005</v>
      </c>
      <c r="P248" s="9">
        <v>597.25</v>
      </c>
      <c r="Q248" s="9">
        <v>469.97</v>
      </c>
    </row>
    <row r="249" spans="2:17" x14ac:dyDescent="0.25">
      <c r="B249" s="9">
        <v>12</v>
      </c>
      <c r="C249" s="10" t="s">
        <v>24</v>
      </c>
      <c r="D249" s="3" t="str">
        <f>VLOOKUP(C249,'Class Desc'!$C$5:$D$53,2,FALSE)</f>
        <v>CITY GOVT - IRRIGATION</v>
      </c>
      <c r="E249" s="15">
        <v>0.75</v>
      </c>
      <c r="F249" s="9">
        <v>2022.97</v>
      </c>
      <c r="G249" s="9">
        <v>1938.18</v>
      </c>
      <c r="H249" s="9">
        <v>1996.08</v>
      </c>
      <c r="I249" s="9">
        <v>1834.23</v>
      </c>
      <c r="J249" s="9">
        <v>1789.57</v>
      </c>
      <c r="K249" s="9">
        <v>2352.6799999999998</v>
      </c>
      <c r="L249" s="9">
        <v>2279.16</v>
      </c>
      <c r="M249" s="9">
        <v>2545.44</v>
      </c>
      <c r="N249" s="9">
        <v>2555.65</v>
      </c>
      <c r="O249" s="9">
        <v>2695.93</v>
      </c>
      <c r="P249" s="9">
        <v>2681.74</v>
      </c>
      <c r="Q249" s="9">
        <v>2396.08</v>
      </c>
    </row>
    <row r="250" spans="2:17" x14ac:dyDescent="0.25">
      <c r="B250" s="9">
        <v>12</v>
      </c>
      <c r="C250" s="10" t="s">
        <v>24</v>
      </c>
      <c r="D250" s="3" t="str">
        <f>VLOOKUP(C250,'Class Desc'!$C$5:$D$53,2,FALSE)</f>
        <v>CITY GOVT - IRRIGATION</v>
      </c>
      <c r="E250" s="15">
        <v>1</v>
      </c>
      <c r="F250" s="9">
        <v>5604.83</v>
      </c>
      <c r="G250" s="9">
        <v>5581.39</v>
      </c>
      <c r="H250" s="9">
        <v>5048.99</v>
      </c>
      <c r="I250" s="9">
        <v>4714.49</v>
      </c>
      <c r="J250" s="9">
        <v>4627.7299999999996</v>
      </c>
      <c r="K250" s="9">
        <v>7606.57</v>
      </c>
      <c r="L250" s="9">
        <v>8326.6200000000008</v>
      </c>
      <c r="M250" s="9">
        <v>7820.55</v>
      </c>
      <c r="N250" s="9">
        <v>8304.34</v>
      </c>
      <c r="O250" s="9">
        <v>7858.66</v>
      </c>
      <c r="P250" s="9">
        <v>8515.9500000000007</v>
      </c>
      <c r="Q250" s="9">
        <v>3516.72</v>
      </c>
    </row>
    <row r="251" spans="2:17" x14ac:dyDescent="0.25">
      <c r="B251" s="9">
        <v>12</v>
      </c>
      <c r="C251" s="10" t="s">
        <v>24</v>
      </c>
      <c r="D251" s="3" t="str">
        <f>VLOOKUP(C251,'Class Desc'!$C$5:$D$53,2,FALSE)</f>
        <v>CITY GOVT - IRRIGATION</v>
      </c>
      <c r="E251" s="15">
        <v>1.5</v>
      </c>
      <c r="F251" s="9">
        <v>8860.27</v>
      </c>
      <c r="G251" s="9">
        <v>8774.49</v>
      </c>
      <c r="H251" s="9">
        <v>9060.94</v>
      </c>
      <c r="I251" s="9">
        <v>7393.77</v>
      </c>
      <c r="J251" s="9">
        <v>7091.1</v>
      </c>
      <c r="K251" s="9">
        <v>16325.01</v>
      </c>
      <c r="L251" s="9">
        <v>18771.12</v>
      </c>
      <c r="M251" s="9">
        <v>18421.28</v>
      </c>
      <c r="N251" s="9">
        <v>18337.43</v>
      </c>
      <c r="O251" s="9">
        <v>16852.63</v>
      </c>
      <c r="P251" s="9">
        <v>15854.23</v>
      </c>
      <c r="Q251" s="9">
        <v>5258.45</v>
      </c>
    </row>
    <row r="252" spans="2:17" x14ac:dyDescent="0.25">
      <c r="B252" s="9">
        <v>12</v>
      </c>
      <c r="C252" s="10" t="s">
        <v>24</v>
      </c>
      <c r="D252" s="3" t="str">
        <f>VLOOKUP(C252,'Class Desc'!$C$5:$D$53,2,FALSE)</f>
        <v>CITY GOVT - IRRIGATION</v>
      </c>
      <c r="E252" s="15">
        <v>2</v>
      </c>
      <c r="F252" s="9">
        <v>48722.86</v>
      </c>
      <c r="G252" s="9">
        <v>48286.96</v>
      </c>
      <c r="H252" s="9">
        <v>44225.66</v>
      </c>
      <c r="I252" s="9">
        <v>33536.239999999998</v>
      </c>
      <c r="J252" s="9">
        <v>41722.71</v>
      </c>
      <c r="K252" s="9">
        <v>88520.82</v>
      </c>
      <c r="L252" s="9">
        <v>93211.75</v>
      </c>
      <c r="M252" s="9">
        <v>89414.49</v>
      </c>
      <c r="N252" s="9">
        <v>92920.73</v>
      </c>
      <c r="O252" s="9">
        <v>72899.960000000006</v>
      </c>
      <c r="P252" s="9">
        <v>63515.8</v>
      </c>
      <c r="Q252" s="9">
        <v>14069.28</v>
      </c>
    </row>
    <row r="253" spans="2:17" x14ac:dyDescent="0.25">
      <c r="B253" s="9">
        <v>12</v>
      </c>
      <c r="C253" s="10" t="s">
        <v>24</v>
      </c>
      <c r="D253" s="3" t="str">
        <f>VLOOKUP(C253,'Class Desc'!$C$5:$D$53,2,FALSE)</f>
        <v>CITY GOVT - IRRIGATION</v>
      </c>
      <c r="E253" s="15">
        <v>3</v>
      </c>
      <c r="F253" s="9">
        <v>26876.86</v>
      </c>
      <c r="G253" s="9">
        <v>33963.379999999997</v>
      </c>
      <c r="H253" s="9">
        <v>28493.919999999998</v>
      </c>
      <c r="I253" s="9">
        <v>25712.84</v>
      </c>
      <c r="J253" s="9">
        <v>16639.55</v>
      </c>
      <c r="K253" s="9">
        <v>58830.57</v>
      </c>
      <c r="L253" s="9">
        <v>86352.55</v>
      </c>
      <c r="M253" s="9">
        <v>93166.63</v>
      </c>
      <c r="N253" s="9">
        <v>82335.59</v>
      </c>
      <c r="O253" s="9">
        <v>63253.32</v>
      </c>
      <c r="P253" s="9">
        <v>54698.78</v>
      </c>
      <c r="Q253" s="9">
        <v>15856.32</v>
      </c>
    </row>
    <row r="254" spans="2:17" x14ac:dyDescent="0.25">
      <c r="B254" s="9">
        <v>12</v>
      </c>
      <c r="C254" s="10" t="s">
        <v>24</v>
      </c>
      <c r="D254" s="3" t="str">
        <f>VLOOKUP(C254,'Class Desc'!$C$5:$D$53,2,FALSE)</f>
        <v>CITY GOVT - IRRIGATION</v>
      </c>
      <c r="E254" s="15">
        <v>4</v>
      </c>
      <c r="F254" s="9">
        <v>8746.56</v>
      </c>
      <c r="G254" s="9">
        <v>9025.5300000000007</v>
      </c>
      <c r="H254" s="9">
        <v>11447.81</v>
      </c>
      <c r="I254" s="9">
        <v>7136.22</v>
      </c>
      <c r="J254" s="9">
        <v>11931.63</v>
      </c>
      <c r="K254" s="9">
        <v>36844</v>
      </c>
      <c r="L254" s="9">
        <v>27763.15</v>
      </c>
      <c r="M254" s="9">
        <v>30111.3</v>
      </c>
      <c r="N254" s="9">
        <v>32270.58</v>
      </c>
      <c r="O254" s="9">
        <v>20506.12</v>
      </c>
      <c r="P254" s="9">
        <v>14293.82</v>
      </c>
      <c r="Q254" s="9">
        <v>4439.9399999999996</v>
      </c>
    </row>
    <row r="255" spans="2:17" x14ac:dyDescent="0.25">
      <c r="B255" s="9">
        <v>12</v>
      </c>
      <c r="C255" s="10" t="s">
        <v>25</v>
      </c>
      <c r="D255" s="3" t="str">
        <f>VLOOKUP(C255,'Class Desc'!$C$5:$D$53,2,FALSE)</f>
        <v>INDUSTRIAL WATER</v>
      </c>
      <c r="E255" s="10" t="s">
        <v>12</v>
      </c>
      <c r="F255" s="9">
        <v>61</v>
      </c>
      <c r="G255" s="11"/>
      <c r="H255" s="11"/>
      <c r="I255" s="11"/>
      <c r="J255" s="11"/>
      <c r="K255" s="11"/>
      <c r="L255" s="11"/>
      <c r="M255" s="9">
        <v>112</v>
      </c>
      <c r="N255" s="11"/>
      <c r="O255" s="11"/>
      <c r="P255" s="11"/>
      <c r="Q255" s="9">
        <v>193</v>
      </c>
    </row>
    <row r="256" spans="2:17" x14ac:dyDescent="0.25">
      <c r="B256" s="9">
        <v>12</v>
      </c>
      <c r="C256" s="10" t="s">
        <v>25</v>
      </c>
      <c r="D256" s="3" t="str">
        <f>VLOOKUP(C256,'Class Desc'!$C$5:$D$53,2,FALSE)</f>
        <v>INDUSTRIAL WATER</v>
      </c>
      <c r="E256" s="15">
        <v>0.75</v>
      </c>
      <c r="F256" s="9">
        <v>2174.2399999999998</v>
      </c>
      <c r="G256" s="9">
        <v>2086.52</v>
      </c>
      <c r="H256" s="9">
        <v>2038.03</v>
      </c>
      <c r="I256" s="9">
        <v>2362.46</v>
      </c>
      <c r="J256" s="9">
        <v>2277.84</v>
      </c>
      <c r="K256" s="9">
        <v>2327.6799999999998</v>
      </c>
      <c r="L256" s="9">
        <v>2627.08</v>
      </c>
      <c r="M256" s="9">
        <v>2679.79</v>
      </c>
      <c r="N256" s="9">
        <v>2126.0500000000002</v>
      </c>
      <c r="O256" s="9">
        <v>2237.09</v>
      </c>
      <c r="P256" s="9">
        <v>2340.17</v>
      </c>
      <c r="Q256" s="9">
        <v>2109.36</v>
      </c>
    </row>
    <row r="257" spans="2:17" x14ac:dyDescent="0.25">
      <c r="B257" s="9">
        <v>12</v>
      </c>
      <c r="C257" s="10" t="s">
        <v>25</v>
      </c>
      <c r="D257" s="3" t="str">
        <f>VLOOKUP(C257,'Class Desc'!$C$5:$D$53,2,FALSE)</f>
        <v>INDUSTRIAL WATER</v>
      </c>
      <c r="E257" s="15">
        <v>1</v>
      </c>
      <c r="F257" s="9">
        <v>1435.01</v>
      </c>
      <c r="G257" s="9">
        <v>1691.55</v>
      </c>
      <c r="H257" s="9">
        <v>1799.9</v>
      </c>
      <c r="I257" s="9">
        <v>1600.53</v>
      </c>
      <c r="J257" s="9">
        <v>1525.62</v>
      </c>
      <c r="K257" s="9">
        <v>1549.95</v>
      </c>
      <c r="L257" s="9">
        <v>2078.21</v>
      </c>
      <c r="M257" s="9">
        <v>2114.5500000000002</v>
      </c>
      <c r="N257" s="9">
        <v>1804.8</v>
      </c>
      <c r="O257" s="9">
        <v>1874.08</v>
      </c>
      <c r="P257" s="9">
        <v>1825.63</v>
      </c>
      <c r="Q257" s="9">
        <v>1461.34</v>
      </c>
    </row>
    <row r="258" spans="2:17" x14ac:dyDescent="0.25">
      <c r="B258" s="9">
        <v>12</v>
      </c>
      <c r="C258" s="10" t="s">
        <v>25</v>
      </c>
      <c r="D258" s="3" t="str">
        <f>VLOOKUP(C258,'Class Desc'!$C$5:$D$53,2,FALSE)</f>
        <v>INDUSTRIAL WATER</v>
      </c>
      <c r="E258" s="15">
        <v>1.5</v>
      </c>
      <c r="F258" s="9">
        <v>8415.44</v>
      </c>
      <c r="G258" s="9">
        <v>7517.74</v>
      </c>
      <c r="H258" s="9">
        <v>7008.12</v>
      </c>
      <c r="I258" s="9">
        <v>8888.91</v>
      </c>
      <c r="J258" s="9">
        <v>8868.1299999999992</v>
      </c>
      <c r="K258" s="9">
        <v>10649.16</v>
      </c>
      <c r="L258" s="9">
        <v>8802.2099999999991</v>
      </c>
      <c r="M258" s="9">
        <v>6287.52</v>
      </c>
      <c r="N258" s="9">
        <v>7130.72</v>
      </c>
      <c r="O258" s="9">
        <v>8292.75</v>
      </c>
      <c r="P258" s="9">
        <v>6883.97</v>
      </c>
      <c r="Q258" s="9">
        <v>7906.97</v>
      </c>
    </row>
    <row r="259" spans="2:17" x14ac:dyDescent="0.25">
      <c r="B259" s="9">
        <v>12</v>
      </c>
      <c r="C259" s="10" t="s">
        <v>25</v>
      </c>
      <c r="D259" s="3" t="str">
        <f>VLOOKUP(C259,'Class Desc'!$C$5:$D$53,2,FALSE)</f>
        <v>INDUSTRIAL WATER</v>
      </c>
      <c r="E259" s="15">
        <v>2</v>
      </c>
      <c r="F259" s="9">
        <v>7617.05</v>
      </c>
      <c r="G259" s="9">
        <v>7561.7</v>
      </c>
      <c r="H259" s="9">
        <v>8590.14</v>
      </c>
      <c r="I259" s="9">
        <v>10148.459999999999</v>
      </c>
      <c r="J259" s="9">
        <v>14674.28</v>
      </c>
      <c r="K259" s="9">
        <v>20757.13</v>
      </c>
      <c r="L259" s="9">
        <v>9534.67</v>
      </c>
      <c r="M259" s="9">
        <v>9348.85</v>
      </c>
      <c r="N259" s="9">
        <v>7831.7</v>
      </c>
      <c r="O259" s="9">
        <v>9841.1299999999992</v>
      </c>
      <c r="P259" s="9">
        <v>11923.91</v>
      </c>
      <c r="Q259" s="9">
        <v>5719.59</v>
      </c>
    </row>
    <row r="260" spans="2:17" x14ac:dyDescent="0.25">
      <c r="B260" s="9">
        <v>12</v>
      </c>
      <c r="C260" s="10" t="s">
        <v>25</v>
      </c>
      <c r="D260" s="3" t="str">
        <f>VLOOKUP(C260,'Class Desc'!$C$5:$D$53,2,FALSE)</f>
        <v>INDUSTRIAL WATER</v>
      </c>
      <c r="E260" s="15">
        <v>3</v>
      </c>
      <c r="F260" s="9">
        <v>13975.08</v>
      </c>
      <c r="G260" s="9">
        <v>14766</v>
      </c>
      <c r="H260" s="9">
        <v>14955.66</v>
      </c>
      <c r="I260" s="9">
        <v>22020.48</v>
      </c>
      <c r="J260" s="9">
        <v>40375.54</v>
      </c>
      <c r="K260" s="9">
        <v>68779.77</v>
      </c>
      <c r="L260" s="9">
        <v>44271.31</v>
      </c>
      <c r="M260" s="9">
        <v>27480.04</v>
      </c>
      <c r="N260" s="9">
        <v>15502.42</v>
      </c>
      <c r="O260" s="9">
        <v>18492.98</v>
      </c>
      <c r="P260" s="9">
        <v>14775.79</v>
      </c>
      <c r="Q260" s="9">
        <v>11760.85</v>
      </c>
    </row>
    <row r="261" spans="2:17" x14ac:dyDescent="0.25">
      <c r="B261" s="9">
        <v>12</v>
      </c>
      <c r="C261" s="10" t="s">
        <v>25</v>
      </c>
      <c r="D261" s="3" t="str">
        <f>VLOOKUP(C261,'Class Desc'!$C$5:$D$53,2,FALSE)</f>
        <v>INDUSTRIAL WATER</v>
      </c>
      <c r="E261" s="15">
        <v>4</v>
      </c>
      <c r="F261" s="9">
        <v>38709.68</v>
      </c>
      <c r="G261" s="9">
        <v>39761.19</v>
      </c>
      <c r="H261" s="9">
        <v>31963.29</v>
      </c>
      <c r="I261" s="9">
        <v>49408.35</v>
      </c>
      <c r="J261" s="9">
        <v>29476.23</v>
      </c>
      <c r="K261" s="9">
        <v>43760.07</v>
      </c>
      <c r="L261" s="9">
        <v>33934.93</v>
      </c>
      <c r="M261" s="9">
        <v>43245.35</v>
      </c>
      <c r="N261" s="9">
        <v>43285.7</v>
      </c>
      <c r="O261" s="9">
        <v>50714.46</v>
      </c>
      <c r="P261" s="9">
        <v>23409.59</v>
      </c>
      <c r="Q261" s="9">
        <v>33890.18</v>
      </c>
    </row>
    <row r="262" spans="2:17" x14ac:dyDescent="0.25">
      <c r="B262" s="9">
        <v>12</v>
      </c>
      <c r="C262" s="10" t="s">
        <v>25</v>
      </c>
      <c r="D262" s="3" t="str">
        <f>VLOOKUP(C262,'Class Desc'!$C$5:$D$53,2,FALSE)</f>
        <v>INDUSTRIAL WATER</v>
      </c>
      <c r="E262" s="15">
        <v>6</v>
      </c>
      <c r="F262" s="9">
        <v>346.86</v>
      </c>
      <c r="G262" s="9">
        <v>379</v>
      </c>
      <c r="H262" s="9">
        <v>377.12</v>
      </c>
      <c r="I262" s="9">
        <v>364.59</v>
      </c>
      <c r="J262" s="9">
        <v>352.35</v>
      </c>
      <c r="K262" s="9">
        <v>374.29</v>
      </c>
      <c r="L262" s="9">
        <v>522.26</v>
      </c>
      <c r="M262" s="9">
        <v>740.35</v>
      </c>
      <c r="N262" s="9">
        <v>630.62</v>
      </c>
      <c r="O262" s="9">
        <v>649.19000000000005</v>
      </c>
      <c r="P262" s="9">
        <v>638.19000000000005</v>
      </c>
      <c r="Q262" s="9">
        <v>480.63</v>
      </c>
    </row>
    <row r="263" spans="2:17" x14ac:dyDescent="0.25">
      <c r="B263" s="9">
        <v>12</v>
      </c>
      <c r="C263" s="10" t="s">
        <v>25</v>
      </c>
      <c r="D263" s="3" t="str">
        <f>VLOOKUP(C263,'Class Desc'!$C$5:$D$53,2,FALSE)</f>
        <v>INDUSTRIAL WATER</v>
      </c>
      <c r="E263" s="15">
        <v>8</v>
      </c>
      <c r="F263" s="9">
        <v>1355.69</v>
      </c>
      <c r="G263" s="9">
        <v>1453.42</v>
      </c>
      <c r="H263" s="9">
        <v>1755.62</v>
      </c>
      <c r="I263" s="9">
        <v>3188.28</v>
      </c>
      <c r="J263" s="9">
        <v>2469.3200000000002</v>
      </c>
      <c r="K263" s="9">
        <v>1667.8</v>
      </c>
      <c r="L263" s="9">
        <v>1726.28</v>
      </c>
      <c r="M263" s="9">
        <v>3198.6</v>
      </c>
      <c r="N263" s="9">
        <v>1341</v>
      </c>
      <c r="O263" s="9">
        <v>1561.16</v>
      </c>
      <c r="P263" s="9">
        <v>1399.48</v>
      </c>
      <c r="Q263" s="9">
        <v>1034.8399999999999</v>
      </c>
    </row>
    <row r="264" spans="2:17" x14ac:dyDescent="0.25">
      <c r="B264" s="9">
        <v>12</v>
      </c>
      <c r="C264" s="10" t="s">
        <v>36</v>
      </c>
      <c r="D264" s="3" t="str">
        <f>VLOOKUP(C264,'Class Desc'!$C$5:$D$53,2,FALSE)</f>
        <v>INDL SCE WATER</v>
      </c>
      <c r="E264" s="15">
        <v>4</v>
      </c>
      <c r="F264" s="9">
        <v>8657.44</v>
      </c>
      <c r="G264" s="9">
        <v>8556.99</v>
      </c>
      <c r="H264" s="9">
        <v>8241.85</v>
      </c>
      <c r="I264" s="9">
        <v>7347.1</v>
      </c>
      <c r="J264" s="9">
        <v>13311.72</v>
      </c>
      <c r="K264" s="9">
        <v>11225.36</v>
      </c>
      <c r="L264" s="9">
        <v>10578.98</v>
      </c>
      <c r="M264" s="9">
        <v>9158.61</v>
      </c>
      <c r="N264" s="9">
        <v>10577.26</v>
      </c>
      <c r="O264" s="9">
        <v>9576.57</v>
      </c>
      <c r="P264" s="9">
        <v>10633.68</v>
      </c>
      <c r="Q264" s="9">
        <v>8481.27</v>
      </c>
    </row>
    <row r="265" spans="2:17" x14ac:dyDescent="0.25">
      <c r="B265" s="9">
        <v>12</v>
      </c>
      <c r="C265" s="10" t="s">
        <v>36</v>
      </c>
      <c r="D265" s="3" t="str">
        <f>VLOOKUP(C265,'Class Desc'!$C$5:$D$53,2,FALSE)</f>
        <v>INDL SCE WATER</v>
      </c>
      <c r="E265" s="15">
        <v>8</v>
      </c>
      <c r="F265" s="9">
        <v>4402.17</v>
      </c>
      <c r="G265" s="9">
        <v>7732.4</v>
      </c>
      <c r="H265" s="9">
        <v>5834.72</v>
      </c>
      <c r="I265" s="9">
        <v>3955.4</v>
      </c>
      <c r="J265" s="9">
        <v>7846.04</v>
      </c>
      <c r="K265" s="9">
        <v>6903.48</v>
      </c>
      <c r="L265" s="9">
        <v>12510.68</v>
      </c>
      <c r="M265" s="9">
        <v>16349.72</v>
      </c>
      <c r="N265" s="9">
        <v>28186.76</v>
      </c>
      <c r="O265" s="9">
        <v>19455.7</v>
      </c>
      <c r="P265" s="9">
        <v>5954.38</v>
      </c>
      <c r="Q265" s="9">
        <v>8723.24</v>
      </c>
    </row>
    <row r="266" spans="2:17" x14ac:dyDescent="0.25">
      <c r="B266" s="9">
        <v>12</v>
      </c>
      <c r="C266" s="10" t="s">
        <v>26</v>
      </c>
      <c r="D266" s="3" t="str">
        <f>VLOOKUP(C266,'Class Desc'!$C$5:$D$53,2,FALSE)</f>
        <v>INDL WATER HIGH USE RATE</v>
      </c>
      <c r="E266" s="15">
        <v>4</v>
      </c>
      <c r="F266" s="9">
        <v>81432.740000000005</v>
      </c>
      <c r="G266" s="9">
        <v>72919.67</v>
      </c>
      <c r="H266" s="9">
        <v>75109.33</v>
      </c>
      <c r="I266" s="9">
        <v>89405.8</v>
      </c>
      <c r="J266" s="9">
        <v>52891.57</v>
      </c>
      <c r="K266" s="9">
        <v>91767.71</v>
      </c>
      <c r="L266" s="9">
        <v>93412.36</v>
      </c>
      <c r="M266" s="9">
        <v>76172.12</v>
      </c>
      <c r="N266" s="9">
        <v>83059</v>
      </c>
      <c r="O266" s="9">
        <v>94854.080000000002</v>
      </c>
      <c r="P266" s="9">
        <v>80800.3</v>
      </c>
      <c r="Q266" s="9">
        <v>106590.32</v>
      </c>
    </row>
    <row r="267" spans="2:17" x14ac:dyDescent="0.25">
      <c r="B267" s="9">
        <v>12</v>
      </c>
      <c r="C267" s="10" t="s">
        <v>26</v>
      </c>
      <c r="D267" s="3" t="str">
        <f>VLOOKUP(C267,'Class Desc'!$C$5:$D$53,2,FALSE)</f>
        <v>INDL WATER HIGH USE RATE</v>
      </c>
      <c r="E267" s="15">
        <v>6</v>
      </c>
      <c r="F267" s="9">
        <v>794.74</v>
      </c>
      <c r="G267" s="9">
        <v>1112.71</v>
      </c>
      <c r="H267" s="9">
        <v>1181.42</v>
      </c>
      <c r="I267" s="9">
        <v>851.87</v>
      </c>
      <c r="J267" s="9">
        <v>974.33</v>
      </c>
      <c r="K267" s="9">
        <v>1859.1</v>
      </c>
      <c r="L267" s="9">
        <v>1939.94</v>
      </c>
      <c r="M267" s="9">
        <v>2409.16</v>
      </c>
      <c r="N267" s="9">
        <v>1436.32</v>
      </c>
      <c r="O267" s="9">
        <v>2007.71</v>
      </c>
      <c r="P267" s="9">
        <v>1438.04</v>
      </c>
      <c r="Q267" s="9">
        <v>659.34</v>
      </c>
    </row>
    <row r="268" spans="2:17" x14ac:dyDescent="0.25">
      <c r="B268" s="9">
        <v>12</v>
      </c>
      <c r="C268" s="10" t="s">
        <v>27</v>
      </c>
      <c r="D268" s="3" t="str">
        <f>VLOOKUP(C268,'Class Desc'!$C$5:$D$53,2,FALSE)</f>
        <v>INDUSTRIAL IRRIGATION</v>
      </c>
      <c r="E268" s="10" t="s">
        <v>12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9">
        <v>112</v>
      </c>
      <c r="P268" s="11"/>
      <c r="Q268" s="11"/>
    </row>
    <row r="269" spans="2:17" x14ac:dyDescent="0.25">
      <c r="B269" s="9">
        <v>12</v>
      </c>
      <c r="C269" s="10" t="s">
        <v>27</v>
      </c>
      <c r="D269" s="3" t="str">
        <f>VLOOKUP(C269,'Class Desc'!$C$5:$D$53,2,FALSE)</f>
        <v>INDUSTRIAL IRRIGATION</v>
      </c>
      <c r="E269" s="15">
        <v>0.75</v>
      </c>
      <c r="F269" s="9">
        <v>39.46</v>
      </c>
      <c r="G269" s="9">
        <v>39.479999999999997</v>
      </c>
      <c r="H269" s="9">
        <v>37.369999999999997</v>
      </c>
      <c r="I269" s="9">
        <v>39.799999999999997</v>
      </c>
      <c r="J269" s="9">
        <v>45.6</v>
      </c>
      <c r="K269" s="9">
        <v>44.98</v>
      </c>
      <c r="L269" s="9">
        <v>67.33</v>
      </c>
      <c r="M269" s="9">
        <v>53.67</v>
      </c>
      <c r="N269" s="9">
        <v>56.57</v>
      </c>
      <c r="O269" s="9">
        <v>45.18</v>
      </c>
      <c r="P269" s="9">
        <v>57.6</v>
      </c>
      <c r="Q269" s="9">
        <v>29.24</v>
      </c>
    </row>
    <row r="270" spans="2:17" x14ac:dyDescent="0.25">
      <c r="B270" s="9">
        <v>12</v>
      </c>
      <c r="C270" s="10" t="s">
        <v>27</v>
      </c>
      <c r="D270" s="3" t="str">
        <f>VLOOKUP(C270,'Class Desc'!$C$5:$D$53,2,FALSE)</f>
        <v>INDUSTRIAL IRRIGATION</v>
      </c>
      <c r="E270" s="15">
        <v>1</v>
      </c>
      <c r="F270" s="9">
        <v>526.69000000000005</v>
      </c>
      <c r="G270" s="9">
        <v>488.96</v>
      </c>
      <c r="H270" s="9">
        <v>437.74</v>
      </c>
      <c r="I270" s="9">
        <v>468.17</v>
      </c>
      <c r="J270" s="9">
        <v>375.69</v>
      </c>
      <c r="K270" s="9">
        <v>737.75</v>
      </c>
      <c r="L270" s="9">
        <v>775.74</v>
      </c>
      <c r="M270" s="9">
        <v>661.9</v>
      </c>
      <c r="N270" s="9">
        <v>628.19000000000005</v>
      </c>
      <c r="O270" s="9">
        <v>602.13</v>
      </c>
      <c r="P270" s="9">
        <v>674.45</v>
      </c>
      <c r="Q270" s="9">
        <v>297.70999999999998</v>
      </c>
    </row>
    <row r="271" spans="2:17" x14ac:dyDescent="0.25">
      <c r="B271" s="9">
        <v>12</v>
      </c>
      <c r="C271" s="10" t="s">
        <v>27</v>
      </c>
      <c r="D271" s="3" t="str">
        <f>VLOOKUP(C271,'Class Desc'!$C$5:$D$53,2,FALSE)</f>
        <v>INDUSTRIAL IRRIGATION</v>
      </c>
      <c r="E271" s="15">
        <v>1.5</v>
      </c>
      <c r="F271" s="9">
        <v>3009.93</v>
      </c>
      <c r="G271" s="9">
        <v>2967.28</v>
      </c>
      <c r="H271" s="9">
        <v>3009.25</v>
      </c>
      <c r="I271" s="9">
        <v>2975.85</v>
      </c>
      <c r="J271" s="9">
        <v>2844.48</v>
      </c>
      <c r="K271" s="9">
        <v>4059.64</v>
      </c>
      <c r="L271" s="9">
        <v>4850.5200000000004</v>
      </c>
      <c r="M271" s="9">
        <v>4377.7</v>
      </c>
      <c r="N271" s="9">
        <v>4724.97</v>
      </c>
      <c r="O271" s="9">
        <v>4545.3900000000003</v>
      </c>
      <c r="P271" s="9">
        <v>4701.25</v>
      </c>
      <c r="Q271" s="9">
        <v>2181.4499999999998</v>
      </c>
    </row>
    <row r="272" spans="2:17" x14ac:dyDescent="0.25">
      <c r="B272" s="9">
        <v>12</v>
      </c>
      <c r="C272" s="10" t="s">
        <v>27</v>
      </c>
      <c r="D272" s="3" t="str">
        <f>VLOOKUP(C272,'Class Desc'!$C$5:$D$53,2,FALSE)</f>
        <v>INDUSTRIAL IRRIGATION</v>
      </c>
      <c r="E272" s="15">
        <v>2</v>
      </c>
      <c r="F272" s="9">
        <v>3580.02</v>
      </c>
      <c r="G272" s="9">
        <v>2806.69</v>
      </c>
      <c r="H272" s="9">
        <v>3311.35</v>
      </c>
      <c r="I272" s="9">
        <v>2807.9</v>
      </c>
      <c r="J272" s="9">
        <v>3549.35</v>
      </c>
      <c r="K272" s="9">
        <v>4725.6499999999996</v>
      </c>
      <c r="L272" s="9">
        <v>5074.41</v>
      </c>
      <c r="M272" s="9">
        <v>4822.45</v>
      </c>
      <c r="N272" s="9">
        <v>4870.41</v>
      </c>
      <c r="O272" s="9">
        <v>4307.22</v>
      </c>
      <c r="P272" s="9">
        <v>3963.55</v>
      </c>
      <c r="Q272" s="9">
        <v>1358.27</v>
      </c>
    </row>
    <row r="273" spans="2:17" x14ac:dyDescent="0.25">
      <c r="B273" s="9">
        <v>12</v>
      </c>
      <c r="C273" s="10" t="s">
        <v>28</v>
      </c>
      <c r="D273" s="3" t="str">
        <f>VLOOKUP(C273,'Class Desc'!$C$5:$D$53,2,FALSE)</f>
        <v>SINGLE FAMILY LARGE LOT</v>
      </c>
      <c r="E273" s="15">
        <v>0.75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9">
        <v>2843.21</v>
      </c>
      <c r="Q273" s="9">
        <v>12797.71</v>
      </c>
    </row>
    <row r="274" spans="2:17" x14ac:dyDescent="0.25">
      <c r="B274" s="9">
        <v>12</v>
      </c>
      <c r="C274" s="10" t="s">
        <v>28</v>
      </c>
      <c r="D274" s="3" t="str">
        <f>VLOOKUP(C274,'Class Desc'!$C$5:$D$53,2,FALSE)</f>
        <v>SINGLE FAMILY LARGE LOT</v>
      </c>
      <c r="E274" s="15">
        <v>1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9">
        <v>1620.44</v>
      </c>
      <c r="P274" s="9">
        <v>5333.8</v>
      </c>
      <c r="Q274" s="9">
        <v>8662.19</v>
      </c>
    </row>
    <row r="275" spans="2:17" x14ac:dyDescent="0.25">
      <c r="B275" s="9">
        <v>12</v>
      </c>
      <c r="C275" s="10" t="s">
        <v>28</v>
      </c>
      <c r="D275" s="3" t="str">
        <f>VLOOKUP(C275,'Class Desc'!$C$5:$D$53,2,FALSE)</f>
        <v>SINGLE FAMILY LARGE LOT</v>
      </c>
      <c r="E275" s="15">
        <v>1.5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9">
        <v>246.98</v>
      </c>
      <c r="Q275" s="9">
        <v>251.57</v>
      </c>
    </row>
    <row r="276" spans="2:17" x14ac:dyDescent="0.25">
      <c r="B276" s="9">
        <v>12</v>
      </c>
      <c r="C276" s="10" t="s">
        <v>29</v>
      </c>
      <c r="D276" s="3" t="str">
        <f>VLOOKUP(C276,'Class Desc'!$C$5:$D$53,2,FALSE)</f>
        <v>MULTIPLE UNIT WATER</v>
      </c>
      <c r="E276" s="10" t="s">
        <v>12</v>
      </c>
      <c r="F276" s="9">
        <v>325.83999999999997</v>
      </c>
      <c r="G276" s="9">
        <v>173</v>
      </c>
      <c r="H276" s="9">
        <v>122.1</v>
      </c>
      <c r="I276" s="9">
        <v>122</v>
      </c>
      <c r="J276" s="9">
        <v>346</v>
      </c>
      <c r="K276" s="9">
        <v>61</v>
      </c>
      <c r="L276" s="9">
        <v>183</v>
      </c>
      <c r="M276" s="9">
        <v>234</v>
      </c>
      <c r="N276" s="9">
        <v>305</v>
      </c>
      <c r="O276" s="9">
        <v>183</v>
      </c>
      <c r="P276" s="9">
        <v>122</v>
      </c>
      <c r="Q276" s="11"/>
    </row>
    <row r="277" spans="2:17" x14ac:dyDescent="0.25">
      <c r="B277" s="9">
        <v>12</v>
      </c>
      <c r="C277" s="10" t="s">
        <v>29</v>
      </c>
      <c r="D277" s="3" t="str">
        <f>VLOOKUP(C277,'Class Desc'!$C$5:$D$53,2,FALSE)</f>
        <v>MULTIPLE UNIT WATER</v>
      </c>
      <c r="E277" s="15">
        <v>0.75</v>
      </c>
      <c r="F277" s="9">
        <v>37543.82</v>
      </c>
      <c r="G277" s="9">
        <v>37193.72</v>
      </c>
      <c r="H277" s="9">
        <v>35640.51</v>
      </c>
      <c r="I277" s="9">
        <v>35642.17</v>
      </c>
      <c r="J277" s="9">
        <v>35117.69</v>
      </c>
      <c r="K277" s="9">
        <v>44628.99</v>
      </c>
      <c r="L277" s="9">
        <v>44507.97</v>
      </c>
      <c r="M277" s="9">
        <v>42519.43</v>
      </c>
      <c r="N277" s="9">
        <v>42353.88</v>
      </c>
      <c r="O277" s="9">
        <v>39984.99</v>
      </c>
      <c r="P277" s="9">
        <v>40057.22</v>
      </c>
      <c r="Q277" s="9">
        <v>35246.629999999997</v>
      </c>
    </row>
    <row r="278" spans="2:17" x14ac:dyDescent="0.25">
      <c r="B278" s="9">
        <v>12</v>
      </c>
      <c r="C278" s="10" t="s">
        <v>29</v>
      </c>
      <c r="D278" s="3" t="str">
        <f>VLOOKUP(C278,'Class Desc'!$C$5:$D$53,2,FALSE)</f>
        <v>MULTIPLE UNIT WATER</v>
      </c>
      <c r="E278" s="15">
        <v>1</v>
      </c>
      <c r="F278" s="9">
        <v>89588.08</v>
      </c>
      <c r="G278" s="9">
        <v>91258.02</v>
      </c>
      <c r="H278" s="9">
        <v>88624.52</v>
      </c>
      <c r="I278" s="9">
        <v>91117.56</v>
      </c>
      <c r="J278" s="9">
        <v>87345.74</v>
      </c>
      <c r="K278" s="9">
        <v>107368.28</v>
      </c>
      <c r="L278" s="9">
        <v>105914.54</v>
      </c>
      <c r="M278" s="9">
        <v>98223.77</v>
      </c>
      <c r="N278" s="9">
        <v>97975.19</v>
      </c>
      <c r="O278" s="9">
        <v>94895.81</v>
      </c>
      <c r="P278" s="9">
        <v>104036.28</v>
      </c>
      <c r="Q278" s="9">
        <v>90042</v>
      </c>
    </row>
    <row r="279" spans="2:17" x14ac:dyDescent="0.25">
      <c r="B279" s="9">
        <v>12</v>
      </c>
      <c r="C279" s="10" t="s">
        <v>29</v>
      </c>
      <c r="D279" s="3" t="str">
        <f>VLOOKUP(C279,'Class Desc'!$C$5:$D$53,2,FALSE)</f>
        <v>MULTIPLE UNIT WATER</v>
      </c>
      <c r="E279" s="15">
        <v>1.5</v>
      </c>
      <c r="F279" s="9">
        <v>95047.21</v>
      </c>
      <c r="G279" s="9">
        <v>94056.58</v>
      </c>
      <c r="H279" s="9">
        <v>92053.88</v>
      </c>
      <c r="I279" s="9">
        <v>96176.67</v>
      </c>
      <c r="J279" s="9">
        <v>93563.16</v>
      </c>
      <c r="K279" s="9">
        <v>115240.13</v>
      </c>
      <c r="L279" s="9">
        <v>114663.76</v>
      </c>
      <c r="M279" s="9">
        <v>103989.48</v>
      </c>
      <c r="N279" s="9">
        <v>102873.21</v>
      </c>
      <c r="O279" s="9">
        <v>100123.82</v>
      </c>
      <c r="P279" s="9">
        <v>105852.05</v>
      </c>
      <c r="Q279" s="9">
        <v>95503.54</v>
      </c>
    </row>
    <row r="280" spans="2:17" x14ac:dyDescent="0.25">
      <c r="B280" s="9">
        <v>12</v>
      </c>
      <c r="C280" s="10" t="s">
        <v>29</v>
      </c>
      <c r="D280" s="3" t="str">
        <f>VLOOKUP(C280,'Class Desc'!$C$5:$D$53,2,FALSE)</f>
        <v>MULTIPLE UNIT WATER</v>
      </c>
      <c r="E280" s="15">
        <v>2</v>
      </c>
      <c r="F280" s="9">
        <v>106457.79</v>
      </c>
      <c r="G280" s="9">
        <v>103141.88</v>
      </c>
      <c r="H280" s="9">
        <v>99875.62</v>
      </c>
      <c r="I280" s="9">
        <v>102773.87</v>
      </c>
      <c r="J280" s="9">
        <v>101161.73</v>
      </c>
      <c r="K280" s="9">
        <v>125805.37</v>
      </c>
      <c r="L280" s="9">
        <v>123968.42</v>
      </c>
      <c r="M280" s="9">
        <v>110888.57</v>
      </c>
      <c r="N280" s="9">
        <v>115090.4</v>
      </c>
      <c r="O280" s="9">
        <v>105711.42</v>
      </c>
      <c r="P280" s="9">
        <v>111191.67</v>
      </c>
      <c r="Q280" s="9">
        <v>98409.78</v>
      </c>
    </row>
    <row r="281" spans="2:17" x14ac:dyDescent="0.25">
      <c r="B281" s="9">
        <v>12</v>
      </c>
      <c r="C281" s="10" t="s">
        <v>29</v>
      </c>
      <c r="D281" s="3" t="str">
        <f>VLOOKUP(C281,'Class Desc'!$C$5:$D$53,2,FALSE)</f>
        <v>MULTIPLE UNIT WATER</v>
      </c>
      <c r="E281" s="15">
        <v>3</v>
      </c>
      <c r="F281" s="9">
        <v>11941.58</v>
      </c>
      <c r="G281" s="9">
        <v>10768.95</v>
      </c>
      <c r="H281" s="9">
        <v>11121.16</v>
      </c>
      <c r="I281" s="9">
        <v>11145.91</v>
      </c>
      <c r="J281" s="9">
        <v>11675.99</v>
      </c>
      <c r="K281" s="9">
        <v>14204.06</v>
      </c>
      <c r="L281" s="9">
        <v>18057.03</v>
      </c>
      <c r="M281" s="9">
        <v>13180.33</v>
      </c>
      <c r="N281" s="9">
        <v>12134.58</v>
      </c>
      <c r="O281" s="9">
        <v>11961.55</v>
      </c>
      <c r="P281" s="9">
        <v>12272.85</v>
      </c>
      <c r="Q281" s="9">
        <v>11854.55</v>
      </c>
    </row>
    <row r="282" spans="2:17" x14ac:dyDescent="0.25">
      <c r="B282" s="9">
        <v>12</v>
      </c>
      <c r="C282" s="10" t="s">
        <v>29</v>
      </c>
      <c r="D282" s="3" t="str">
        <f>VLOOKUP(C282,'Class Desc'!$C$5:$D$53,2,FALSE)</f>
        <v>MULTIPLE UNIT WATER</v>
      </c>
      <c r="E282" s="15">
        <v>4</v>
      </c>
      <c r="F282" s="9">
        <v>43005.19</v>
      </c>
      <c r="G282" s="9">
        <v>38837.879999999997</v>
      </c>
      <c r="H282" s="9">
        <v>40073.949999999997</v>
      </c>
      <c r="I282" s="9">
        <v>42135.22</v>
      </c>
      <c r="J282" s="9">
        <v>42513.27</v>
      </c>
      <c r="K282" s="9">
        <v>51614.82</v>
      </c>
      <c r="L282" s="9">
        <v>57454.559999999998</v>
      </c>
      <c r="M282" s="9">
        <v>48904.08</v>
      </c>
      <c r="N282" s="9">
        <v>51755.83</v>
      </c>
      <c r="O282" s="9">
        <v>49052.03</v>
      </c>
      <c r="P282" s="9">
        <v>48288.68</v>
      </c>
      <c r="Q282" s="9">
        <v>40580.339999999997</v>
      </c>
    </row>
    <row r="283" spans="2:17" x14ac:dyDescent="0.25">
      <c r="B283" s="9">
        <v>12</v>
      </c>
      <c r="C283" s="10" t="s">
        <v>29</v>
      </c>
      <c r="D283" s="3" t="str">
        <f>VLOOKUP(C283,'Class Desc'!$C$5:$D$53,2,FALSE)</f>
        <v>MULTIPLE UNIT WATER</v>
      </c>
      <c r="E283" s="15">
        <v>6</v>
      </c>
      <c r="F283" s="9">
        <v>30060.74</v>
      </c>
      <c r="G283" s="9">
        <v>33377.89</v>
      </c>
      <c r="H283" s="9">
        <v>31015.1</v>
      </c>
      <c r="I283" s="9">
        <v>31009.34</v>
      </c>
      <c r="J283" s="9">
        <v>32439.68</v>
      </c>
      <c r="K283" s="9">
        <v>39527.120000000003</v>
      </c>
      <c r="L283" s="9">
        <v>41765.870000000003</v>
      </c>
      <c r="M283" s="9">
        <v>40048.620000000003</v>
      </c>
      <c r="N283" s="9">
        <v>38535.370000000003</v>
      </c>
      <c r="O283" s="9">
        <v>36985.64</v>
      </c>
      <c r="P283" s="9">
        <v>37722.83</v>
      </c>
      <c r="Q283" s="9">
        <v>31121.48</v>
      </c>
    </row>
    <row r="284" spans="2:17" x14ac:dyDescent="0.25">
      <c r="B284" s="9">
        <v>12</v>
      </c>
      <c r="C284" s="10" t="s">
        <v>29</v>
      </c>
      <c r="D284" s="3" t="str">
        <f>VLOOKUP(C284,'Class Desc'!$C$5:$D$53,2,FALSE)</f>
        <v>MULTIPLE UNIT WATER</v>
      </c>
      <c r="E284" s="15">
        <v>8</v>
      </c>
      <c r="F284" s="9">
        <v>12119.08</v>
      </c>
      <c r="G284" s="9">
        <v>7193.69</v>
      </c>
      <c r="H284" s="9">
        <v>10322.68</v>
      </c>
      <c r="I284" s="9">
        <v>8832.7900000000009</v>
      </c>
      <c r="J284" s="9">
        <v>9019.5</v>
      </c>
      <c r="K284" s="9">
        <v>13008.98</v>
      </c>
      <c r="L284" s="9">
        <v>14524.38</v>
      </c>
      <c r="M284" s="9">
        <v>12888.98</v>
      </c>
      <c r="N284" s="9">
        <v>14002.44</v>
      </c>
      <c r="O284" s="9">
        <v>12131.28</v>
      </c>
      <c r="P284" s="9">
        <v>11788.56</v>
      </c>
      <c r="Q284" s="9">
        <v>8115.33</v>
      </c>
    </row>
    <row r="285" spans="2:17" x14ac:dyDescent="0.25">
      <c r="B285" s="9">
        <v>12</v>
      </c>
      <c r="C285" s="10" t="s">
        <v>30</v>
      </c>
      <c r="D285" s="3" t="str">
        <f>VLOOKUP(C285,'Class Desc'!$C$5:$D$53,2,FALSE)</f>
        <v>HSG AUTH MULT UNIT WATER</v>
      </c>
      <c r="E285" s="15">
        <v>0.75</v>
      </c>
      <c r="F285" s="9">
        <v>7664.6</v>
      </c>
      <c r="G285" s="9">
        <v>6539.85</v>
      </c>
      <c r="H285" s="9">
        <v>5950.94</v>
      </c>
      <c r="I285" s="9">
        <v>5505.05</v>
      </c>
      <c r="J285" s="9">
        <v>6487.86</v>
      </c>
      <c r="K285" s="9">
        <v>10435.280000000001</v>
      </c>
      <c r="L285" s="9">
        <v>10361.25</v>
      </c>
      <c r="M285" s="9">
        <v>9017.4500000000007</v>
      </c>
      <c r="N285" s="9">
        <v>10528.3</v>
      </c>
      <c r="O285" s="9">
        <v>7893.07</v>
      </c>
      <c r="P285" s="9">
        <v>7432.19</v>
      </c>
      <c r="Q285" s="9">
        <v>4974.55</v>
      </c>
    </row>
    <row r="286" spans="2:17" x14ac:dyDescent="0.25">
      <c r="B286" s="9">
        <v>12</v>
      </c>
      <c r="C286" s="10" t="s">
        <v>30</v>
      </c>
      <c r="D286" s="3" t="str">
        <f>VLOOKUP(C286,'Class Desc'!$C$5:$D$53,2,FALSE)</f>
        <v>HSG AUTH MULT UNIT WATER</v>
      </c>
      <c r="E286" s="15">
        <v>1</v>
      </c>
      <c r="F286" s="9">
        <v>3882</v>
      </c>
      <c r="G286" s="9">
        <v>3792.21</v>
      </c>
      <c r="H286" s="9">
        <v>3418.67</v>
      </c>
      <c r="I286" s="9">
        <v>3497.88</v>
      </c>
      <c r="J286" s="9">
        <v>3728.64</v>
      </c>
      <c r="K286" s="9">
        <v>5128.99</v>
      </c>
      <c r="L286" s="9">
        <v>6347.15</v>
      </c>
      <c r="M286" s="9">
        <v>5950.34</v>
      </c>
      <c r="N286" s="9">
        <v>6631.96</v>
      </c>
      <c r="O286" s="9">
        <v>6214.91</v>
      </c>
      <c r="P286" s="9">
        <v>5996.17</v>
      </c>
      <c r="Q286" s="9">
        <v>3501.85</v>
      </c>
    </row>
    <row r="287" spans="2:17" x14ac:dyDescent="0.25">
      <c r="B287" s="9">
        <v>12</v>
      </c>
      <c r="C287" s="10" t="s">
        <v>30</v>
      </c>
      <c r="D287" s="3" t="str">
        <f>VLOOKUP(C287,'Class Desc'!$C$5:$D$53,2,FALSE)</f>
        <v>HSG AUTH MULT UNIT WATER</v>
      </c>
      <c r="E287" s="15">
        <v>1.5</v>
      </c>
      <c r="F287" s="9">
        <v>7000.03</v>
      </c>
      <c r="G287" s="9">
        <v>6873.33</v>
      </c>
      <c r="H287" s="9">
        <v>6371.2</v>
      </c>
      <c r="I287" s="9">
        <v>6650.44</v>
      </c>
      <c r="J287" s="9">
        <v>6558.57</v>
      </c>
      <c r="K287" s="9">
        <v>9305.74</v>
      </c>
      <c r="L287" s="9">
        <v>10019.91</v>
      </c>
      <c r="M287" s="9">
        <v>8619.82</v>
      </c>
      <c r="N287" s="9">
        <v>9182.2900000000009</v>
      </c>
      <c r="O287" s="9">
        <v>8199.4500000000007</v>
      </c>
      <c r="P287" s="9">
        <v>8005.73</v>
      </c>
      <c r="Q287" s="9">
        <v>6228.86</v>
      </c>
    </row>
    <row r="288" spans="2:17" x14ac:dyDescent="0.25">
      <c r="B288" s="9">
        <v>12</v>
      </c>
      <c r="C288" s="10" t="s">
        <v>30</v>
      </c>
      <c r="D288" s="3" t="str">
        <f>VLOOKUP(C288,'Class Desc'!$C$5:$D$53,2,FALSE)</f>
        <v>HSG AUTH MULT UNIT WATER</v>
      </c>
      <c r="E288" s="15">
        <v>2</v>
      </c>
      <c r="F288" s="9">
        <v>2161.9299999999998</v>
      </c>
      <c r="G288" s="9">
        <v>2242.64</v>
      </c>
      <c r="H288" s="9">
        <v>2383.13</v>
      </c>
      <c r="I288" s="9">
        <v>2266.66</v>
      </c>
      <c r="J288" s="9">
        <v>2251.1799999999998</v>
      </c>
      <c r="K288" s="9">
        <v>2606.19</v>
      </c>
      <c r="L288" s="9">
        <v>2991.46</v>
      </c>
      <c r="M288" s="9">
        <v>2700.79</v>
      </c>
      <c r="N288" s="9">
        <v>2456.1999999999998</v>
      </c>
      <c r="O288" s="9">
        <v>1984.92</v>
      </c>
      <c r="P288" s="9">
        <v>1900.15</v>
      </c>
      <c r="Q288" s="9">
        <v>1640.57</v>
      </c>
    </row>
    <row r="289" spans="2:17" x14ac:dyDescent="0.25">
      <c r="B289" s="9">
        <v>12</v>
      </c>
      <c r="C289" s="10" t="s">
        <v>30</v>
      </c>
      <c r="D289" s="3" t="str">
        <f>VLOOKUP(C289,'Class Desc'!$C$5:$D$53,2,FALSE)</f>
        <v>HSG AUTH MULT UNIT WATER</v>
      </c>
      <c r="E289" s="15">
        <v>3</v>
      </c>
      <c r="F289" s="9">
        <v>1549.95</v>
      </c>
      <c r="G289" s="9">
        <v>1386.22</v>
      </c>
      <c r="H289" s="9">
        <v>1605.53</v>
      </c>
      <c r="I289" s="9">
        <v>1595.9</v>
      </c>
      <c r="J289" s="9">
        <v>1533.29</v>
      </c>
      <c r="K289" s="9">
        <v>1904.47</v>
      </c>
      <c r="L289" s="9">
        <v>1873.16</v>
      </c>
      <c r="M289" s="9">
        <v>1688.43</v>
      </c>
      <c r="N289" s="9">
        <v>1834.98</v>
      </c>
      <c r="O289" s="9">
        <v>1701.51</v>
      </c>
      <c r="P289" s="9">
        <v>1633.05</v>
      </c>
      <c r="Q289" s="9">
        <v>1509.55</v>
      </c>
    </row>
    <row r="290" spans="2:17" x14ac:dyDescent="0.25">
      <c r="B290" s="9">
        <v>12</v>
      </c>
      <c r="C290" s="10" t="s">
        <v>30</v>
      </c>
      <c r="D290" s="3" t="str">
        <f>VLOOKUP(C290,'Class Desc'!$C$5:$D$53,2,FALSE)</f>
        <v>HSG AUTH MULT UNIT WATER</v>
      </c>
      <c r="E290" s="15">
        <v>4</v>
      </c>
      <c r="F290" s="9">
        <v>723.85</v>
      </c>
      <c r="G290" s="9">
        <v>687.81</v>
      </c>
      <c r="H290" s="9">
        <v>743.2</v>
      </c>
      <c r="I290" s="9">
        <v>524.76</v>
      </c>
      <c r="J290" s="9">
        <v>640</v>
      </c>
      <c r="K290" s="9">
        <v>712.24</v>
      </c>
      <c r="L290" s="9">
        <v>701.23</v>
      </c>
      <c r="M290" s="9">
        <v>744.58</v>
      </c>
      <c r="N290" s="9">
        <v>754.21</v>
      </c>
      <c r="O290" s="9">
        <v>771.07</v>
      </c>
      <c r="P290" s="9">
        <v>937.56</v>
      </c>
      <c r="Q290" s="9">
        <v>3315.8</v>
      </c>
    </row>
    <row r="291" spans="2:17" x14ac:dyDescent="0.25">
      <c r="B291" s="9">
        <v>12</v>
      </c>
      <c r="C291" s="10" t="s">
        <v>32</v>
      </c>
      <c r="D291" s="3" t="str">
        <f>VLOOKUP(C291,'Class Desc'!$C$5:$D$53,2,FALSE)</f>
        <v>SINGLE FAMILY WATER</v>
      </c>
      <c r="E291" s="10" t="s">
        <v>12</v>
      </c>
      <c r="F291" s="9">
        <v>10899.25</v>
      </c>
      <c r="G291" s="9">
        <v>11627.35</v>
      </c>
      <c r="H291" s="9">
        <v>12179.3</v>
      </c>
      <c r="I291" s="9">
        <v>10151.64</v>
      </c>
      <c r="J291" s="9">
        <v>12294.08</v>
      </c>
      <c r="K291" s="9">
        <v>13117.65</v>
      </c>
      <c r="L291" s="9">
        <v>13586.48</v>
      </c>
      <c r="M291" s="9">
        <v>15993.54</v>
      </c>
      <c r="N291" s="9">
        <v>13869.07</v>
      </c>
      <c r="O291" s="9">
        <v>12684.61</v>
      </c>
      <c r="P291" s="9">
        <v>13530.13</v>
      </c>
      <c r="Q291" s="9">
        <v>10535.64</v>
      </c>
    </row>
    <row r="292" spans="2:17" x14ac:dyDescent="0.25">
      <c r="B292" s="9">
        <v>12</v>
      </c>
      <c r="C292" s="10" t="s">
        <v>32</v>
      </c>
      <c r="D292" s="3" t="str">
        <f>VLOOKUP(C292,'Class Desc'!$C$5:$D$53,2,FALSE)</f>
        <v>SINGLE FAMILY WATER</v>
      </c>
      <c r="E292" s="15">
        <v>0.75</v>
      </c>
      <c r="F292" s="9">
        <v>1074288.46</v>
      </c>
      <c r="G292" s="9">
        <v>1067990.75</v>
      </c>
      <c r="H292" s="9">
        <v>1066563.96</v>
      </c>
      <c r="I292" s="9">
        <v>1066964.56</v>
      </c>
      <c r="J292" s="9">
        <v>1046372.59</v>
      </c>
      <c r="K292" s="9">
        <v>1359991.64</v>
      </c>
      <c r="L292" s="9">
        <v>1381790.08</v>
      </c>
      <c r="M292" s="9">
        <v>1302780.53</v>
      </c>
      <c r="N292" s="9">
        <v>1297263.8400000001</v>
      </c>
      <c r="O292" s="9">
        <v>1208565.5900000001</v>
      </c>
      <c r="P292" s="9">
        <v>1216519.75</v>
      </c>
      <c r="Q292" s="9">
        <v>1034232.51</v>
      </c>
    </row>
    <row r="293" spans="2:17" x14ac:dyDescent="0.25">
      <c r="B293" s="9">
        <v>12</v>
      </c>
      <c r="C293" s="10" t="s">
        <v>32</v>
      </c>
      <c r="D293" s="3" t="str">
        <f>VLOOKUP(C293,'Class Desc'!$C$5:$D$53,2,FALSE)</f>
        <v>SINGLE FAMILY WATER</v>
      </c>
      <c r="E293" s="15">
        <v>1</v>
      </c>
      <c r="F293" s="9">
        <v>423027.48</v>
      </c>
      <c r="G293" s="9">
        <v>429435.63</v>
      </c>
      <c r="H293" s="9">
        <v>419424.8</v>
      </c>
      <c r="I293" s="9">
        <v>402708.81</v>
      </c>
      <c r="J293" s="9">
        <v>425776.33</v>
      </c>
      <c r="K293" s="9">
        <v>566593.04</v>
      </c>
      <c r="L293" s="9">
        <v>563091.36</v>
      </c>
      <c r="M293" s="9">
        <v>525254.35</v>
      </c>
      <c r="N293" s="9">
        <v>532047.06999999995</v>
      </c>
      <c r="O293" s="9">
        <v>497527.46</v>
      </c>
      <c r="P293" s="9">
        <v>472599.14</v>
      </c>
      <c r="Q293" s="9">
        <v>387751.4</v>
      </c>
    </row>
    <row r="294" spans="2:17" x14ac:dyDescent="0.25">
      <c r="B294" s="9">
        <v>12</v>
      </c>
      <c r="C294" s="10" t="s">
        <v>32</v>
      </c>
      <c r="D294" s="3" t="str">
        <f>VLOOKUP(C294,'Class Desc'!$C$5:$D$53,2,FALSE)</f>
        <v>SINGLE FAMILY WATER</v>
      </c>
      <c r="E294" s="15">
        <v>1.5</v>
      </c>
      <c r="F294" s="9">
        <v>4408.75</v>
      </c>
      <c r="G294" s="9">
        <v>2906.01</v>
      </c>
      <c r="H294" s="9">
        <v>4227.1899999999996</v>
      </c>
      <c r="I294" s="9">
        <v>4064.58</v>
      </c>
      <c r="J294" s="9">
        <v>3929.09</v>
      </c>
      <c r="K294" s="9">
        <v>4818.46</v>
      </c>
      <c r="L294" s="9">
        <v>4915.2</v>
      </c>
      <c r="M294" s="9">
        <v>4813.3999999999996</v>
      </c>
      <c r="N294" s="9">
        <v>4664.33</v>
      </c>
      <c r="O294" s="9">
        <v>4405.26</v>
      </c>
      <c r="P294" s="9">
        <v>4437.43</v>
      </c>
      <c r="Q294" s="9">
        <v>3840.11</v>
      </c>
    </row>
    <row r="295" spans="2:17" x14ac:dyDescent="0.25">
      <c r="B295" s="9">
        <v>12</v>
      </c>
      <c r="C295" s="10" t="s">
        <v>32</v>
      </c>
      <c r="D295" s="3" t="str">
        <f>VLOOKUP(C295,'Class Desc'!$C$5:$D$53,2,FALSE)</f>
        <v>SINGLE FAMILY WATER</v>
      </c>
      <c r="E295" s="15">
        <v>2</v>
      </c>
      <c r="F295" s="9">
        <v>1074.48</v>
      </c>
      <c r="G295" s="9">
        <v>1174.95</v>
      </c>
      <c r="H295" s="9">
        <v>1029.18</v>
      </c>
      <c r="I295" s="9">
        <v>1091.99</v>
      </c>
      <c r="J295" s="9">
        <v>1095.94</v>
      </c>
      <c r="K295" s="9">
        <v>1267.3699999999999</v>
      </c>
      <c r="L295" s="9">
        <v>1307.6600000000001</v>
      </c>
      <c r="M295" s="9">
        <v>1041.94</v>
      </c>
      <c r="N295" s="9">
        <v>1167.04</v>
      </c>
      <c r="O295" s="9">
        <v>1229.8499999999999</v>
      </c>
      <c r="P295" s="9">
        <v>1135.44</v>
      </c>
      <c r="Q295" s="9">
        <v>960.94</v>
      </c>
    </row>
    <row r="296" spans="2:17" x14ac:dyDescent="0.25">
      <c r="B296" s="9">
        <v>12</v>
      </c>
      <c r="C296" s="10" t="s">
        <v>32</v>
      </c>
      <c r="D296" s="3" t="str">
        <f>VLOOKUP(C296,'Class Desc'!$C$5:$D$53,2,FALSE)</f>
        <v>SINGLE FAMILY WATER</v>
      </c>
      <c r="E296" s="15">
        <v>3</v>
      </c>
      <c r="F296" s="9">
        <v>148.12</v>
      </c>
      <c r="G296" s="9">
        <v>172.45</v>
      </c>
      <c r="H296" s="9">
        <v>172.85</v>
      </c>
      <c r="I296" s="9">
        <v>170.93</v>
      </c>
      <c r="J296" s="9">
        <v>170.65</v>
      </c>
      <c r="K296" s="9">
        <v>195.88</v>
      </c>
      <c r="L296" s="9">
        <v>171.78</v>
      </c>
      <c r="M296" s="9">
        <v>151.30000000000001</v>
      </c>
      <c r="N296" s="9">
        <v>165.58</v>
      </c>
      <c r="O296" s="9">
        <v>176.52</v>
      </c>
      <c r="P296" s="9">
        <v>183.24</v>
      </c>
      <c r="Q296" s="9">
        <v>167.83</v>
      </c>
    </row>
    <row r="297" spans="2:17" x14ac:dyDescent="0.25">
      <c r="B297" s="9">
        <v>12</v>
      </c>
      <c r="C297" s="10" t="s">
        <v>33</v>
      </c>
      <c r="D297" s="3" t="str">
        <f>VLOOKUP(C297,'Class Desc'!$C$5:$D$53,2,FALSE)</f>
        <v>HSG AUTH SNGLE UNIT WATER</v>
      </c>
      <c r="E297" s="15">
        <v>0.75</v>
      </c>
      <c r="F297" s="9">
        <v>5511.75</v>
      </c>
      <c r="G297" s="9">
        <v>5102.51</v>
      </c>
      <c r="H297" s="9">
        <v>4468.25</v>
      </c>
      <c r="I297" s="9">
        <v>4155.1899999999996</v>
      </c>
      <c r="J297" s="9">
        <v>5002.83</v>
      </c>
      <c r="K297" s="9">
        <v>7664.89</v>
      </c>
      <c r="L297" s="9">
        <v>7555.94</v>
      </c>
      <c r="M297" s="9">
        <v>6610.35</v>
      </c>
      <c r="N297" s="9">
        <v>7618.76</v>
      </c>
      <c r="O297" s="9">
        <v>5999.2</v>
      </c>
      <c r="P297" s="9">
        <v>6118.83</v>
      </c>
      <c r="Q297" s="9">
        <v>4020.31</v>
      </c>
    </row>
    <row r="298" spans="2:17" x14ac:dyDescent="0.25">
      <c r="B298" s="9">
        <v>12</v>
      </c>
      <c r="C298" s="10" t="s">
        <v>33</v>
      </c>
      <c r="D298" s="3" t="str">
        <f>VLOOKUP(C298,'Class Desc'!$C$5:$D$53,2,FALSE)</f>
        <v>HSG AUTH SNGLE UNIT WATER</v>
      </c>
      <c r="E298" s="15">
        <v>1</v>
      </c>
      <c r="F298" s="9">
        <v>243.82</v>
      </c>
      <c r="G298" s="9">
        <v>258.10000000000002</v>
      </c>
      <c r="H298" s="9">
        <v>318.45999999999998</v>
      </c>
      <c r="I298" s="9">
        <v>263.25</v>
      </c>
      <c r="J298" s="9">
        <v>247.84</v>
      </c>
      <c r="K298" s="9">
        <v>341.85</v>
      </c>
      <c r="L298" s="9">
        <v>410.58</v>
      </c>
      <c r="M298" s="9">
        <v>348.17</v>
      </c>
      <c r="N298" s="9">
        <v>369.5</v>
      </c>
      <c r="O298" s="9">
        <v>319.73</v>
      </c>
      <c r="P298" s="9">
        <v>368.31</v>
      </c>
      <c r="Q298" s="9">
        <v>250.6</v>
      </c>
    </row>
    <row r="299" spans="2:17" x14ac:dyDescent="0.25">
      <c r="B299" s="9">
        <v>12</v>
      </c>
      <c r="C299" s="10" t="s">
        <v>34</v>
      </c>
      <c r="D299" s="3" t="str">
        <f>VLOOKUP(C299,'Class Desc'!$C$5:$D$53,2,FALSE)</f>
        <v>SCHOOLS COMMERCIAL</v>
      </c>
      <c r="E299" s="15">
        <v>0.75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9">
        <v>54.5</v>
      </c>
    </row>
    <row r="300" spans="2:17" x14ac:dyDescent="0.25">
      <c r="B300" s="9">
        <v>12</v>
      </c>
      <c r="C300" s="10" t="s">
        <v>34</v>
      </c>
      <c r="D300" s="3" t="str">
        <f>VLOOKUP(C300,'Class Desc'!$C$5:$D$53,2,FALSE)</f>
        <v>SCHOOLS COMMERCIAL</v>
      </c>
      <c r="E300" s="15">
        <v>1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9">
        <v>88.72</v>
      </c>
    </row>
    <row r="301" spans="2:17" x14ac:dyDescent="0.25">
      <c r="B301" s="9">
        <v>12</v>
      </c>
      <c r="C301" s="10" t="s">
        <v>34</v>
      </c>
      <c r="D301" s="3" t="str">
        <f>VLOOKUP(C301,'Class Desc'!$C$5:$D$53,2,FALSE)</f>
        <v>SCHOOLS COMMERCIAL</v>
      </c>
      <c r="E301" s="15">
        <v>1.5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9">
        <v>238.99</v>
      </c>
    </row>
    <row r="302" spans="2:17" x14ac:dyDescent="0.25">
      <c r="B302" s="9">
        <v>12</v>
      </c>
      <c r="C302" s="10" t="s">
        <v>34</v>
      </c>
      <c r="D302" s="3" t="str">
        <f>VLOOKUP(C302,'Class Desc'!$C$5:$D$53,2,FALSE)</f>
        <v>SCHOOLS COMMERCIAL</v>
      </c>
      <c r="E302" s="15">
        <v>2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9">
        <v>950.59</v>
      </c>
    </row>
    <row r="303" spans="2:17" x14ac:dyDescent="0.25">
      <c r="B303" s="9">
        <v>12</v>
      </c>
      <c r="C303" s="10" t="s">
        <v>34</v>
      </c>
      <c r="D303" s="3" t="str">
        <f>VLOOKUP(C303,'Class Desc'!$C$5:$D$53,2,FALSE)</f>
        <v>SCHOOLS COMMERCIAL</v>
      </c>
      <c r="E303" s="15">
        <v>3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9">
        <v>2495.7800000000002</v>
      </c>
    </row>
    <row r="304" spans="2:17" x14ac:dyDescent="0.25">
      <c r="B304" s="9">
        <v>12</v>
      </c>
      <c r="C304" s="10" t="s">
        <v>34</v>
      </c>
      <c r="D304" s="3" t="str">
        <f>VLOOKUP(C304,'Class Desc'!$C$5:$D$53,2,FALSE)</f>
        <v>SCHOOLS COMMERCIAL</v>
      </c>
      <c r="E304" s="15">
        <v>4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9">
        <v>7048.6</v>
      </c>
    </row>
    <row r="305" spans="2:17" x14ac:dyDescent="0.25">
      <c r="B305" s="9">
        <v>12</v>
      </c>
      <c r="C305" s="10" t="s">
        <v>34</v>
      </c>
      <c r="D305" s="3" t="str">
        <f>VLOOKUP(C305,'Class Desc'!$C$5:$D$53,2,FALSE)</f>
        <v>SCHOOLS COMMERCIAL</v>
      </c>
      <c r="E305" s="15">
        <v>6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9">
        <v>1191.3399999999999</v>
      </c>
    </row>
    <row r="306" spans="2:17" x14ac:dyDescent="0.25">
      <c r="B306" s="9">
        <v>13</v>
      </c>
      <c r="C306" s="10" t="s">
        <v>11</v>
      </c>
      <c r="D306" s="3" t="str">
        <f>VLOOKUP(C306,'Class Desc'!$C$5:$D$53,2,FALSE)</f>
        <v>AGRICULTURAL WATER</v>
      </c>
      <c r="E306" s="10" t="s">
        <v>12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9">
        <v>205</v>
      </c>
      <c r="P306" s="11"/>
      <c r="Q306" s="11"/>
    </row>
    <row r="307" spans="2:17" x14ac:dyDescent="0.25">
      <c r="B307" s="9">
        <v>13</v>
      </c>
      <c r="C307" s="10" t="s">
        <v>11</v>
      </c>
      <c r="D307" s="3" t="str">
        <f>VLOOKUP(C307,'Class Desc'!$C$5:$D$53,2,FALSE)</f>
        <v>AGRICULTURAL WATER</v>
      </c>
      <c r="E307" s="15">
        <v>0.75</v>
      </c>
      <c r="F307" s="9">
        <v>1154.5899999999999</v>
      </c>
      <c r="G307" s="9">
        <v>1430.56</v>
      </c>
      <c r="H307" s="9">
        <v>1400.65</v>
      </c>
      <c r="I307" s="9">
        <v>1120.9100000000001</v>
      </c>
      <c r="J307" s="9">
        <v>1419.8</v>
      </c>
      <c r="K307" s="9">
        <v>1510.54</v>
      </c>
      <c r="L307" s="9">
        <v>1156.18</v>
      </c>
      <c r="M307" s="9">
        <v>897.83</v>
      </c>
      <c r="N307" s="9">
        <v>1670.12</v>
      </c>
      <c r="O307" s="9">
        <v>2100.36</v>
      </c>
      <c r="P307" s="9">
        <v>2418.1</v>
      </c>
      <c r="Q307" s="9">
        <v>1628.23</v>
      </c>
    </row>
    <row r="308" spans="2:17" x14ac:dyDescent="0.25">
      <c r="B308" s="9">
        <v>13</v>
      </c>
      <c r="C308" s="10" t="s">
        <v>11</v>
      </c>
      <c r="D308" s="3" t="str">
        <f>VLOOKUP(C308,'Class Desc'!$C$5:$D$53,2,FALSE)</f>
        <v>AGRICULTURAL WATER</v>
      </c>
      <c r="E308" s="15">
        <v>1</v>
      </c>
      <c r="F308" s="9">
        <v>401.19</v>
      </c>
      <c r="G308" s="9">
        <v>597.07000000000005</v>
      </c>
      <c r="H308" s="9">
        <v>567.46</v>
      </c>
      <c r="I308" s="9">
        <v>800.97</v>
      </c>
      <c r="J308" s="9">
        <v>750.22</v>
      </c>
      <c r="K308" s="9">
        <v>965.08</v>
      </c>
      <c r="L308" s="9">
        <v>670.45</v>
      </c>
      <c r="M308" s="9">
        <v>752.52</v>
      </c>
      <c r="N308" s="9">
        <v>678.9</v>
      </c>
      <c r="O308" s="9">
        <v>633.94000000000005</v>
      </c>
      <c r="P308" s="9">
        <v>615.89</v>
      </c>
      <c r="Q308" s="9">
        <v>405.75</v>
      </c>
    </row>
    <row r="309" spans="2:17" x14ac:dyDescent="0.25">
      <c r="B309" s="9">
        <v>13</v>
      </c>
      <c r="C309" s="10" t="s">
        <v>11</v>
      </c>
      <c r="D309" s="3" t="str">
        <f>VLOOKUP(C309,'Class Desc'!$C$5:$D$53,2,FALSE)</f>
        <v>AGRICULTURAL WATER</v>
      </c>
      <c r="E309" s="15">
        <v>1.5</v>
      </c>
      <c r="F309" s="9">
        <v>667.61</v>
      </c>
      <c r="G309" s="9">
        <v>1010.2</v>
      </c>
      <c r="H309" s="9">
        <v>983.37</v>
      </c>
      <c r="I309" s="9">
        <v>916.49</v>
      </c>
      <c r="J309" s="9">
        <v>1145.48</v>
      </c>
      <c r="K309" s="9">
        <v>1317.63</v>
      </c>
      <c r="L309" s="9">
        <v>1123.46</v>
      </c>
      <c r="M309" s="9">
        <v>1085.01</v>
      </c>
      <c r="N309" s="9">
        <v>1015.79</v>
      </c>
      <c r="O309" s="9">
        <v>908.63</v>
      </c>
      <c r="P309" s="9">
        <v>1031.8599999999999</v>
      </c>
      <c r="Q309" s="9">
        <v>740.99</v>
      </c>
    </row>
    <row r="310" spans="2:17" x14ac:dyDescent="0.25">
      <c r="B310" s="9">
        <v>13</v>
      </c>
      <c r="C310" s="10" t="s">
        <v>11</v>
      </c>
      <c r="D310" s="3" t="str">
        <f>VLOOKUP(C310,'Class Desc'!$C$5:$D$53,2,FALSE)</f>
        <v>AGRICULTURAL WATER</v>
      </c>
      <c r="E310" s="15">
        <v>10</v>
      </c>
      <c r="F310" s="9">
        <v>146.11000000000001</v>
      </c>
      <c r="G310" s="9">
        <v>157.97</v>
      </c>
      <c r="H310" s="9">
        <v>157.97</v>
      </c>
      <c r="I310" s="9">
        <v>157.97</v>
      </c>
      <c r="J310" s="9">
        <v>157.97</v>
      </c>
      <c r="K310" s="9">
        <v>157.97</v>
      </c>
      <c r="L310" s="9">
        <v>157.97</v>
      </c>
      <c r="M310" s="9">
        <v>157.97</v>
      </c>
      <c r="N310" s="9">
        <v>157.97</v>
      </c>
      <c r="O310" s="9">
        <v>157.97</v>
      </c>
      <c r="P310" s="9">
        <v>157.97</v>
      </c>
      <c r="Q310" s="9">
        <v>157.97</v>
      </c>
    </row>
    <row r="311" spans="2:17" x14ac:dyDescent="0.25">
      <c r="B311" s="9">
        <v>13</v>
      </c>
      <c r="C311" s="10" t="s">
        <v>11</v>
      </c>
      <c r="D311" s="3" t="str">
        <f>VLOOKUP(C311,'Class Desc'!$C$5:$D$53,2,FALSE)</f>
        <v>AGRICULTURAL WATER</v>
      </c>
      <c r="E311" s="15">
        <v>2</v>
      </c>
      <c r="F311" s="9">
        <v>522.5</v>
      </c>
      <c r="G311" s="9">
        <v>1084.1500000000001</v>
      </c>
      <c r="H311" s="9">
        <v>737.49</v>
      </c>
      <c r="I311" s="9">
        <v>559.01</v>
      </c>
      <c r="J311" s="9">
        <v>850.83</v>
      </c>
      <c r="K311" s="9">
        <v>1145.23</v>
      </c>
      <c r="L311" s="9">
        <v>806.31</v>
      </c>
      <c r="M311" s="9">
        <v>857.83</v>
      </c>
      <c r="N311" s="9">
        <v>1350.21</v>
      </c>
      <c r="O311" s="9">
        <v>998.4</v>
      </c>
      <c r="P311" s="9">
        <v>798.21</v>
      </c>
      <c r="Q311" s="9">
        <v>467.01</v>
      </c>
    </row>
    <row r="312" spans="2:17" x14ac:dyDescent="0.25">
      <c r="B312" s="9">
        <v>13</v>
      </c>
      <c r="C312" s="10" t="s">
        <v>11</v>
      </c>
      <c r="D312" s="3" t="str">
        <f>VLOOKUP(C312,'Class Desc'!$C$5:$D$53,2,FALSE)</f>
        <v>AGRICULTURAL WATER</v>
      </c>
      <c r="E312" s="15">
        <v>3</v>
      </c>
      <c r="F312" s="9">
        <v>633.88</v>
      </c>
      <c r="G312" s="9">
        <v>1801.36</v>
      </c>
      <c r="H312" s="9">
        <v>2318.65</v>
      </c>
      <c r="I312" s="9">
        <v>1774</v>
      </c>
      <c r="J312" s="9">
        <v>2530.1999999999998</v>
      </c>
      <c r="K312" s="9">
        <v>2699.57</v>
      </c>
      <c r="L312" s="9">
        <v>2819.36</v>
      </c>
      <c r="M312" s="9">
        <v>2715.09</v>
      </c>
      <c r="N312" s="9">
        <v>2927.52</v>
      </c>
      <c r="O312" s="9">
        <v>2504.9899999999998</v>
      </c>
      <c r="P312" s="9">
        <v>2358.04</v>
      </c>
      <c r="Q312" s="9">
        <v>1290.8399999999999</v>
      </c>
    </row>
    <row r="313" spans="2:17" x14ac:dyDescent="0.25">
      <c r="B313" s="9">
        <v>13</v>
      </c>
      <c r="C313" s="10" t="s">
        <v>11</v>
      </c>
      <c r="D313" s="3" t="str">
        <f>VLOOKUP(C313,'Class Desc'!$C$5:$D$53,2,FALSE)</f>
        <v>AGRICULTURAL WATER</v>
      </c>
      <c r="E313" s="15">
        <v>4</v>
      </c>
      <c r="F313" s="9">
        <v>244.06</v>
      </c>
      <c r="G313" s="9">
        <v>401.71</v>
      </c>
      <c r="H313" s="9">
        <v>511.12</v>
      </c>
      <c r="I313" s="9">
        <v>656.43</v>
      </c>
      <c r="J313" s="9">
        <v>690.28</v>
      </c>
      <c r="K313" s="9">
        <v>506.47</v>
      </c>
      <c r="L313" s="9">
        <v>353.5</v>
      </c>
      <c r="M313" s="9">
        <v>452.92</v>
      </c>
      <c r="N313" s="9">
        <v>3898.07</v>
      </c>
      <c r="O313" s="9">
        <v>801.54</v>
      </c>
      <c r="P313" s="9">
        <v>6826.02</v>
      </c>
      <c r="Q313" s="9">
        <v>1256.28</v>
      </c>
    </row>
    <row r="314" spans="2:17" x14ac:dyDescent="0.25">
      <c r="B314" s="9">
        <v>13</v>
      </c>
      <c r="C314" s="10" t="s">
        <v>11</v>
      </c>
      <c r="D314" s="3" t="str">
        <f>VLOOKUP(C314,'Class Desc'!$C$5:$D$53,2,FALSE)</f>
        <v>AGRICULTURAL WATER</v>
      </c>
      <c r="E314" s="15">
        <v>6</v>
      </c>
      <c r="F314" s="9">
        <v>13866.6</v>
      </c>
      <c r="G314" s="9">
        <v>27395.8</v>
      </c>
      <c r="H314" s="9">
        <v>28584.54</v>
      </c>
      <c r="I314" s="9">
        <v>24040.39</v>
      </c>
      <c r="J314" s="9">
        <v>24159.4</v>
      </c>
      <c r="K314" s="9">
        <v>18486.46</v>
      </c>
      <c r="L314" s="9">
        <v>17841.009999999998</v>
      </c>
      <c r="M314" s="9">
        <v>25558.14</v>
      </c>
      <c r="N314" s="9">
        <v>42460.89</v>
      </c>
      <c r="O314" s="9">
        <v>29247.759999999998</v>
      </c>
      <c r="P314" s="9">
        <v>64168.57</v>
      </c>
      <c r="Q314" s="9">
        <v>20626.560000000001</v>
      </c>
    </row>
    <row r="315" spans="2:17" x14ac:dyDescent="0.25">
      <c r="B315" s="9">
        <v>13</v>
      </c>
      <c r="C315" s="10" t="s">
        <v>11</v>
      </c>
      <c r="D315" s="3" t="str">
        <f>VLOOKUP(C315,'Class Desc'!$C$5:$D$53,2,FALSE)</f>
        <v>AGRICULTURAL WATER</v>
      </c>
      <c r="E315" s="15">
        <v>8</v>
      </c>
      <c r="F315" s="9">
        <v>10239.26</v>
      </c>
      <c r="G315" s="9">
        <v>9052.52</v>
      </c>
      <c r="H315" s="9">
        <v>10578.43</v>
      </c>
      <c r="I315" s="9">
        <v>14595.51</v>
      </c>
      <c r="J315" s="9">
        <v>16576.72</v>
      </c>
      <c r="K315" s="9">
        <v>18365.5</v>
      </c>
      <c r="L315" s="9">
        <v>10816.18</v>
      </c>
      <c r="M315" s="9">
        <v>9506.1</v>
      </c>
      <c r="N315" s="9">
        <v>19153.13</v>
      </c>
      <c r="O315" s="9">
        <v>14522.68</v>
      </c>
      <c r="P315" s="9">
        <v>14880.48</v>
      </c>
      <c r="Q315" s="9">
        <v>5893.33</v>
      </c>
    </row>
    <row r="316" spans="2:17" x14ac:dyDescent="0.25">
      <c r="B316" s="9">
        <v>13</v>
      </c>
      <c r="C316" s="10" t="s">
        <v>16</v>
      </c>
      <c r="D316" s="3" t="str">
        <f>VLOOKUP(C316,'Class Desc'!$C$5:$D$53,2,FALSE)</f>
        <v>COMMERCIAL WATER</v>
      </c>
      <c r="E316" s="10" t="s">
        <v>12</v>
      </c>
      <c r="F316" s="9">
        <v>1776.03</v>
      </c>
      <c r="G316" s="9">
        <v>4881.6099999999997</v>
      </c>
      <c r="H316" s="9">
        <v>3922.61</v>
      </c>
      <c r="I316" s="9">
        <v>857.61</v>
      </c>
      <c r="J316" s="9">
        <v>2795.77</v>
      </c>
      <c r="K316" s="9">
        <v>5621.11</v>
      </c>
      <c r="L316" s="9">
        <v>4898.99</v>
      </c>
      <c r="M316" s="9">
        <v>5094.6099999999997</v>
      </c>
      <c r="N316" s="9">
        <v>4266.6099999999997</v>
      </c>
      <c r="O316" s="9">
        <v>3509.63</v>
      </c>
      <c r="P316" s="9">
        <v>5080.2700000000004</v>
      </c>
      <c r="Q316" s="9">
        <v>4408.6099999999997</v>
      </c>
    </row>
    <row r="317" spans="2:17" x14ac:dyDescent="0.25">
      <c r="B317" s="9">
        <v>13</v>
      </c>
      <c r="C317" s="10" t="s">
        <v>16</v>
      </c>
      <c r="D317" s="3" t="str">
        <f>VLOOKUP(C317,'Class Desc'!$C$5:$D$53,2,FALSE)</f>
        <v>COMMERCIAL WATER</v>
      </c>
      <c r="E317" s="15">
        <v>0.75</v>
      </c>
      <c r="F317" s="9">
        <v>25396.33</v>
      </c>
      <c r="G317" s="9">
        <v>27734.65</v>
      </c>
      <c r="H317" s="9">
        <v>27280.73</v>
      </c>
      <c r="I317" s="9">
        <v>29034.3</v>
      </c>
      <c r="J317" s="9">
        <v>28356.12</v>
      </c>
      <c r="K317" s="9">
        <v>29296.639999999999</v>
      </c>
      <c r="L317" s="9">
        <v>29303.89</v>
      </c>
      <c r="M317" s="9">
        <v>29803.72</v>
      </c>
      <c r="N317" s="9">
        <v>29331.35</v>
      </c>
      <c r="O317" s="9">
        <v>30038.57</v>
      </c>
      <c r="P317" s="9">
        <v>28989.07</v>
      </c>
      <c r="Q317" s="9">
        <v>26537.33</v>
      </c>
    </row>
    <row r="318" spans="2:17" x14ac:dyDescent="0.25">
      <c r="B318" s="9">
        <v>13</v>
      </c>
      <c r="C318" s="10" t="s">
        <v>16</v>
      </c>
      <c r="D318" s="3" t="str">
        <f>VLOOKUP(C318,'Class Desc'!$C$5:$D$53,2,FALSE)</f>
        <v>COMMERCIAL WATER</v>
      </c>
      <c r="E318" s="15">
        <v>1</v>
      </c>
      <c r="F318" s="9">
        <v>26395.79</v>
      </c>
      <c r="G318" s="9">
        <v>30980.42</v>
      </c>
      <c r="H318" s="9">
        <v>29668.47</v>
      </c>
      <c r="I318" s="9">
        <v>30929.279999999999</v>
      </c>
      <c r="J318" s="9">
        <v>32653.5</v>
      </c>
      <c r="K318" s="9">
        <v>34983.35</v>
      </c>
      <c r="L318" s="9">
        <v>36338.61</v>
      </c>
      <c r="M318" s="9">
        <v>34590.400000000001</v>
      </c>
      <c r="N318" s="9">
        <v>35052.639999999999</v>
      </c>
      <c r="O318" s="9">
        <v>34862.699999999997</v>
      </c>
      <c r="P318" s="9">
        <v>33714.71</v>
      </c>
      <c r="Q318" s="9">
        <v>28156.36</v>
      </c>
    </row>
    <row r="319" spans="2:17" x14ac:dyDescent="0.25">
      <c r="B319" s="9">
        <v>13</v>
      </c>
      <c r="C319" s="10" t="s">
        <v>16</v>
      </c>
      <c r="D319" s="3" t="str">
        <f>VLOOKUP(C319,'Class Desc'!$C$5:$D$53,2,FALSE)</f>
        <v>COMMERCIAL WATER</v>
      </c>
      <c r="E319" s="15">
        <v>1.5</v>
      </c>
      <c r="F319" s="9">
        <v>54468.19</v>
      </c>
      <c r="G319" s="9">
        <v>62930.16</v>
      </c>
      <c r="H319" s="9">
        <v>68243.09</v>
      </c>
      <c r="I319" s="9">
        <v>114993.19</v>
      </c>
      <c r="J319" s="9">
        <v>108839.51</v>
      </c>
      <c r="K319" s="9">
        <v>104668.72</v>
      </c>
      <c r="L319" s="9">
        <v>113583.72</v>
      </c>
      <c r="M319" s="9">
        <v>93047.75</v>
      </c>
      <c r="N319" s="9">
        <v>102612.78</v>
      </c>
      <c r="O319" s="9">
        <v>83729.929999999993</v>
      </c>
      <c r="P319" s="9">
        <v>85826.02</v>
      </c>
      <c r="Q319" s="9">
        <v>162607.09</v>
      </c>
    </row>
    <row r="320" spans="2:17" x14ac:dyDescent="0.25">
      <c r="B320" s="9">
        <v>13</v>
      </c>
      <c r="C320" s="10" t="s">
        <v>16</v>
      </c>
      <c r="D320" s="3" t="str">
        <f>VLOOKUP(C320,'Class Desc'!$C$5:$D$53,2,FALSE)</f>
        <v>COMMERCIAL WATER</v>
      </c>
      <c r="E320" s="15">
        <v>10</v>
      </c>
      <c r="F320" s="9">
        <v>4984.7299999999996</v>
      </c>
      <c r="G320" s="9">
        <v>5563.22</v>
      </c>
      <c r="H320" s="9">
        <v>5383.48</v>
      </c>
      <c r="I320" s="9">
        <v>5302.52</v>
      </c>
      <c r="J320" s="9">
        <v>5280.39</v>
      </c>
      <c r="K320" s="9">
        <v>5280.39</v>
      </c>
      <c r="L320" s="9">
        <v>5253.22</v>
      </c>
      <c r="M320" s="9">
        <v>5320.92</v>
      </c>
      <c r="N320" s="9">
        <v>5280.39</v>
      </c>
      <c r="O320" s="9">
        <v>5282.86</v>
      </c>
      <c r="P320" s="9">
        <v>5298.84</v>
      </c>
      <c r="Q320" s="9">
        <v>5295.16</v>
      </c>
    </row>
    <row r="321" spans="2:17" x14ac:dyDescent="0.25">
      <c r="B321" s="9">
        <v>13</v>
      </c>
      <c r="C321" s="10" t="s">
        <v>16</v>
      </c>
      <c r="D321" s="3" t="str">
        <f>VLOOKUP(C321,'Class Desc'!$C$5:$D$53,2,FALSE)</f>
        <v>COMMERCIAL WATER</v>
      </c>
      <c r="E321" s="15">
        <v>2</v>
      </c>
      <c r="F321" s="9">
        <v>132441.10999999999</v>
      </c>
      <c r="G321" s="9">
        <v>137721.31</v>
      </c>
      <c r="H321" s="9">
        <v>145873.03</v>
      </c>
      <c r="I321" s="9">
        <v>180458.33</v>
      </c>
      <c r="J321" s="9">
        <v>178392.95999999999</v>
      </c>
      <c r="K321" s="9">
        <v>180493.66</v>
      </c>
      <c r="L321" s="9">
        <v>193572.58</v>
      </c>
      <c r="M321" s="9">
        <v>189997.6</v>
      </c>
      <c r="N321" s="9">
        <v>182757.76000000001</v>
      </c>
      <c r="O321" s="9">
        <v>168543.28</v>
      </c>
      <c r="P321" s="9">
        <v>155462.23000000001</v>
      </c>
      <c r="Q321" s="9">
        <v>138387.43</v>
      </c>
    </row>
    <row r="322" spans="2:17" x14ac:dyDescent="0.25">
      <c r="B322" s="9">
        <v>13</v>
      </c>
      <c r="C322" s="10" t="s">
        <v>16</v>
      </c>
      <c r="D322" s="3" t="str">
        <f>VLOOKUP(C322,'Class Desc'!$C$5:$D$53,2,FALSE)</f>
        <v>COMMERCIAL WATER</v>
      </c>
      <c r="E322" s="15">
        <v>3</v>
      </c>
      <c r="F322" s="9">
        <v>98770.22</v>
      </c>
      <c r="G322" s="9">
        <v>83605.53</v>
      </c>
      <c r="H322" s="9">
        <v>83868.39</v>
      </c>
      <c r="I322" s="9">
        <v>124547.2</v>
      </c>
      <c r="J322" s="9">
        <v>134162.45000000001</v>
      </c>
      <c r="K322" s="9">
        <v>120159.6</v>
      </c>
      <c r="L322" s="9">
        <v>161778.15</v>
      </c>
      <c r="M322" s="9">
        <v>122959.77</v>
      </c>
      <c r="N322" s="9">
        <v>128478.93</v>
      </c>
      <c r="O322" s="9">
        <v>208677.26</v>
      </c>
      <c r="P322" s="9">
        <v>106117.64</v>
      </c>
      <c r="Q322" s="9">
        <v>116664.46</v>
      </c>
    </row>
    <row r="323" spans="2:17" x14ac:dyDescent="0.25">
      <c r="B323" s="9">
        <v>13</v>
      </c>
      <c r="C323" s="10" t="s">
        <v>16</v>
      </c>
      <c r="D323" s="3" t="str">
        <f>VLOOKUP(C323,'Class Desc'!$C$5:$D$53,2,FALSE)</f>
        <v>COMMERCIAL WATER</v>
      </c>
      <c r="E323" s="15">
        <v>4</v>
      </c>
      <c r="F323" s="9">
        <v>48387.41</v>
      </c>
      <c r="G323" s="9">
        <v>60526.87</v>
      </c>
      <c r="H323" s="9">
        <v>58895.76</v>
      </c>
      <c r="I323" s="9">
        <v>58910.38</v>
      </c>
      <c r="J323" s="9">
        <v>63938.39</v>
      </c>
      <c r="K323" s="9">
        <v>71783.02</v>
      </c>
      <c r="L323" s="9">
        <v>66993.039999999994</v>
      </c>
      <c r="M323" s="9">
        <v>70312.47</v>
      </c>
      <c r="N323" s="9">
        <v>68402.13</v>
      </c>
      <c r="O323" s="9">
        <v>70334.080000000002</v>
      </c>
      <c r="P323" s="9">
        <v>70381.95</v>
      </c>
      <c r="Q323" s="9">
        <v>62678.81</v>
      </c>
    </row>
    <row r="324" spans="2:17" x14ac:dyDescent="0.25">
      <c r="B324" s="9">
        <v>13</v>
      </c>
      <c r="C324" s="10" t="s">
        <v>16</v>
      </c>
      <c r="D324" s="3" t="str">
        <f>VLOOKUP(C324,'Class Desc'!$C$5:$D$53,2,FALSE)</f>
        <v>COMMERCIAL WATER</v>
      </c>
      <c r="E324" s="15">
        <v>6</v>
      </c>
      <c r="F324" s="9">
        <v>24969.84</v>
      </c>
      <c r="G324" s="9">
        <v>26050.93</v>
      </c>
      <c r="H324" s="9">
        <v>26070</v>
      </c>
      <c r="I324" s="9">
        <v>26002.61</v>
      </c>
      <c r="J324" s="9">
        <v>26304.26</v>
      </c>
      <c r="K324" s="9">
        <v>26241.46</v>
      </c>
      <c r="L324" s="9">
        <v>26246.34</v>
      </c>
      <c r="M324" s="9">
        <v>26204.95</v>
      </c>
      <c r="N324" s="9">
        <v>26217.48</v>
      </c>
      <c r="O324" s="9">
        <v>26432.81</v>
      </c>
      <c r="P324" s="9">
        <v>28980.2</v>
      </c>
      <c r="Q324" s="9">
        <v>26230.92</v>
      </c>
    </row>
    <row r="325" spans="2:17" x14ac:dyDescent="0.25">
      <c r="B325" s="9">
        <v>13</v>
      </c>
      <c r="C325" s="10" t="s">
        <v>16</v>
      </c>
      <c r="D325" s="3" t="str">
        <f>VLOOKUP(C325,'Class Desc'!$C$5:$D$53,2,FALSE)</f>
        <v>COMMERCIAL WATER</v>
      </c>
      <c r="E325" s="15">
        <v>8</v>
      </c>
      <c r="F325" s="9">
        <v>23579.200000000001</v>
      </c>
      <c r="G325" s="9">
        <v>26322.02</v>
      </c>
      <c r="H325" s="9">
        <v>27537.49</v>
      </c>
      <c r="I325" s="9">
        <v>26980.77</v>
      </c>
      <c r="J325" s="9">
        <v>27166.75</v>
      </c>
      <c r="K325" s="9">
        <v>26323.91</v>
      </c>
      <c r="L325" s="9">
        <v>28573.57</v>
      </c>
      <c r="M325" s="9">
        <v>32459.51</v>
      </c>
      <c r="N325" s="9">
        <v>31869.9</v>
      </c>
      <c r="O325" s="9">
        <v>31129.58</v>
      </c>
      <c r="P325" s="9">
        <v>35509.15</v>
      </c>
      <c r="Q325" s="9">
        <v>30857.54</v>
      </c>
    </row>
    <row r="326" spans="2:17" ht="30" x14ac:dyDescent="0.25">
      <c r="B326" s="9">
        <v>13</v>
      </c>
      <c r="C326" s="10" t="s">
        <v>17</v>
      </c>
      <c r="D326" s="3" t="str">
        <f>VLOOKUP(C326,'Class Desc'!$C$5:$D$53,2,FALSE)</f>
        <v>COMML WATER HIGH USE RATE</v>
      </c>
      <c r="E326" s="15">
        <v>2</v>
      </c>
      <c r="F326" s="9">
        <v>3517.34</v>
      </c>
      <c r="G326" s="9">
        <v>3502.08</v>
      </c>
      <c r="H326" s="9">
        <v>4605.22</v>
      </c>
      <c r="I326" s="9">
        <v>3911.83</v>
      </c>
      <c r="J326" s="9">
        <v>3761.92</v>
      </c>
      <c r="K326" s="9">
        <v>3478.78</v>
      </c>
      <c r="L326" s="9">
        <v>2764.18</v>
      </c>
      <c r="M326" s="9">
        <v>2817.07</v>
      </c>
      <c r="N326" s="9">
        <v>2618.6799999999998</v>
      </c>
      <c r="O326" s="9">
        <v>2610.42</v>
      </c>
      <c r="P326" s="9">
        <v>3041.56</v>
      </c>
      <c r="Q326" s="9">
        <v>2819.21</v>
      </c>
    </row>
    <row r="327" spans="2:17" ht="30" x14ac:dyDescent="0.25">
      <c r="B327" s="9">
        <v>13</v>
      </c>
      <c r="C327" s="10" t="s">
        <v>17</v>
      </c>
      <c r="D327" s="3" t="str">
        <f>VLOOKUP(C327,'Class Desc'!$C$5:$D$53,2,FALSE)</f>
        <v>COMML WATER HIGH USE RATE</v>
      </c>
      <c r="E327" s="15">
        <v>4</v>
      </c>
      <c r="F327" s="9">
        <v>4066.96</v>
      </c>
      <c r="G327" s="9">
        <v>4606.43</v>
      </c>
      <c r="H327" s="9">
        <v>5434.43</v>
      </c>
      <c r="I327" s="9">
        <v>8095.07</v>
      </c>
      <c r="J327" s="9">
        <v>6740.83</v>
      </c>
      <c r="K327" s="9">
        <v>4768.3500000000004</v>
      </c>
      <c r="L327" s="9">
        <v>5710.43</v>
      </c>
      <c r="M327" s="9">
        <v>4326.75</v>
      </c>
      <c r="N327" s="9">
        <v>5191.55</v>
      </c>
      <c r="O327" s="9">
        <v>4816.1899999999996</v>
      </c>
      <c r="P327" s="9">
        <v>4801.47</v>
      </c>
      <c r="Q327" s="9">
        <v>5110.59</v>
      </c>
    </row>
    <row r="328" spans="2:17" ht="30" x14ac:dyDescent="0.25">
      <c r="B328" s="9">
        <v>13</v>
      </c>
      <c r="C328" s="10" t="s">
        <v>17</v>
      </c>
      <c r="D328" s="3" t="str">
        <f>VLOOKUP(C328,'Class Desc'!$C$5:$D$53,2,FALSE)</f>
        <v>COMML WATER HIGH USE RATE</v>
      </c>
      <c r="E328" s="15">
        <v>6</v>
      </c>
      <c r="F328" s="9">
        <v>2400.41</v>
      </c>
      <c r="G328" s="9">
        <v>1574.32</v>
      </c>
      <c r="H328" s="9">
        <v>871.44</v>
      </c>
      <c r="I328" s="9">
        <v>3108.88</v>
      </c>
      <c r="J328" s="9">
        <v>3259.76</v>
      </c>
      <c r="K328" s="9">
        <v>3730.8</v>
      </c>
      <c r="L328" s="9">
        <v>4838.4799999999996</v>
      </c>
      <c r="M328" s="9">
        <v>3403.28</v>
      </c>
      <c r="N328" s="9">
        <v>5305.84</v>
      </c>
      <c r="O328" s="9">
        <v>3727.12</v>
      </c>
      <c r="P328" s="9">
        <v>3263.44</v>
      </c>
      <c r="Q328" s="9">
        <v>3826.48</v>
      </c>
    </row>
    <row r="329" spans="2:17" x14ac:dyDescent="0.25">
      <c r="B329" s="9">
        <v>13</v>
      </c>
      <c r="C329" s="10" t="s">
        <v>18</v>
      </c>
      <c r="D329" s="3" t="str">
        <f>VLOOKUP(C329,'Class Desc'!$C$5:$D$53,2,FALSE)</f>
        <v>COMML RESTAURANT WATER</v>
      </c>
      <c r="E329" s="10" t="s">
        <v>12</v>
      </c>
      <c r="F329" s="11"/>
      <c r="G329" s="11"/>
      <c r="H329" s="11"/>
      <c r="I329" s="9">
        <v>44</v>
      </c>
      <c r="J329" s="9">
        <v>198.1</v>
      </c>
      <c r="K329" s="9">
        <v>120</v>
      </c>
      <c r="L329" s="11"/>
      <c r="M329" s="11"/>
      <c r="N329" s="11"/>
      <c r="O329" s="9">
        <v>44</v>
      </c>
      <c r="P329" s="11"/>
      <c r="Q329" s="9">
        <v>65</v>
      </c>
    </row>
    <row r="330" spans="2:17" x14ac:dyDescent="0.25">
      <c r="B330" s="9">
        <v>13</v>
      </c>
      <c r="C330" s="10" t="s">
        <v>18</v>
      </c>
      <c r="D330" s="3" t="str">
        <f>VLOOKUP(C330,'Class Desc'!$C$5:$D$53,2,FALSE)</f>
        <v>COMML RESTAURANT WATER</v>
      </c>
      <c r="E330" s="15">
        <v>0.75</v>
      </c>
      <c r="F330" s="9">
        <v>4291.79</v>
      </c>
      <c r="G330" s="9">
        <v>4737.4799999999996</v>
      </c>
      <c r="H330" s="9">
        <v>4651.29</v>
      </c>
      <c r="I330" s="9">
        <v>4729.67</v>
      </c>
      <c r="J330" s="9">
        <v>4879.63</v>
      </c>
      <c r="K330" s="9">
        <v>4939.3599999999997</v>
      </c>
      <c r="L330" s="9">
        <v>4919.92</v>
      </c>
      <c r="M330" s="9">
        <v>5150.0200000000004</v>
      </c>
      <c r="N330" s="9">
        <v>4843.7700000000004</v>
      </c>
      <c r="O330" s="9">
        <v>5054.47</v>
      </c>
      <c r="P330" s="9">
        <v>4616.68</v>
      </c>
      <c r="Q330" s="9">
        <v>4428.5</v>
      </c>
    </row>
    <row r="331" spans="2:17" x14ac:dyDescent="0.25">
      <c r="B331" s="9">
        <v>13</v>
      </c>
      <c r="C331" s="10" t="s">
        <v>18</v>
      </c>
      <c r="D331" s="3" t="str">
        <f>VLOOKUP(C331,'Class Desc'!$C$5:$D$53,2,FALSE)</f>
        <v>COMML RESTAURANT WATER</v>
      </c>
      <c r="E331" s="15">
        <v>1</v>
      </c>
      <c r="F331" s="9">
        <v>3926.31</v>
      </c>
      <c r="G331" s="9">
        <v>4179.01</v>
      </c>
      <c r="H331" s="9">
        <v>3948.69</v>
      </c>
      <c r="I331" s="9">
        <v>4013.69</v>
      </c>
      <c r="J331" s="9">
        <v>4287.91</v>
      </c>
      <c r="K331" s="9">
        <v>4373.9799999999996</v>
      </c>
      <c r="L331" s="9">
        <v>4348.5600000000004</v>
      </c>
      <c r="M331" s="9">
        <v>4281.32</v>
      </c>
      <c r="N331" s="9">
        <v>4019.1</v>
      </c>
      <c r="O331" s="9">
        <v>4164.6899999999996</v>
      </c>
      <c r="P331" s="9">
        <v>4214.62</v>
      </c>
      <c r="Q331" s="9">
        <v>3896.99</v>
      </c>
    </row>
    <row r="332" spans="2:17" x14ac:dyDescent="0.25">
      <c r="B332" s="9">
        <v>13</v>
      </c>
      <c r="C332" s="10" t="s">
        <v>18</v>
      </c>
      <c r="D332" s="3" t="str">
        <f>VLOOKUP(C332,'Class Desc'!$C$5:$D$53,2,FALSE)</f>
        <v>COMML RESTAURANT WATER</v>
      </c>
      <c r="E332" s="15">
        <v>1.5</v>
      </c>
      <c r="F332" s="9">
        <v>5357.24</v>
      </c>
      <c r="G332" s="9">
        <v>5964.06</v>
      </c>
      <c r="H332" s="9">
        <v>6163.85</v>
      </c>
      <c r="I332" s="9">
        <v>6167.32</v>
      </c>
      <c r="J332" s="9">
        <v>6215.84</v>
      </c>
      <c r="K332" s="9">
        <v>7012.32</v>
      </c>
      <c r="L332" s="9">
        <v>7119.9</v>
      </c>
      <c r="M332" s="9">
        <v>7513.53</v>
      </c>
      <c r="N332" s="9">
        <v>6977.41</v>
      </c>
      <c r="O332" s="9">
        <v>6213.97</v>
      </c>
      <c r="P332" s="9">
        <v>5870.9</v>
      </c>
      <c r="Q332" s="9">
        <v>5364.81</v>
      </c>
    </row>
    <row r="333" spans="2:17" x14ac:dyDescent="0.25">
      <c r="B333" s="9">
        <v>13</v>
      </c>
      <c r="C333" s="10" t="s">
        <v>18</v>
      </c>
      <c r="D333" s="3" t="str">
        <f>VLOOKUP(C333,'Class Desc'!$C$5:$D$53,2,FALSE)</f>
        <v>COMML RESTAURANT WATER</v>
      </c>
      <c r="E333" s="15">
        <v>2</v>
      </c>
      <c r="F333" s="9">
        <v>7320.37</v>
      </c>
      <c r="G333" s="9">
        <v>7847.09</v>
      </c>
      <c r="H333" s="9">
        <v>9911.93</v>
      </c>
      <c r="I333" s="9">
        <v>9514.36</v>
      </c>
      <c r="J333" s="9">
        <v>8824.41</v>
      </c>
      <c r="K333" s="9">
        <v>8984.0400000000009</v>
      </c>
      <c r="L333" s="9">
        <v>8897.68</v>
      </c>
      <c r="M333" s="9">
        <v>9827.81</v>
      </c>
      <c r="N333" s="9">
        <v>8301.92</v>
      </c>
      <c r="O333" s="9">
        <v>8792.6299999999992</v>
      </c>
      <c r="P333" s="9">
        <v>8648.9599999999991</v>
      </c>
      <c r="Q333" s="9">
        <v>7627.96</v>
      </c>
    </row>
    <row r="334" spans="2:17" x14ac:dyDescent="0.25">
      <c r="B334" s="9">
        <v>13</v>
      </c>
      <c r="C334" s="10" t="s">
        <v>18</v>
      </c>
      <c r="D334" s="3" t="str">
        <f>VLOOKUP(C334,'Class Desc'!$C$5:$D$53,2,FALSE)</f>
        <v>COMML RESTAURANT WATER</v>
      </c>
      <c r="E334" s="15">
        <v>3</v>
      </c>
      <c r="F334" s="9">
        <v>677.6</v>
      </c>
      <c r="G334" s="9">
        <v>759.49</v>
      </c>
      <c r="H334" s="9">
        <v>802.37</v>
      </c>
      <c r="I334" s="9">
        <v>776.25</v>
      </c>
      <c r="J334" s="9">
        <v>882.33</v>
      </c>
      <c r="K334" s="9">
        <v>774.3</v>
      </c>
      <c r="L334" s="9">
        <v>825.19</v>
      </c>
      <c r="M334" s="9">
        <v>1139.47</v>
      </c>
      <c r="N334" s="9">
        <v>779.41</v>
      </c>
      <c r="O334" s="9">
        <v>909.48</v>
      </c>
      <c r="P334" s="9">
        <v>885.19</v>
      </c>
      <c r="Q334" s="9">
        <v>733.45</v>
      </c>
    </row>
    <row r="335" spans="2:17" x14ac:dyDescent="0.25">
      <c r="B335" s="9">
        <v>13</v>
      </c>
      <c r="C335" s="10" t="s">
        <v>18</v>
      </c>
      <c r="D335" s="3" t="str">
        <f>VLOOKUP(C335,'Class Desc'!$C$5:$D$53,2,FALSE)</f>
        <v>COMML RESTAURANT WATER</v>
      </c>
      <c r="E335" s="15">
        <v>4</v>
      </c>
      <c r="F335" s="9">
        <v>996.54</v>
      </c>
      <c r="G335" s="9">
        <v>979.42</v>
      </c>
      <c r="H335" s="9">
        <v>1178.8800000000001</v>
      </c>
      <c r="I335" s="9">
        <v>1028</v>
      </c>
      <c r="J335" s="9">
        <v>1154.5899999999999</v>
      </c>
      <c r="K335" s="9">
        <v>1238.49</v>
      </c>
      <c r="L335" s="9">
        <v>1162.32</v>
      </c>
      <c r="M335" s="9">
        <v>1632.99</v>
      </c>
      <c r="N335" s="9">
        <v>1037.2</v>
      </c>
      <c r="O335" s="9">
        <v>1124.4100000000001</v>
      </c>
      <c r="P335" s="9">
        <v>1192.8599999999999</v>
      </c>
      <c r="Q335" s="9">
        <v>941.89</v>
      </c>
    </row>
    <row r="336" spans="2:17" x14ac:dyDescent="0.25">
      <c r="B336" s="9">
        <v>13</v>
      </c>
      <c r="C336" s="10" t="s">
        <v>19</v>
      </c>
      <c r="D336" s="3" t="str">
        <f>VLOOKUP(C336,'Class Desc'!$C$5:$D$53,2,FALSE)</f>
        <v>COMMERCIAL IRRIGATION</v>
      </c>
      <c r="E336" s="10" t="s">
        <v>12</v>
      </c>
      <c r="F336" s="9">
        <v>181</v>
      </c>
      <c r="G336" s="9">
        <v>120</v>
      </c>
      <c r="H336" s="9">
        <v>65</v>
      </c>
      <c r="I336" s="11"/>
      <c r="J336" s="9">
        <v>240</v>
      </c>
      <c r="K336" s="9">
        <v>65</v>
      </c>
      <c r="L336" s="9">
        <v>205</v>
      </c>
      <c r="M336" s="9">
        <v>510</v>
      </c>
      <c r="N336" s="9">
        <v>164</v>
      </c>
      <c r="O336" s="11"/>
      <c r="P336" s="11"/>
      <c r="Q336" s="9">
        <v>100</v>
      </c>
    </row>
    <row r="337" spans="2:17" x14ac:dyDescent="0.25">
      <c r="B337" s="9">
        <v>13</v>
      </c>
      <c r="C337" s="10" t="s">
        <v>19</v>
      </c>
      <c r="D337" s="3" t="str">
        <f>VLOOKUP(C337,'Class Desc'!$C$5:$D$53,2,FALSE)</f>
        <v>COMMERCIAL IRRIGATION</v>
      </c>
      <c r="E337" s="15">
        <v>0.75</v>
      </c>
      <c r="F337" s="9">
        <v>2639.29</v>
      </c>
      <c r="G337" s="9">
        <v>2975.69</v>
      </c>
      <c r="H337" s="9">
        <v>3084.03</v>
      </c>
      <c r="I337" s="9">
        <v>3595.48</v>
      </c>
      <c r="J337" s="9">
        <v>4123.29</v>
      </c>
      <c r="K337" s="9">
        <v>4380.5</v>
      </c>
      <c r="L337" s="9">
        <v>4847.71</v>
      </c>
      <c r="M337" s="9">
        <v>4660.4399999999996</v>
      </c>
      <c r="N337" s="9">
        <v>4609.55</v>
      </c>
      <c r="O337" s="9">
        <v>4170.0200000000004</v>
      </c>
      <c r="P337" s="9">
        <v>4137.8599999999997</v>
      </c>
      <c r="Q337" s="9">
        <v>3496.84</v>
      </c>
    </row>
    <row r="338" spans="2:17" x14ac:dyDescent="0.25">
      <c r="B338" s="9">
        <v>13</v>
      </c>
      <c r="C338" s="10" t="s">
        <v>19</v>
      </c>
      <c r="D338" s="3" t="str">
        <f>VLOOKUP(C338,'Class Desc'!$C$5:$D$53,2,FALSE)</f>
        <v>COMMERCIAL IRRIGATION</v>
      </c>
      <c r="E338" s="15">
        <v>1</v>
      </c>
      <c r="F338" s="9">
        <v>10372.83</v>
      </c>
      <c r="G338" s="9">
        <v>14471.49</v>
      </c>
      <c r="H338" s="9">
        <v>16057.45</v>
      </c>
      <c r="I338" s="9">
        <v>18268.939999999999</v>
      </c>
      <c r="J338" s="9">
        <v>20135.39</v>
      </c>
      <c r="K338" s="9">
        <v>23244.49</v>
      </c>
      <c r="L338" s="9">
        <v>24011.49</v>
      </c>
      <c r="M338" s="9">
        <v>23200.5</v>
      </c>
      <c r="N338" s="9">
        <v>23577.56</v>
      </c>
      <c r="O338" s="9">
        <v>23634.43</v>
      </c>
      <c r="P338" s="9">
        <v>21582.69</v>
      </c>
      <c r="Q338" s="9">
        <v>16618.990000000002</v>
      </c>
    </row>
    <row r="339" spans="2:17" x14ac:dyDescent="0.25">
      <c r="B339" s="9">
        <v>13</v>
      </c>
      <c r="C339" s="10" t="s">
        <v>19</v>
      </c>
      <c r="D339" s="3" t="str">
        <f>VLOOKUP(C339,'Class Desc'!$C$5:$D$53,2,FALSE)</f>
        <v>COMMERCIAL IRRIGATION</v>
      </c>
      <c r="E339" s="15">
        <v>1.5</v>
      </c>
      <c r="F339" s="9">
        <v>27781.09</v>
      </c>
      <c r="G339" s="9">
        <v>42561.5</v>
      </c>
      <c r="H339" s="9">
        <v>50080.97</v>
      </c>
      <c r="I339" s="9">
        <v>56390.79</v>
      </c>
      <c r="J339" s="9">
        <v>66067.990000000005</v>
      </c>
      <c r="K339" s="9">
        <v>78285.66</v>
      </c>
      <c r="L339" s="9">
        <v>82109.23</v>
      </c>
      <c r="M339" s="9">
        <v>87114.96</v>
      </c>
      <c r="N339" s="9">
        <v>80388.649999999994</v>
      </c>
      <c r="O339" s="9">
        <v>84478.35</v>
      </c>
      <c r="P339" s="9">
        <v>73874.97</v>
      </c>
      <c r="Q339" s="9">
        <v>51732.3</v>
      </c>
    </row>
    <row r="340" spans="2:17" x14ac:dyDescent="0.25">
      <c r="B340" s="9">
        <v>13</v>
      </c>
      <c r="C340" s="10" t="s">
        <v>19</v>
      </c>
      <c r="D340" s="3" t="str">
        <f>VLOOKUP(C340,'Class Desc'!$C$5:$D$53,2,FALSE)</f>
        <v>COMMERCIAL IRRIGATION</v>
      </c>
      <c r="E340" s="15">
        <v>2</v>
      </c>
      <c r="F340" s="9">
        <v>52966.78</v>
      </c>
      <c r="G340" s="9">
        <v>76007.12</v>
      </c>
      <c r="H340" s="9">
        <v>100094.49</v>
      </c>
      <c r="I340" s="9">
        <v>121581</v>
      </c>
      <c r="J340" s="9">
        <v>142181.85</v>
      </c>
      <c r="K340" s="9">
        <v>177513.72</v>
      </c>
      <c r="L340" s="9">
        <v>181827.94</v>
      </c>
      <c r="M340" s="9">
        <v>185486.54</v>
      </c>
      <c r="N340" s="9">
        <v>174430.07</v>
      </c>
      <c r="O340" s="9">
        <v>178216.52</v>
      </c>
      <c r="P340" s="9">
        <v>142542.56</v>
      </c>
      <c r="Q340" s="9">
        <v>100214.51</v>
      </c>
    </row>
    <row r="341" spans="2:17" x14ac:dyDescent="0.25">
      <c r="B341" s="9">
        <v>13</v>
      </c>
      <c r="C341" s="10" t="s">
        <v>19</v>
      </c>
      <c r="D341" s="3" t="str">
        <f>VLOOKUP(C341,'Class Desc'!$C$5:$D$53,2,FALSE)</f>
        <v>COMMERCIAL IRRIGATION</v>
      </c>
      <c r="E341" s="15">
        <v>3</v>
      </c>
      <c r="F341" s="9">
        <v>12063.37</v>
      </c>
      <c r="G341" s="9">
        <v>22279.279999999999</v>
      </c>
      <c r="H341" s="9">
        <v>27691</v>
      </c>
      <c r="I341" s="9">
        <v>36028.19</v>
      </c>
      <c r="J341" s="9">
        <v>44599.67</v>
      </c>
      <c r="K341" s="9">
        <v>52038.55</v>
      </c>
      <c r="L341" s="9">
        <v>48836.02</v>
      </c>
      <c r="M341" s="9">
        <v>57168.88</v>
      </c>
      <c r="N341" s="9">
        <v>55336.7</v>
      </c>
      <c r="O341" s="9">
        <v>51229.56</v>
      </c>
      <c r="P341" s="9">
        <v>47125.15</v>
      </c>
      <c r="Q341" s="9">
        <v>28567.67</v>
      </c>
    </row>
    <row r="342" spans="2:17" x14ac:dyDescent="0.25">
      <c r="B342" s="9">
        <v>13</v>
      </c>
      <c r="C342" s="10" t="s">
        <v>19</v>
      </c>
      <c r="D342" s="3" t="str">
        <f>VLOOKUP(C342,'Class Desc'!$C$5:$D$53,2,FALSE)</f>
        <v>COMMERCIAL IRRIGATION</v>
      </c>
      <c r="E342" s="15">
        <v>4</v>
      </c>
      <c r="F342" s="9">
        <v>12554.71</v>
      </c>
      <c r="G342" s="9">
        <v>23552.99</v>
      </c>
      <c r="H342" s="9">
        <v>30198.36</v>
      </c>
      <c r="I342" s="9">
        <v>39382.07</v>
      </c>
      <c r="J342" s="9">
        <v>49308.58</v>
      </c>
      <c r="K342" s="9">
        <v>75710.36</v>
      </c>
      <c r="L342" s="9">
        <v>77710.92</v>
      </c>
      <c r="M342" s="9">
        <v>71800.56</v>
      </c>
      <c r="N342" s="9">
        <v>61923.63</v>
      </c>
      <c r="O342" s="9">
        <v>53885.77</v>
      </c>
      <c r="P342" s="9">
        <v>46418.68</v>
      </c>
      <c r="Q342" s="9">
        <v>36170.61</v>
      </c>
    </row>
    <row r="343" spans="2:17" x14ac:dyDescent="0.25">
      <c r="B343" s="9">
        <v>13</v>
      </c>
      <c r="C343" s="10" t="s">
        <v>19</v>
      </c>
      <c r="D343" s="3" t="str">
        <f>VLOOKUP(C343,'Class Desc'!$C$5:$D$53,2,FALSE)</f>
        <v>COMMERCIAL IRRIGATION</v>
      </c>
      <c r="E343" s="15">
        <v>6</v>
      </c>
      <c r="F343" s="9">
        <v>4483.05</v>
      </c>
      <c r="G343" s="9">
        <v>4436.09</v>
      </c>
      <c r="H343" s="9">
        <v>6584.25</v>
      </c>
      <c r="I343" s="9">
        <v>10302.09</v>
      </c>
      <c r="J343" s="9">
        <v>11672.19</v>
      </c>
      <c r="K343" s="9">
        <v>14258.86</v>
      </c>
      <c r="L343" s="9">
        <v>13094.14</v>
      </c>
      <c r="M343" s="9">
        <v>13066.17</v>
      </c>
      <c r="N343" s="9">
        <v>16006.58</v>
      </c>
      <c r="O343" s="9">
        <v>15786.88</v>
      </c>
      <c r="P343" s="9">
        <v>13303.92</v>
      </c>
      <c r="Q343" s="9">
        <v>8229.93</v>
      </c>
    </row>
    <row r="344" spans="2:17" x14ac:dyDescent="0.25">
      <c r="B344" s="9">
        <v>13</v>
      </c>
      <c r="C344" s="10" t="s">
        <v>20</v>
      </c>
      <c r="D344" s="3" t="str">
        <f>VLOOKUP(C344,'Class Desc'!$C$5:$D$53,2,FALSE)</f>
        <v>COMMERCIAL</v>
      </c>
      <c r="E344" s="10" t="s">
        <v>12</v>
      </c>
      <c r="F344" s="11"/>
      <c r="G344" s="11"/>
      <c r="H344" s="9">
        <v>2625.12</v>
      </c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2:17" x14ac:dyDescent="0.25">
      <c r="B345" s="9">
        <v>13</v>
      </c>
      <c r="C345" s="10" t="s">
        <v>20</v>
      </c>
      <c r="D345" s="3" t="str">
        <f>VLOOKUP(C345,'Class Desc'!$C$5:$D$53,2,FALSE)</f>
        <v>COMMERCIAL</v>
      </c>
      <c r="E345" s="15">
        <v>2</v>
      </c>
      <c r="F345" s="9">
        <v>912.18</v>
      </c>
      <c r="G345" s="9">
        <v>1004.58</v>
      </c>
      <c r="H345" s="9">
        <v>872.84</v>
      </c>
      <c r="I345" s="9">
        <v>1004.58</v>
      </c>
      <c r="J345" s="9">
        <v>1310.3900000000001</v>
      </c>
      <c r="K345" s="9">
        <v>1051.69</v>
      </c>
      <c r="L345" s="9">
        <v>1020.77</v>
      </c>
      <c r="M345" s="9">
        <v>1134.8499999999999</v>
      </c>
      <c r="N345" s="9">
        <v>1150.68</v>
      </c>
      <c r="O345" s="9">
        <v>1535.97</v>
      </c>
      <c r="P345" s="9">
        <v>1349.77</v>
      </c>
      <c r="Q345" s="9">
        <v>1310.02</v>
      </c>
    </row>
    <row r="346" spans="2:17" x14ac:dyDescent="0.25">
      <c r="B346" s="9">
        <v>13</v>
      </c>
      <c r="C346" s="10" t="s">
        <v>21</v>
      </c>
      <c r="D346" s="3" t="str">
        <f>VLOOKUP(C346,'Class Desc'!$C$5:$D$53,2,FALSE)</f>
        <v>CESAR CHAVEZ SCHOOL</v>
      </c>
      <c r="E346" s="15">
        <v>3</v>
      </c>
      <c r="F346" s="9">
        <v>492.81</v>
      </c>
      <c r="G346" s="9">
        <v>769.05</v>
      </c>
      <c r="H346" s="9">
        <v>1311.85</v>
      </c>
      <c r="I346" s="9">
        <v>1721.8</v>
      </c>
      <c r="J346" s="9">
        <v>1923.1</v>
      </c>
      <c r="K346" s="9">
        <v>3083.04</v>
      </c>
      <c r="L346" s="9">
        <v>2502.6999999999998</v>
      </c>
      <c r="M346" s="9">
        <v>3120.94</v>
      </c>
      <c r="N346" s="9">
        <v>2169.29</v>
      </c>
      <c r="O346" s="9">
        <v>1712.97</v>
      </c>
      <c r="P346" s="9">
        <v>1597.05</v>
      </c>
      <c r="Q346" s="9">
        <v>1149.93</v>
      </c>
    </row>
    <row r="347" spans="2:17" x14ac:dyDescent="0.25">
      <c r="B347" s="9">
        <v>13</v>
      </c>
      <c r="C347" s="10" t="s">
        <v>22</v>
      </c>
      <c r="D347" s="3" t="str">
        <f>VLOOKUP(C347,'Class Desc'!$C$5:$D$53,2,FALSE)</f>
        <v>FLAT RATE CONST</v>
      </c>
      <c r="E347" s="10" t="s">
        <v>12</v>
      </c>
      <c r="F347" s="9">
        <v>3581.61</v>
      </c>
      <c r="G347" s="9">
        <v>2883.45</v>
      </c>
      <c r="H347" s="9">
        <v>2613.7600000000002</v>
      </c>
      <c r="I347" s="9">
        <v>2451.71</v>
      </c>
      <c r="J347" s="9">
        <v>2330.64</v>
      </c>
      <c r="K347" s="9">
        <v>2020.6</v>
      </c>
      <c r="L347" s="9">
        <v>2063.75</v>
      </c>
      <c r="M347" s="9">
        <v>1987.07</v>
      </c>
      <c r="N347" s="9">
        <v>1858.03</v>
      </c>
      <c r="O347" s="9">
        <v>2017.18</v>
      </c>
      <c r="P347" s="9">
        <v>2519.88</v>
      </c>
      <c r="Q347" s="9">
        <v>3652.1</v>
      </c>
    </row>
    <row r="348" spans="2:17" x14ac:dyDescent="0.25">
      <c r="B348" s="9">
        <v>13</v>
      </c>
      <c r="C348" s="10" t="s">
        <v>23</v>
      </c>
      <c r="D348" s="3" t="str">
        <f>VLOOKUP(C348,'Class Desc'!$C$5:$D$53,2,FALSE)</f>
        <v>CITY GOVT BLDGS FAC MAINT</v>
      </c>
      <c r="E348" s="15">
        <v>0.75</v>
      </c>
      <c r="F348" s="9">
        <v>855.65</v>
      </c>
      <c r="G348" s="9">
        <v>844.34</v>
      </c>
      <c r="H348" s="9">
        <v>871.48</v>
      </c>
      <c r="I348" s="9">
        <v>999.23</v>
      </c>
      <c r="J348" s="9">
        <v>917.18</v>
      </c>
      <c r="K348" s="9">
        <v>874.25</v>
      </c>
      <c r="L348" s="9">
        <v>561.35</v>
      </c>
      <c r="M348" s="9">
        <v>462.9</v>
      </c>
      <c r="N348" s="9">
        <v>409.63</v>
      </c>
      <c r="O348" s="9">
        <v>383.88</v>
      </c>
      <c r="P348" s="9">
        <v>352.83</v>
      </c>
      <c r="Q348" s="9">
        <v>318.98</v>
      </c>
    </row>
    <row r="349" spans="2:17" x14ac:dyDescent="0.25">
      <c r="B349" s="9">
        <v>13</v>
      </c>
      <c r="C349" s="10" t="s">
        <v>23</v>
      </c>
      <c r="D349" s="3" t="str">
        <f>VLOOKUP(C349,'Class Desc'!$C$5:$D$53,2,FALSE)</f>
        <v>CITY GOVT BLDGS FAC MAINT</v>
      </c>
      <c r="E349" s="15">
        <v>1</v>
      </c>
      <c r="F349" s="9">
        <v>360.64</v>
      </c>
      <c r="G349" s="9">
        <v>490.04</v>
      </c>
      <c r="H349" s="9">
        <v>383.44</v>
      </c>
      <c r="I349" s="9">
        <v>458.9</v>
      </c>
      <c r="J349" s="9">
        <v>489.1</v>
      </c>
      <c r="K349" s="9">
        <v>421.68</v>
      </c>
      <c r="L349" s="9">
        <v>474.66</v>
      </c>
      <c r="M349" s="9">
        <v>1509.97</v>
      </c>
      <c r="N349" s="9">
        <v>1971.78</v>
      </c>
      <c r="O349" s="9">
        <v>1832.93</v>
      </c>
      <c r="P349" s="9">
        <v>1761.67</v>
      </c>
      <c r="Q349" s="9">
        <v>1511.38</v>
      </c>
    </row>
    <row r="350" spans="2:17" x14ac:dyDescent="0.25">
      <c r="B350" s="9">
        <v>13</v>
      </c>
      <c r="C350" s="10" t="s">
        <v>23</v>
      </c>
      <c r="D350" s="3" t="str">
        <f>VLOOKUP(C350,'Class Desc'!$C$5:$D$53,2,FALSE)</f>
        <v>CITY GOVT BLDGS FAC MAINT</v>
      </c>
      <c r="E350" s="15">
        <v>1.5</v>
      </c>
      <c r="F350" s="9">
        <v>774.71</v>
      </c>
      <c r="G350" s="9">
        <v>925.62</v>
      </c>
      <c r="H350" s="9">
        <v>863.33</v>
      </c>
      <c r="I350" s="9">
        <v>936.02</v>
      </c>
      <c r="J350" s="9">
        <v>1077.08</v>
      </c>
      <c r="K350" s="9">
        <v>1083.25</v>
      </c>
      <c r="L350" s="9">
        <v>1215.55</v>
      </c>
      <c r="M350" s="9">
        <v>1079.3900000000001</v>
      </c>
      <c r="N350" s="9">
        <v>1015.22</v>
      </c>
      <c r="O350" s="9">
        <v>1363.81</v>
      </c>
      <c r="P350" s="9">
        <v>1000.46</v>
      </c>
      <c r="Q350" s="9">
        <v>908.02</v>
      </c>
    </row>
    <row r="351" spans="2:17" x14ac:dyDescent="0.25">
      <c r="B351" s="9">
        <v>13</v>
      </c>
      <c r="C351" s="10" t="s">
        <v>23</v>
      </c>
      <c r="D351" s="3" t="str">
        <f>VLOOKUP(C351,'Class Desc'!$C$5:$D$53,2,FALSE)</f>
        <v>CITY GOVT BLDGS FAC MAINT</v>
      </c>
      <c r="E351" s="15">
        <v>2</v>
      </c>
      <c r="F351" s="9">
        <v>2438.36</v>
      </c>
      <c r="G351" s="9">
        <v>3391.25</v>
      </c>
      <c r="H351" s="9">
        <v>3732.67</v>
      </c>
      <c r="I351" s="9">
        <v>4187.3500000000004</v>
      </c>
      <c r="J351" s="9">
        <v>4802.7</v>
      </c>
      <c r="K351" s="9">
        <v>4468.3900000000003</v>
      </c>
      <c r="L351" s="9">
        <v>4838.9799999999996</v>
      </c>
      <c r="M351" s="9">
        <v>5436.28</v>
      </c>
      <c r="N351" s="9">
        <v>4479.82</v>
      </c>
      <c r="O351" s="9">
        <v>4832.71</v>
      </c>
      <c r="P351" s="9">
        <v>4246.54</v>
      </c>
      <c r="Q351" s="9">
        <v>3784.27</v>
      </c>
    </row>
    <row r="352" spans="2:17" x14ac:dyDescent="0.25">
      <c r="B352" s="9">
        <v>13</v>
      </c>
      <c r="C352" s="10" t="s">
        <v>23</v>
      </c>
      <c r="D352" s="3" t="str">
        <f>VLOOKUP(C352,'Class Desc'!$C$5:$D$53,2,FALSE)</f>
        <v>CITY GOVT BLDGS FAC MAINT</v>
      </c>
      <c r="E352" s="15">
        <v>3</v>
      </c>
      <c r="F352" s="9">
        <v>915.36</v>
      </c>
      <c r="G352" s="9">
        <v>1014.21</v>
      </c>
      <c r="H352" s="9">
        <v>1255.47</v>
      </c>
      <c r="I352" s="9">
        <v>1455.61</v>
      </c>
      <c r="J352" s="9">
        <v>1900.87</v>
      </c>
      <c r="K352" s="9">
        <v>1820.44</v>
      </c>
      <c r="L352" s="9">
        <v>1711.86</v>
      </c>
      <c r="M352" s="9">
        <v>1554.75</v>
      </c>
      <c r="N352" s="9">
        <v>1764.8</v>
      </c>
      <c r="O352" s="9">
        <v>1643.83</v>
      </c>
      <c r="P352" s="9">
        <v>4727.28</v>
      </c>
      <c r="Q352" s="9">
        <v>1829.86</v>
      </c>
    </row>
    <row r="353" spans="2:17" x14ac:dyDescent="0.25">
      <c r="B353" s="9">
        <v>13</v>
      </c>
      <c r="C353" s="10" t="s">
        <v>23</v>
      </c>
      <c r="D353" s="3" t="str">
        <f>VLOOKUP(C353,'Class Desc'!$C$5:$D$53,2,FALSE)</f>
        <v>CITY GOVT BLDGS FAC MAINT</v>
      </c>
      <c r="E353" s="15">
        <v>4</v>
      </c>
      <c r="F353" s="9">
        <v>3047.98</v>
      </c>
      <c r="G353" s="9">
        <v>3304.51</v>
      </c>
      <c r="H353" s="9">
        <v>3604.44</v>
      </c>
      <c r="I353" s="9">
        <v>3439.57</v>
      </c>
      <c r="J353" s="9">
        <v>3870.13</v>
      </c>
      <c r="K353" s="9">
        <v>4658.01</v>
      </c>
      <c r="L353" s="9">
        <v>4168.95</v>
      </c>
      <c r="M353" s="9">
        <v>4291.49</v>
      </c>
      <c r="N353" s="9">
        <v>4141.71</v>
      </c>
      <c r="O353" s="9">
        <v>3515.38</v>
      </c>
      <c r="P353" s="9">
        <v>4270.5200000000004</v>
      </c>
      <c r="Q353" s="9">
        <v>3826.7</v>
      </c>
    </row>
    <row r="354" spans="2:17" x14ac:dyDescent="0.25">
      <c r="B354" s="9">
        <v>13</v>
      </c>
      <c r="C354" s="10" t="s">
        <v>23</v>
      </c>
      <c r="D354" s="3" t="str">
        <f>VLOOKUP(C354,'Class Desc'!$C$5:$D$53,2,FALSE)</f>
        <v>CITY GOVT BLDGS FAC MAINT</v>
      </c>
      <c r="E354" s="15">
        <v>6</v>
      </c>
      <c r="F354" s="9">
        <v>330.93</v>
      </c>
      <c r="G354" s="9">
        <v>503.44</v>
      </c>
      <c r="H354" s="9">
        <v>606.48</v>
      </c>
      <c r="I354" s="9">
        <v>621.20000000000005</v>
      </c>
      <c r="J354" s="9">
        <v>606.48</v>
      </c>
      <c r="K354" s="9">
        <v>691.12</v>
      </c>
      <c r="L354" s="9">
        <v>635.91999999999996</v>
      </c>
      <c r="M354" s="9">
        <v>665.36</v>
      </c>
      <c r="N354" s="9">
        <v>665.36</v>
      </c>
      <c r="O354" s="9">
        <v>628.55999999999995</v>
      </c>
      <c r="P354" s="9">
        <v>658</v>
      </c>
      <c r="Q354" s="9">
        <v>514.48</v>
      </c>
    </row>
    <row r="355" spans="2:17" x14ac:dyDescent="0.25">
      <c r="B355" s="9">
        <v>13</v>
      </c>
      <c r="C355" s="10" t="s">
        <v>24</v>
      </c>
      <c r="D355" s="3" t="str">
        <f>VLOOKUP(C355,'Class Desc'!$C$5:$D$53,2,FALSE)</f>
        <v>CITY GOVT - IRRIGATION</v>
      </c>
      <c r="E355" s="15">
        <v>0.75</v>
      </c>
      <c r="F355" s="9">
        <v>1539.03</v>
      </c>
      <c r="G355" s="9">
        <v>1549.24</v>
      </c>
      <c r="H355" s="9">
        <v>1720.23</v>
      </c>
      <c r="I355" s="9">
        <v>1755.92</v>
      </c>
      <c r="J355" s="9">
        <v>2174.54</v>
      </c>
      <c r="K355" s="9">
        <v>2380.7399999999998</v>
      </c>
      <c r="L355" s="9">
        <v>2830.99</v>
      </c>
      <c r="M355" s="9">
        <v>2676.93</v>
      </c>
      <c r="N355" s="9">
        <v>2888.52</v>
      </c>
      <c r="O355" s="9">
        <v>2863.1</v>
      </c>
      <c r="P355" s="9">
        <v>2728.51</v>
      </c>
      <c r="Q355" s="9">
        <v>2345.0100000000002</v>
      </c>
    </row>
    <row r="356" spans="2:17" x14ac:dyDescent="0.25">
      <c r="B356" s="9">
        <v>13</v>
      </c>
      <c r="C356" s="10" t="s">
        <v>24</v>
      </c>
      <c r="D356" s="3" t="str">
        <f>VLOOKUP(C356,'Class Desc'!$C$5:$D$53,2,FALSE)</f>
        <v>CITY GOVT - IRRIGATION</v>
      </c>
      <c r="E356" s="15">
        <v>1</v>
      </c>
      <c r="F356" s="9">
        <v>3496.79</v>
      </c>
      <c r="G356" s="9">
        <v>3662.79</v>
      </c>
      <c r="H356" s="9">
        <v>4196.93</v>
      </c>
      <c r="I356" s="9">
        <v>5043.12</v>
      </c>
      <c r="J356" s="9">
        <v>6863.67</v>
      </c>
      <c r="K356" s="9">
        <v>7619.26</v>
      </c>
      <c r="L356" s="9">
        <v>9234.7900000000009</v>
      </c>
      <c r="M356" s="9">
        <v>7825.37</v>
      </c>
      <c r="N356" s="9">
        <v>7798.62</v>
      </c>
      <c r="O356" s="9">
        <v>8736.66</v>
      </c>
      <c r="P356" s="9">
        <v>7649.68</v>
      </c>
      <c r="Q356" s="9">
        <v>6195.93</v>
      </c>
    </row>
    <row r="357" spans="2:17" x14ac:dyDescent="0.25">
      <c r="B357" s="9">
        <v>13</v>
      </c>
      <c r="C357" s="10" t="s">
        <v>24</v>
      </c>
      <c r="D357" s="3" t="str">
        <f>VLOOKUP(C357,'Class Desc'!$C$5:$D$53,2,FALSE)</f>
        <v>CITY GOVT - IRRIGATION</v>
      </c>
      <c r="E357" s="15">
        <v>1.5</v>
      </c>
      <c r="F357" s="9">
        <v>2790.51</v>
      </c>
      <c r="G357" s="9">
        <v>3706.03</v>
      </c>
      <c r="H357" s="9">
        <v>6418.9</v>
      </c>
      <c r="I357" s="9">
        <v>8446.7099999999991</v>
      </c>
      <c r="J357" s="9">
        <v>11183.93</v>
      </c>
      <c r="K357" s="9">
        <v>16163.68</v>
      </c>
      <c r="L357" s="9">
        <v>18694.39</v>
      </c>
      <c r="M357" s="9">
        <v>19530.89</v>
      </c>
      <c r="N357" s="9">
        <v>16471.009999999998</v>
      </c>
      <c r="O357" s="9">
        <v>19045.86</v>
      </c>
      <c r="P357" s="9">
        <v>13730.58</v>
      </c>
      <c r="Q357" s="9">
        <v>12163.73</v>
      </c>
    </row>
    <row r="358" spans="2:17" x14ac:dyDescent="0.25">
      <c r="B358" s="9">
        <v>13</v>
      </c>
      <c r="C358" s="10" t="s">
        <v>24</v>
      </c>
      <c r="D358" s="3" t="str">
        <f>VLOOKUP(C358,'Class Desc'!$C$5:$D$53,2,FALSE)</f>
        <v>CITY GOVT - IRRIGATION</v>
      </c>
      <c r="E358" s="15">
        <v>2</v>
      </c>
      <c r="F358" s="9">
        <v>16340.27</v>
      </c>
      <c r="G358" s="9">
        <v>24234.83</v>
      </c>
      <c r="H358" s="9">
        <v>32541.279999999999</v>
      </c>
      <c r="I358" s="9">
        <v>50223.7</v>
      </c>
      <c r="J358" s="9">
        <v>67255.75</v>
      </c>
      <c r="K358" s="9">
        <v>91923</v>
      </c>
      <c r="L358" s="9">
        <v>100330.76</v>
      </c>
      <c r="M358" s="9">
        <v>100034.73</v>
      </c>
      <c r="N358" s="9">
        <v>119868.62</v>
      </c>
      <c r="O358" s="9">
        <v>101132.29</v>
      </c>
      <c r="P358" s="9">
        <v>64298.36</v>
      </c>
      <c r="Q358" s="9">
        <v>50539.7</v>
      </c>
    </row>
    <row r="359" spans="2:17" x14ac:dyDescent="0.25">
      <c r="B359" s="9">
        <v>13</v>
      </c>
      <c r="C359" s="10" t="s">
        <v>24</v>
      </c>
      <c r="D359" s="3" t="str">
        <f>VLOOKUP(C359,'Class Desc'!$C$5:$D$53,2,FALSE)</f>
        <v>CITY GOVT - IRRIGATION</v>
      </c>
      <c r="E359" s="15">
        <v>3</v>
      </c>
      <c r="F359" s="9">
        <v>8125.91</v>
      </c>
      <c r="G359" s="9">
        <v>10761.68</v>
      </c>
      <c r="H359" s="9">
        <v>20467.3</v>
      </c>
      <c r="I359" s="9">
        <v>39983.870000000003</v>
      </c>
      <c r="J359" s="9">
        <v>64922.09</v>
      </c>
      <c r="K359" s="9">
        <v>90121.11</v>
      </c>
      <c r="L359" s="9">
        <v>96286.02</v>
      </c>
      <c r="M359" s="9">
        <v>111813.89</v>
      </c>
      <c r="N359" s="9">
        <v>100457.98</v>
      </c>
      <c r="O359" s="9">
        <v>99649.11</v>
      </c>
      <c r="P359" s="9">
        <v>83495.789999999994</v>
      </c>
      <c r="Q359" s="9">
        <v>42559.76</v>
      </c>
    </row>
    <row r="360" spans="2:17" x14ac:dyDescent="0.25">
      <c r="B360" s="9">
        <v>13</v>
      </c>
      <c r="C360" s="10" t="s">
        <v>24</v>
      </c>
      <c r="D360" s="3" t="str">
        <f>VLOOKUP(C360,'Class Desc'!$C$5:$D$53,2,FALSE)</f>
        <v>CITY GOVT - IRRIGATION</v>
      </c>
      <c r="E360" s="15">
        <v>4</v>
      </c>
      <c r="F360" s="9">
        <v>4013.02</v>
      </c>
      <c r="G360" s="9">
        <v>5493.57</v>
      </c>
      <c r="H360" s="9">
        <v>11406.64</v>
      </c>
      <c r="I360" s="9">
        <v>17482.599999999999</v>
      </c>
      <c r="J360" s="9">
        <v>24916.29</v>
      </c>
      <c r="K360" s="9">
        <v>27046.36</v>
      </c>
      <c r="L360" s="9">
        <v>30640.34</v>
      </c>
      <c r="M360" s="9">
        <v>30859.37</v>
      </c>
      <c r="N360" s="9">
        <v>26438.84</v>
      </c>
      <c r="O360" s="9">
        <v>31495.040000000001</v>
      </c>
      <c r="P360" s="9">
        <v>17373.02</v>
      </c>
      <c r="Q360" s="9">
        <v>11918.9</v>
      </c>
    </row>
    <row r="361" spans="2:17" x14ac:dyDescent="0.25">
      <c r="B361" s="9">
        <v>13</v>
      </c>
      <c r="C361" s="10" t="s">
        <v>25</v>
      </c>
      <c r="D361" s="3" t="str">
        <f>VLOOKUP(C361,'Class Desc'!$C$5:$D$53,2,FALSE)</f>
        <v>INDUSTRIAL WATER</v>
      </c>
      <c r="E361" s="10" t="s">
        <v>12</v>
      </c>
      <c r="F361" s="11"/>
      <c r="G361" s="11"/>
      <c r="H361" s="11"/>
      <c r="I361" s="9">
        <v>65</v>
      </c>
      <c r="J361" s="11"/>
      <c r="K361" s="9">
        <v>305</v>
      </c>
      <c r="L361" s="9">
        <v>44</v>
      </c>
      <c r="M361" s="9">
        <v>120</v>
      </c>
      <c r="N361" s="9">
        <v>65</v>
      </c>
      <c r="O361" s="11"/>
      <c r="P361" s="11"/>
      <c r="Q361" s="9">
        <v>65</v>
      </c>
    </row>
    <row r="362" spans="2:17" x14ac:dyDescent="0.25">
      <c r="B362" s="9">
        <v>13</v>
      </c>
      <c r="C362" s="10" t="s">
        <v>25</v>
      </c>
      <c r="D362" s="3" t="str">
        <f>VLOOKUP(C362,'Class Desc'!$C$5:$D$53,2,FALSE)</f>
        <v>INDUSTRIAL WATER</v>
      </c>
      <c r="E362" s="15">
        <v>0.75</v>
      </c>
      <c r="F362" s="9">
        <v>2142.9499999999998</v>
      </c>
      <c r="G362" s="9">
        <v>2133.16</v>
      </c>
      <c r="H362" s="9">
        <v>2020.91</v>
      </c>
      <c r="I362" s="9">
        <v>2331.34</v>
      </c>
      <c r="J362" s="9">
        <v>2356.41</v>
      </c>
      <c r="K362" s="9">
        <v>2284.1</v>
      </c>
      <c r="L362" s="9">
        <v>3059.78</v>
      </c>
      <c r="M362" s="9">
        <v>2658.49</v>
      </c>
      <c r="N362" s="9">
        <v>2215.3000000000002</v>
      </c>
      <c r="O362" s="9">
        <v>2659.2</v>
      </c>
      <c r="P362" s="9">
        <v>2410</v>
      </c>
      <c r="Q362" s="9">
        <v>2138.5700000000002</v>
      </c>
    </row>
    <row r="363" spans="2:17" x14ac:dyDescent="0.25">
      <c r="B363" s="9">
        <v>13</v>
      </c>
      <c r="C363" s="10" t="s">
        <v>25</v>
      </c>
      <c r="D363" s="3" t="str">
        <f>VLOOKUP(C363,'Class Desc'!$C$5:$D$53,2,FALSE)</f>
        <v>INDUSTRIAL WATER</v>
      </c>
      <c r="E363" s="15">
        <v>1</v>
      </c>
      <c r="F363" s="9">
        <v>1477.54</v>
      </c>
      <c r="G363" s="9">
        <v>1711.79</v>
      </c>
      <c r="H363" s="9">
        <v>1715.22</v>
      </c>
      <c r="I363" s="9">
        <v>1804.5</v>
      </c>
      <c r="J363" s="9">
        <v>1827.31</v>
      </c>
      <c r="K363" s="9">
        <v>1914.39</v>
      </c>
      <c r="L363" s="9">
        <v>1846.43</v>
      </c>
      <c r="M363" s="9">
        <v>1763.12</v>
      </c>
      <c r="N363" s="9">
        <v>1845.48</v>
      </c>
      <c r="O363" s="9">
        <v>1989.53</v>
      </c>
      <c r="P363" s="9">
        <v>2617.48</v>
      </c>
      <c r="Q363" s="9">
        <v>1815.86</v>
      </c>
    </row>
    <row r="364" spans="2:17" x14ac:dyDescent="0.25">
      <c r="B364" s="9">
        <v>13</v>
      </c>
      <c r="C364" s="10" t="s">
        <v>25</v>
      </c>
      <c r="D364" s="3" t="str">
        <f>VLOOKUP(C364,'Class Desc'!$C$5:$D$53,2,FALSE)</f>
        <v>INDUSTRIAL WATER</v>
      </c>
      <c r="E364" s="15">
        <v>1.5</v>
      </c>
      <c r="F364" s="9">
        <v>8736.33</v>
      </c>
      <c r="G364" s="9">
        <v>7845.79</v>
      </c>
      <c r="H364" s="9">
        <v>7319.21</v>
      </c>
      <c r="I364" s="9">
        <v>10625.79</v>
      </c>
      <c r="J364" s="9">
        <v>10082.700000000001</v>
      </c>
      <c r="K364" s="9">
        <v>9646.65</v>
      </c>
      <c r="L364" s="9">
        <v>8733.41</v>
      </c>
      <c r="M364" s="9">
        <v>7356.05</v>
      </c>
      <c r="N364" s="9">
        <v>8661.86</v>
      </c>
      <c r="O364" s="9">
        <v>7908.25</v>
      </c>
      <c r="P364" s="9">
        <v>7291.65</v>
      </c>
      <c r="Q364" s="9">
        <v>8268.5300000000007</v>
      </c>
    </row>
    <row r="365" spans="2:17" x14ac:dyDescent="0.25">
      <c r="B365" s="9">
        <v>13</v>
      </c>
      <c r="C365" s="10" t="s">
        <v>25</v>
      </c>
      <c r="D365" s="3" t="str">
        <f>VLOOKUP(C365,'Class Desc'!$C$5:$D$53,2,FALSE)</f>
        <v>INDUSTRIAL WATER</v>
      </c>
      <c r="E365" s="15">
        <v>2</v>
      </c>
      <c r="F365" s="9">
        <v>6074.23</v>
      </c>
      <c r="G365" s="9">
        <v>6103.33</v>
      </c>
      <c r="H365" s="9">
        <v>7176.72</v>
      </c>
      <c r="I365" s="9">
        <v>19908.12</v>
      </c>
      <c r="J365" s="9">
        <v>25485.95</v>
      </c>
      <c r="K365" s="9">
        <v>21090.66</v>
      </c>
      <c r="L365" s="9">
        <v>26434.91</v>
      </c>
      <c r="M365" s="9">
        <v>15827.16</v>
      </c>
      <c r="N365" s="9">
        <v>13324.79</v>
      </c>
      <c r="O365" s="9">
        <v>11503.25</v>
      </c>
      <c r="P365" s="9">
        <v>9373.34</v>
      </c>
      <c r="Q365" s="9">
        <v>6617.84</v>
      </c>
    </row>
    <row r="366" spans="2:17" x14ac:dyDescent="0.25">
      <c r="B366" s="9">
        <v>13</v>
      </c>
      <c r="C366" s="10" t="s">
        <v>25</v>
      </c>
      <c r="D366" s="3" t="str">
        <f>VLOOKUP(C366,'Class Desc'!$C$5:$D$53,2,FALSE)</f>
        <v>INDUSTRIAL WATER</v>
      </c>
      <c r="E366" s="15">
        <v>3</v>
      </c>
      <c r="F366" s="9">
        <v>19051.740000000002</v>
      </c>
      <c r="G366" s="9">
        <v>17964.490000000002</v>
      </c>
      <c r="H366" s="9">
        <v>21031.42</v>
      </c>
      <c r="I366" s="9">
        <v>56849.47</v>
      </c>
      <c r="J366" s="9">
        <v>59075.98</v>
      </c>
      <c r="K366" s="9">
        <v>55202.92</v>
      </c>
      <c r="L366" s="9">
        <v>63210.34</v>
      </c>
      <c r="M366" s="9">
        <v>24325.61</v>
      </c>
      <c r="N366" s="9">
        <v>18351.91</v>
      </c>
      <c r="O366" s="9">
        <v>13934.08</v>
      </c>
      <c r="P366" s="9">
        <v>15168.38</v>
      </c>
      <c r="Q366" s="9">
        <v>16868.150000000001</v>
      </c>
    </row>
    <row r="367" spans="2:17" x14ac:dyDescent="0.25">
      <c r="B367" s="9">
        <v>13</v>
      </c>
      <c r="C367" s="10" t="s">
        <v>25</v>
      </c>
      <c r="D367" s="3" t="str">
        <f>VLOOKUP(C367,'Class Desc'!$C$5:$D$53,2,FALSE)</f>
        <v>INDUSTRIAL WATER</v>
      </c>
      <c r="E367" s="15">
        <v>4</v>
      </c>
      <c r="F367" s="9">
        <v>15148.8</v>
      </c>
      <c r="G367" s="9">
        <v>16962.810000000001</v>
      </c>
      <c r="H367" s="9">
        <v>21977.71</v>
      </c>
      <c r="I367" s="9">
        <v>98783.64</v>
      </c>
      <c r="J367" s="9">
        <v>27439.78</v>
      </c>
      <c r="K367" s="9">
        <v>30600.21</v>
      </c>
      <c r="L367" s="9">
        <v>46329.120000000003</v>
      </c>
      <c r="M367" s="9">
        <v>47054.48</v>
      </c>
      <c r="N367" s="9">
        <v>37060.5</v>
      </c>
      <c r="O367" s="9">
        <v>42792.62</v>
      </c>
      <c r="P367" s="9">
        <v>38916.269999999997</v>
      </c>
      <c r="Q367" s="9">
        <v>35348.239999999998</v>
      </c>
    </row>
    <row r="368" spans="2:17" x14ac:dyDescent="0.25">
      <c r="B368" s="9">
        <v>13</v>
      </c>
      <c r="C368" s="10" t="s">
        <v>25</v>
      </c>
      <c r="D368" s="3" t="str">
        <f>VLOOKUP(C368,'Class Desc'!$C$5:$D$53,2,FALSE)</f>
        <v>INDUSTRIAL WATER</v>
      </c>
      <c r="E368" s="15">
        <v>6</v>
      </c>
      <c r="F368" s="9">
        <v>318.76</v>
      </c>
      <c r="G368" s="9">
        <v>363.6</v>
      </c>
      <c r="H368" s="9">
        <v>383.01</v>
      </c>
      <c r="I368" s="9">
        <v>387.7</v>
      </c>
      <c r="J368" s="9">
        <v>485.41</v>
      </c>
      <c r="K368" s="9">
        <v>534.35</v>
      </c>
      <c r="L368" s="9">
        <v>532.51</v>
      </c>
      <c r="M368" s="9">
        <v>486.14</v>
      </c>
      <c r="N368" s="9">
        <v>613.1</v>
      </c>
      <c r="O368" s="9">
        <v>606.48</v>
      </c>
      <c r="P368" s="9">
        <v>576.29999999999995</v>
      </c>
      <c r="Q368" s="9">
        <v>446.77</v>
      </c>
    </row>
    <row r="369" spans="2:17" x14ac:dyDescent="0.25">
      <c r="B369" s="9">
        <v>13</v>
      </c>
      <c r="C369" s="10" t="s">
        <v>25</v>
      </c>
      <c r="D369" s="3" t="str">
        <f>VLOOKUP(C369,'Class Desc'!$C$5:$D$53,2,FALSE)</f>
        <v>INDUSTRIAL WATER</v>
      </c>
      <c r="E369" s="15">
        <v>8</v>
      </c>
      <c r="F369" s="9">
        <v>750.87</v>
      </c>
      <c r="G369" s="9">
        <v>1416.86</v>
      </c>
      <c r="H369" s="9">
        <v>1538.3</v>
      </c>
      <c r="I369" s="9">
        <v>1472.06</v>
      </c>
      <c r="J369" s="9">
        <v>1486.78</v>
      </c>
      <c r="K369" s="9">
        <v>1806.94</v>
      </c>
      <c r="L369" s="9">
        <v>1442.62</v>
      </c>
      <c r="M369" s="9">
        <v>1836.38</v>
      </c>
      <c r="N369" s="9">
        <v>2336.86</v>
      </c>
      <c r="O369" s="9">
        <v>2252.2199999999998</v>
      </c>
      <c r="P369" s="9">
        <v>2252.2199999999998</v>
      </c>
      <c r="Q369" s="9">
        <v>1405.82</v>
      </c>
    </row>
    <row r="370" spans="2:17" x14ac:dyDescent="0.25">
      <c r="B370" s="9">
        <v>13</v>
      </c>
      <c r="C370" s="10" t="s">
        <v>36</v>
      </c>
      <c r="D370" s="3" t="str">
        <f>VLOOKUP(C370,'Class Desc'!$C$5:$D$53,2,FALSE)</f>
        <v>INDL SCE WATER</v>
      </c>
      <c r="E370" s="15">
        <v>4</v>
      </c>
      <c r="F370" s="9">
        <v>14978.97</v>
      </c>
      <c r="G370" s="9">
        <v>6881.41</v>
      </c>
      <c r="H370" s="9">
        <v>10426.35</v>
      </c>
      <c r="I370" s="9">
        <v>12360.56</v>
      </c>
      <c r="J370" s="9">
        <v>19579.61</v>
      </c>
      <c r="K370" s="9">
        <v>10349.07</v>
      </c>
      <c r="L370" s="9">
        <v>15896.67</v>
      </c>
      <c r="M370" s="9">
        <v>7823.85</v>
      </c>
      <c r="N370" s="9">
        <v>7373.79</v>
      </c>
      <c r="O370" s="9">
        <v>10732.53</v>
      </c>
      <c r="P370" s="9">
        <v>12096.7</v>
      </c>
      <c r="Q370" s="11"/>
    </row>
    <row r="371" spans="2:17" x14ac:dyDescent="0.25">
      <c r="B371" s="9">
        <v>13</v>
      </c>
      <c r="C371" s="10" t="s">
        <v>36</v>
      </c>
      <c r="D371" s="3" t="str">
        <f>VLOOKUP(C371,'Class Desc'!$C$5:$D$53,2,FALSE)</f>
        <v>INDL SCE WATER</v>
      </c>
      <c r="E371" s="15">
        <v>8</v>
      </c>
      <c r="F371" s="9">
        <v>4392.6899999999996</v>
      </c>
      <c r="G371" s="9">
        <v>6590.94</v>
      </c>
      <c r="H371" s="9">
        <v>15540.7</v>
      </c>
      <c r="I371" s="9">
        <v>25432.54</v>
      </c>
      <c r="J371" s="9">
        <v>41842.400000000001</v>
      </c>
      <c r="K371" s="9">
        <v>28276.44</v>
      </c>
      <c r="L371" s="9">
        <v>21811.42</v>
      </c>
      <c r="M371" s="9">
        <v>17774.46</v>
      </c>
      <c r="N371" s="9">
        <v>25098.76</v>
      </c>
      <c r="O371" s="9">
        <v>11714.6</v>
      </c>
      <c r="P371" s="9">
        <v>19663.77</v>
      </c>
      <c r="Q371" s="9">
        <v>22919.1</v>
      </c>
    </row>
    <row r="372" spans="2:17" x14ac:dyDescent="0.25">
      <c r="B372" s="9">
        <v>13</v>
      </c>
      <c r="C372" s="10" t="s">
        <v>26</v>
      </c>
      <c r="D372" s="3" t="str">
        <f>VLOOKUP(C372,'Class Desc'!$C$5:$D$53,2,FALSE)</f>
        <v>INDL WATER HIGH USE RATE</v>
      </c>
      <c r="E372" s="15">
        <v>4</v>
      </c>
      <c r="F372" s="9">
        <v>76502.69</v>
      </c>
      <c r="G372" s="9">
        <v>63246.84</v>
      </c>
      <c r="H372" s="9">
        <v>77623.13</v>
      </c>
      <c r="I372" s="9">
        <v>99913.26</v>
      </c>
      <c r="J372" s="9">
        <v>80803.39</v>
      </c>
      <c r="K372" s="9">
        <v>76331.820000000007</v>
      </c>
      <c r="L372" s="9">
        <v>111172.59</v>
      </c>
      <c r="M372" s="9">
        <v>60482.8</v>
      </c>
      <c r="N372" s="9">
        <v>89342.09</v>
      </c>
      <c r="O372" s="9">
        <v>83319.77</v>
      </c>
      <c r="P372" s="9">
        <v>85583.34</v>
      </c>
      <c r="Q372" s="9">
        <v>104793.48</v>
      </c>
    </row>
    <row r="373" spans="2:17" x14ac:dyDescent="0.25">
      <c r="B373" s="9">
        <v>13</v>
      </c>
      <c r="C373" s="10" t="s">
        <v>26</v>
      </c>
      <c r="D373" s="3" t="str">
        <f>VLOOKUP(C373,'Class Desc'!$C$5:$D$53,2,FALSE)</f>
        <v>INDL WATER HIGH USE RATE</v>
      </c>
      <c r="E373" s="15">
        <v>6</v>
      </c>
      <c r="F373" s="9">
        <v>702.32</v>
      </c>
      <c r="G373" s="9">
        <v>692.2</v>
      </c>
      <c r="H373" s="9">
        <v>736.68</v>
      </c>
      <c r="I373" s="9">
        <v>2020.63</v>
      </c>
      <c r="J373" s="9">
        <v>1880.44</v>
      </c>
      <c r="K373" s="9">
        <v>1014.59</v>
      </c>
      <c r="L373" s="9">
        <v>1286.9100000000001</v>
      </c>
      <c r="M373" s="9">
        <v>540.61</v>
      </c>
      <c r="N373" s="9">
        <v>372.3</v>
      </c>
      <c r="O373" s="9">
        <v>340.33</v>
      </c>
      <c r="P373" s="9">
        <v>340.55</v>
      </c>
      <c r="Q373" s="9">
        <v>340.33</v>
      </c>
    </row>
    <row r="374" spans="2:17" x14ac:dyDescent="0.25">
      <c r="B374" s="9">
        <v>13</v>
      </c>
      <c r="C374" s="10" t="s">
        <v>27</v>
      </c>
      <c r="D374" s="3" t="str">
        <f>VLOOKUP(C374,'Class Desc'!$C$5:$D$53,2,FALSE)</f>
        <v>INDUSTRIAL IRRIGATION</v>
      </c>
      <c r="E374" s="10" t="s">
        <v>12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9">
        <v>44</v>
      </c>
      <c r="Q374" s="11"/>
    </row>
    <row r="375" spans="2:17" x14ac:dyDescent="0.25">
      <c r="B375" s="9">
        <v>13</v>
      </c>
      <c r="C375" s="10" t="s">
        <v>27</v>
      </c>
      <c r="D375" s="3" t="str">
        <f>VLOOKUP(C375,'Class Desc'!$C$5:$D$53,2,FALSE)</f>
        <v>INDUSTRIAL IRRIGATION</v>
      </c>
      <c r="E375" s="15">
        <v>0.75</v>
      </c>
      <c r="F375" s="9">
        <v>35.57</v>
      </c>
      <c r="G375" s="9">
        <v>39.450000000000003</v>
      </c>
      <c r="H375" s="9">
        <v>45.55</v>
      </c>
      <c r="I375" s="9">
        <v>44.88</v>
      </c>
      <c r="J375" s="9">
        <v>49.76</v>
      </c>
      <c r="K375" s="9">
        <v>48.66</v>
      </c>
      <c r="L375" s="9">
        <v>55.76</v>
      </c>
      <c r="M375" s="9">
        <v>47.55</v>
      </c>
      <c r="N375" s="9">
        <v>40.89</v>
      </c>
      <c r="O375" s="9">
        <v>35.29</v>
      </c>
      <c r="P375" s="9">
        <v>37.67</v>
      </c>
      <c r="Q375" s="9">
        <v>42</v>
      </c>
    </row>
    <row r="376" spans="2:17" x14ac:dyDescent="0.25">
      <c r="B376" s="9">
        <v>13</v>
      </c>
      <c r="C376" s="10" t="s">
        <v>27</v>
      </c>
      <c r="D376" s="3" t="str">
        <f>VLOOKUP(C376,'Class Desc'!$C$5:$D$53,2,FALSE)</f>
        <v>INDUSTRIAL IRRIGATION</v>
      </c>
      <c r="E376" s="15">
        <v>1</v>
      </c>
      <c r="F376" s="9">
        <v>355.88</v>
      </c>
      <c r="G376" s="9">
        <v>370.55</v>
      </c>
      <c r="H376" s="9">
        <v>419.75</v>
      </c>
      <c r="I376" s="9">
        <v>723.92</v>
      </c>
      <c r="J376" s="9">
        <v>793.84</v>
      </c>
      <c r="K376" s="9">
        <v>801.65</v>
      </c>
      <c r="L376" s="9">
        <v>825.88</v>
      </c>
      <c r="M376" s="9">
        <v>773.08</v>
      </c>
      <c r="N376" s="9">
        <v>932.02</v>
      </c>
      <c r="O376" s="9">
        <v>846.87</v>
      </c>
      <c r="P376" s="9">
        <v>714</v>
      </c>
      <c r="Q376" s="9">
        <v>626.34</v>
      </c>
    </row>
    <row r="377" spans="2:17" x14ac:dyDescent="0.25">
      <c r="B377" s="9">
        <v>13</v>
      </c>
      <c r="C377" s="10" t="s">
        <v>27</v>
      </c>
      <c r="D377" s="3" t="str">
        <f>VLOOKUP(C377,'Class Desc'!$C$5:$D$53,2,FALSE)</f>
        <v>INDUSTRIAL IRRIGATION</v>
      </c>
      <c r="E377" s="15">
        <v>1.5</v>
      </c>
      <c r="F377" s="9">
        <v>3075.71</v>
      </c>
      <c r="G377" s="9">
        <v>3346.11</v>
      </c>
      <c r="H377" s="9">
        <v>3896.89</v>
      </c>
      <c r="I377" s="9">
        <v>4349.28</v>
      </c>
      <c r="J377" s="9">
        <v>4525.1099999999997</v>
      </c>
      <c r="K377" s="9">
        <v>4134.7299999999996</v>
      </c>
      <c r="L377" s="9">
        <v>4257.97</v>
      </c>
      <c r="M377" s="9">
        <v>3979.58</v>
      </c>
      <c r="N377" s="9">
        <v>4048.18</v>
      </c>
      <c r="O377" s="9">
        <v>4278.8999999999996</v>
      </c>
      <c r="P377" s="9">
        <v>3711.8</v>
      </c>
      <c r="Q377" s="9">
        <v>3353</v>
      </c>
    </row>
    <row r="378" spans="2:17" x14ac:dyDescent="0.25">
      <c r="B378" s="9">
        <v>13</v>
      </c>
      <c r="C378" s="10" t="s">
        <v>27</v>
      </c>
      <c r="D378" s="3" t="str">
        <f>VLOOKUP(C378,'Class Desc'!$C$5:$D$53,2,FALSE)</f>
        <v>INDUSTRIAL IRRIGATION</v>
      </c>
      <c r="E378" s="15">
        <v>2</v>
      </c>
      <c r="F378" s="9">
        <v>2188.88</v>
      </c>
      <c r="G378" s="9">
        <v>2287.0700000000002</v>
      </c>
      <c r="H378" s="9">
        <v>3074.95</v>
      </c>
      <c r="I378" s="9">
        <v>3762.96</v>
      </c>
      <c r="J378" s="9">
        <v>5014.57</v>
      </c>
      <c r="K378" s="9">
        <v>4344.3500000000004</v>
      </c>
      <c r="L378" s="9">
        <v>4692.7299999999996</v>
      </c>
      <c r="M378" s="9">
        <v>4559.3500000000004</v>
      </c>
      <c r="N378" s="9">
        <v>4912.24</v>
      </c>
      <c r="O378" s="9">
        <v>5604.18</v>
      </c>
      <c r="P378" s="9">
        <v>4332.62</v>
      </c>
      <c r="Q378" s="9">
        <v>3383.85</v>
      </c>
    </row>
    <row r="379" spans="2:17" x14ac:dyDescent="0.25">
      <c r="B379" s="9">
        <v>13</v>
      </c>
      <c r="C379" s="10" t="s">
        <v>28</v>
      </c>
      <c r="D379" s="3" t="str">
        <f>VLOOKUP(C379,'Class Desc'!$C$5:$D$53,2,FALSE)</f>
        <v>SINGLE FAMILY LARGE LOT</v>
      </c>
      <c r="E379" s="10" t="s">
        <v>12</v>
      </c>
      <c r="F379" s="11"/>
      <c r="G379" s="9">
        <v>65</v>
      </c>
      <c r="H379" s="11"/>
      <c r="I379" s="9">
        <v>218</v>
      </c>
      <c r="J379" s="9">
        <v>132</v>
      </c>
      <c r="K379" s="9">
        <v>65</v>
      </c>
      <c r="L379" s="9">
        <v>153</v>
      </c>
      <c r="M379" s="9">
        <v>88</v>
      </c>
      <c r="N379" s="9">
        <v>65</v>
      </c>
      <c r="O379" s="11"/>
      <c r="P379" s="9">
        <v>44</v>
      </c>
      <c r="Q379" s="9">
        <v>109</v>
      </c>
    </row>
    <row r="380" spans="2:17" x14ac:dyDescent="0.25">
      <c r="B380" s="9">
        <v>13</v>
      </c>
      <c r="C380" s="10" t="s">
        <v>28</v>
      </c>
      <c r="D380" s="3" t="str">
        <f>VLOOKUP(C380,'Class Desc'!$C$5:$D$53,2,FALSE)</f>
        <v>SINGLE FAMILY LARGE LOT</v>
      </c>
      <c r="E380" s="15">
        <v>0.75</v>
      </c>
      <c r="F380" s="9">
        <v>12501.63</v>
      </c>
      <c r="G380" s="9">
        <v>14340.85</v>
      </c>
      <c r="H380" s="9">
        <v>14831.15</v>
      </c>
      <c r="I380" s="9">
        <v>16397.75</v>
      </c>
      <c r="J380" s="9">
        <v>19170.61</v>
      </c>
      <c r="K380" s="9">
        <v>20069.29</v>
      </c>
      <c r="L380" s="9">
        <v>22055.51</v>
      </c>
      <c r="M380" s="9">
        <v>20109.38</v>
      </c>
      <c r="N380" s="9">
        <v>20069.79</v>
      </c>
      <c r="O380" s="9">
        <v>19762.27</v>
      </c>
      <c r="P380" s="9">
        <v>17899.009999999998</v>
      </c>
      <c r="Q380" s="9">
        <v>15289.86</v>
      </c>
    </row>
    <row r="381" spans="2:17" x14ac:dyDescent="0.25">
      <c r="B381" s="9">
        <v>13</v>
      </c>
      <c r="C381" s="10" t="s">
        <v>28</v>
      </c>
      <c r="D381" s="3" t="str">
        <f>VLOOKUP(C381,'Class Desc'!$C$5:$D$53,2,FALSE)</f>
        <v>SINGLE FAMILY LARGE LOT</v>
      </c>
      <c r="E381" s="15">
        <v>1</v>
      </c>
      <c r="F381" s="9">
        <v>9254.99</v>
      </c>
      <c r="G381" s="9">
        <v>10736.88</v>
      </c>
      <c r="H381" s="9">
        <v>11514.24</v>
      </c>
      <c r="I381" s="9">
        <v>13386.93</v>
      </c>
      <c r="J381" s="9">
        <v>16373.77</v>
      </c>
      <c r="K381" s="9">
        <v>17336.93</v>
      </c>
      <c r="L381" s="9">
        <v>18853.68</v>
      </c>
      <c r="M381" s="9">
        <v>18301.490000000002</v>
      </c>
      <c r="N381" s="9">
        <v>17900.939999999999</v>
      </c>
      <c r="O381" s="9">
        <v>17662.97</v>
      </c>
      <c r="P381" s="9">
        <v>15362.19</v>
      </c>
      <c r="Q381" s="9">
        <v>12488.99</v>
      </c>
    </row>
    <row r="382" spans="2:17" x14ac:dyDescent="0.25">
      <c r="B382" s="9">
        <v>13</v>
      </c>
      <c r="C382" s="10" t="s">
        <v>28</v>
      </c>
      <c r="D382" s="3" t="str">
        <f>VLOOKUP(C382,'Class Desc'!$C$5:$D$53,2,FALSE)</f>
        <v>SINGLE FAMILY LARGE LOT</v>
      </c>
      <c r="E382" s="15">
        <v>1.5</v>
      </c>
      <c r="F382" s="9">
        <v>327.24</v>
      </c>
      <c r="G382" s="9">
        <v>285.29000000000002</v>
      </c>
      <c r="H382" s="9">
        <v>235.84</v>
      </c>
      <c r="I382" s="9">
        <v>246.19</v>
      </c>
      <c r="J382" s="9">
        <v>247.76</v>
      </c>
      <c r="K382" s="9">
        <v>260.17</v>
      </c>
      <c r="L382" s="9">
        <v>353.87</v>
      </c>
      <c r="M382" s="9">
        <v>250.3</v>
      </c>
      <c r="N382" s="9">
        <v>246.83</v>
      </c>
      <c r="O382" s="9">
        <v>265.31</v>
      </c>
      <c r="P382" s="9">
        <v>282.99</v>
      </c>
      <c r="Q382" s="9">
        <v>329.9</v>
      </c>
    </row>
    <row r="383" spans="2:17" x14ac:dyDescent="0.25">
      <c r="B383" s="9">
        <v>13</v>
      </c>
      <c r="C383" s="10" t="s">
        <v>29</v>
      </c>
      <c r="D383" s="3" t="str">
        <f>VLOOKUP(C383,'Class Desc'!$C$5:$D$53,2,FALSE)</f>
        <v>MULTIPLE UNIT WATER</v>
      </c>
      <c r="E383" s="10" t="s">
        <v>12</v>
      </c>
      <c r="F383" s="9">
        <v>183</v>
      </c>
      <c r="G383" s="11"/>
      <c r="H383" s="9">
        <v>109</v>
      </c>
      <c r="I383" s="9">
        <v>153</v>
      </c>
      <c r="J383" s="9">
        <v>88</v>
      </c>
      <c r="K383" s="9">
        <v>153</v>
      </c>
      <c r="L383" s="11"/>
      <c r="M383" s="9">
        <v>1145</v>
      </c>
      <c r="N383" s="9">
        <v>66</v>
      </c>
      <c r="O383" s="9">
        <v>2453.36</v>
      </c>
      <c r="P383" s="9">
        <v>459</v>
      </c>
      <c r="Q383" s="11"/>
    </row>
    <row r="384" spans="2:17" x14ac:dyDescent="0.25">
      <c r="B384" s="9">
        <v>13</v>
      </c>
      <c r="C384" s="10" t="s">
        <v>29</v>
      </c>
      <c r="D384" s="3" t="str">
        <f>VLOOKUP(C384,'Class Desc'!$C$5:$D$53,2,FALSE)</f>
        <v>MULTIPLE UNIT WATER</v>
      </c>
      <c r="E384" s="15">
        <v>0.75</v>
      </c>
      <c r="F384" s="9">
        <v>36188.9</v>
      </c>
      <c r="G384" s="9">
        <v>40449.480000000003</v>
      </c>
      <c r="H384" s="9">
        <v>39015.769999999997</v>
      </c>
      <c r="I384" s="9">
        <v>41390.44</v>
      </c>
      <c r="J384" s="9">
        <v>42308.27</v>
      </c>
      <c r="K384" s="9">
        <v>44899.6</v>
      </c>
      <c r="L384" s="9">
        <v>46437.71</v>
      </c>
      <c r="M384" s="9">
        <v>44121.29</v>
      </c>
      <c r="N384" s="9">
        <v>45242.05</v>
      </c>
      <c r="O384" s="9">
        <v>43259.13</v>
      </c>
      <c r="P384" s="9">
        <v>40513.980000000003</v>
      </c>
      <c r="Q384" s="9">
        <v>37465.879999999997</v>
      </c>
    </row>
    <row r="385" spans="2:17" x14ac:dyDescent="0.25">
      <c r="B385" s="9">
        <v>13</v>
      </c>
      <c r="C385" s="10" t="s">
        <v>29</v>
      </c>
      <c r="D385" s="3" t="str">
        <f>VLOOKUP(C385,'Class Desc'!$C$5:$D$53,2,FALSE)</f>
        <v>MULTIPLE UNIT WATER</v>
      </c>
      <c r="E385" s="15">
        <v>1</v>
      </c>
      <c r="F385" s="9">
        <v>97340.28</v>
      </c>
      <c r="G385" s="9">
        <v>101452.03</v>
      </c>
      <c r="H385" s="9">
        <v>100368.64</v>
      </c>
      <c r="I385" s="9">
        <v>103530.44</v>
      </c>
      <c r="J385" s="9">
        <v>100773.63</v>
      </c>
      <c r="K385" s="9">
        <v>108270.75</v>
      </c>
      <c r="L385" s="9">
        <v>109695.77</v>
      </c>
      <c r="M385" s="9">
        <v>105523.07</v>
      </c>
      <c r="N385" s="9">
        <v>109146.82</v>
      </c>
      <c r="O385" s="9">
        <v>102190.74</v>
      </c>
      <c r="P385" s="9">
        <v>105583.35</v>
      </c>
      <c r="Q385" s="9">
        <v>97223.82</v>
      </c>
    </row>
    <row r="386" spans="2:17" x14ac:dyDescent="0.25">
      <c r="B386" s="9">
        <v>13</v>
      </c>
      <c r="C386" s="10" t="s">
        <v>29</v>
      </c>
      <c r="D386" s="3" t="str">
        <f>VLOOKUP(C386,'Class Desc'!$C$5:$D$53,2,FALSE)</f>
        <v>MULTIPLE UNIT WATER</v>
      </c>
      <c r="E386" s="15">
        <v>1.5</v>
      </c>
      <c r="F386" s="9">
        <v>99321.07</v>
      </c>
      <c r="G386" s="9">
        <v>106208.44</v>
      </c>
      <c r="H386" s="9">
        <v>105932.64</v>
      </c>
      <c r="I386" s="9">
        <v>111366.21</v>
      </c>
      <c r="J386" s="9">
        <v>108332.68</v>
      </c>
      <c r="K386" s="9">
        <v>115680.76</v>
      </c>
      <c r="L386" s="9">
        <v>119701.65</v>
      </c>
      <c r="M386" s="9">
        <v>115746.46</v>
      </c>
      <c r="N386" s="9">
        <v>119959.08</v>
      </c>
      <c r="O386" s="9">
        <v>114644.38</v>
      </c>
      <c r="P386" s="9">
        <v>117566.07</v>
      </c>
      <c r="Q386" s="9">
        <v>107194.91</v>
      </c>
    </row>
    <row r="387" spans="2:17" x14ac:dyDescent="0.25">
      <c r="B387" s="9">
        <v>13</v>
      </c>
      <c r="C387" s="10" t="s">
        <v>29</v>
      </c>
      <c r="D387" s="3" t="str">
        <f>VLOOKUP(C387,'Class Desc'!$C$5:$D$53,2,FALSE)</f>
        <v>MULTIPLE UNIT WATER</v>
      </c>
      <c r="E387" s="15">
        <v>2</v>
      </c>
      <c r="F387" s="9">
        <v>107824.14</v>
      </c>
      <c r="G387" s="9">
        <v>111687.32</v>
      </c>
      <c r="H387" s="9">
        <v>115141.09</v>
      </c>
      <c r="I387" s="9">
        <v>112262.98</v>
      </c>
      <c r="J387" s="9">
        <v>116562.11</v>
      </c>
      <c r="K387" s="9">
        <v>117419.08</v>
      </c>
      <c r="L387" s="9">
        <v>120662.87</v>
      </c>
      <c r="M387" s="9">
        <v>126849.06</v>
      </c>
      <c r="N387" s="9">
        <v>118772.91</v>
      </c>
      <c r="O387" s="9">
        <v>122244.95</v>
      </c>
      <c r="P387" s="9">
        <v>120684.06</v>
      </c>
      <c r="Q387" s="9">
        <v>111035.98</v>
      </c>
    </row>
    <row r="388" spans="2:17" x14ac:dyDescent="0.25">
      <c r="B388" s="9">
        <v>13</v>
      </c>
      <c r="C388" s="10" t="s">
        <v>29</v>
      </c>
      <c r="D388" s="3" t="str">
        <f>VLOOKUP(C388,'Class Desc'!$C$5:$D$53,2,FALSE)</f>
        <v>MULTIPLE UNIT WATER</v>
      </c>
      <c r="E388" s="15">
        <v>3</v>
      </c>
      <c r="F388" s="9">
        <v>13006.7</v>
      </c>
      <c r="G388" s="9">
        <v>13627.46</v>
      </c>
      <c r="H388" s="9">
        <v>12695.69</v>
      </c>
      <c r="I388" s="9">
        <v>21836.61</v>
      </c>
      <c r="J388" s="9">
        <v>14106.23</v>
      </c>
      <c r="K388" s="9">
        <v>15368.47</v>
      </c>
      <c r="L388" s="9">
        <v>15026.58</v>
      </c>
      <c r="M388" s="9">
        <v>14666.69</v>
      </c>
      <c r="N388" s="9">
        <v>14071.65</v>
      </c>
      <c r="O388" s="9">
        <v>14061.69</v>
      </c>
      <c r="P388" s="9">
        <v>12970.21</v>
      </c>
      <c r="Q388" s="9">
        <v>12135.94</v>
      </c>
    </row>
    <row r="389" spans="2:17" x14ac:dyDescent="0.25">
      <c r="B389" s="9">
        <v>13</v>
      </c>
      <c r="C389" s="10" t="s">
        <v>29</v>
      </c>
      <c r="D389" s="3" t="str">
        <f>VLOOKUP(C389,'Class Desc'!$C$5:$D$53,2,FALSE)</f>
        <v>MULTIPLE UNIT WATER</v>
      </c>
      <c r="E389" s="15">
        <v>4</v>
      </c>
      <c r="F389" s="9">
        <v>43265.79</v>
      </c>
      <c r="G389" s="9">
        <v>47264.83</v>
      </c>
      <c r="H389" s="9">
        <v>46248.07</v>
      </c>
      <c r="I389" s="9">
        <v>48522.66</v>
      </c>
      <c r="J389" s="9">
        <v>54729.73</v>
      </c>
      <c r="K389" s="9">
        <v>51663.19</v>
      </c>
      <c r="L389" s="9">
        <v>55684.31</v>
      </c>
      <c r="M389" s="9">
        <v>56929.99</v>
      </c>
      <c r="N389" s="9">
        <v>57182.81</v>
      </c>
      <c r="O389" s="9">
        <v>58170.16</v>
      </c>
      <c r="P389" s="9">
        <v>50347.57</v>
      </c>
      <c r="Q389" s="9">
        <v>44334.09</v>
      </c>
    </row>
    <row r="390" spans="2:17" x14ac:dyDescent="0.25">
      <c r="B390" s="9">
        <v>13</v>
      </c>
      <c r="C390" s="10" t="s">
        <v>29</v>
      </c>
      <c r="D390" s="3" t="str">
        <f>VLOOKUP(C390,'Class Desc'!$C$5:$D$53,2,FALSE)</f>
        <v>MULTIPLE UNIT WATER</v>
      </c>
      <c r="E390" s="15">
        <v>6</v>
      </c>
      <c r="F390" s="9">
        <v>58962.41</v>
      </c>
      <c r="G390" s="9">
        <v>32622.81</v>
      </c>
      <c r="H390" s="9">
        <v>35455.67</v>
      </c>
      <c r="I390" s="9">
        <v>38575.94</v>
      </c>
      <c r="J390" s="9">
        <v>38380.17</v>
      </c>
      <c r="K390" s="9">
        <v>41480.94</v>
      </c>
      <c r="L390" s="9">
        <v>42290.89</v>
      </c>
      <c r="M390" s="9">
        <v>43176.68</v>
      </c>
      <c r="N390" s="9">
        <v>44208.93</v>
      </c>
      <c r="O390" s="9">
        <v>39794.03</v>
      </c>
      <c r="P390" s="9">
        <v>40449.800000000003</v>
      </c>
      <c r="Q390" s="9">
        <v>32982.71</v>
      </c>
    </row>
    <row r="391" spans="2:17" x14ac:dyDescent="0.25">
      <c r="B391" s="9">
        <v>13</v>
      </c>
      <c r="C391" s="10" t="s">
        <v>29</v>
      </c>
      <c r="D391" s="3" t="str">
        <f>VLOOKUP(C391,'Class Desc'!$C$5:$D$53,2,FALSE)</f>
        <v>MULTIPLE UNIT WATER</v>
      </c>
      <c r="E391" s="15">
        <v>8</v>
      </c>
      <c r="F391" s="9">
        <v>9075.01</v>
      </c>
      <c r="G391" s="9">
        <v>10682.26</v>
      </c>
      <c r="H391" s="9">
        <v>12028.05</v>
      </c>
      <c r="I391" s="9">
        <v>11115.88</v>
      </c>
      <c r="J391" s="9">
        <v>13723.53</v>
      </c>
      <c r="K391" s="9">
        <v>13145.5</v>
      </c>
      <c r="L391" s="9">
        <v>14094.07</v>
      </c>
      <c r="M391" s="9">
        <v>14274.68</v>
      </c>
      <c r="N391" s="9">
        <v>13275.77</v>
      </c>
      <c r="O391" s="9">
        <v>14206.58</v>
      </c>
      <c r="P391" s="9">
        <v>12045.98</v>
      </c>
      <c r="Q391" s="9">
        <v>10295.620000000001</v>
      </c>
    </row>
    <row r="392" spans="2:17" x14ac:dyDescent="0.25">
      <c r="B392" s="9">
        <v>13</v>
      </c>
      <c r="C392" s="10" t="s">
        <v>30</v>
      </c>
      <c r="D392" s="3" t="str">
        <f>VLOOKUP(C392,'Class Desc'!$C$5:$D$53,2,FALSE)</f>
        <v>HSG AUTH MULT UNIT WATER</v>
      </c>
      <c r="E392" s="15">
        <v>0.75</v>
      </c>
      <c r="F392" s="9">
        <v>6466.62</v>
      </c>
      <c r="G392" s="9">
        <v>7113.3</v>
      </c>
      <c r="H392" s="9">
        <v>7375.96</v>
      </c>
      <c r="I392" s="9">
        <v>8431.5</v>
      </c>
      <c r="J392" s="9">
        <v>9294.02</v>
      </c>
      <c r="K392" s="9">
        <v>10902.94</v>
      </c>
      <c r="L392" s="9">
        <v>10559.79</v>
      </c>
      <c r="M392" s="9">
        <v>11855.01</v>
      </c>
      <c r="N392" s="9">
        <v>9714.0300000000007</v>
      </c>
      <c r="O392" s="9">
        <v>10458.02</v>
      </c>
      <c r="P392" s="9">
        <v>7897.28</v>
      </c>
      <c r="Q392" s="9">
        <v>6327.99</v>
      </c>
    </row>
    <row r="393" spans="2:17" x14ac:dyDescent="0.25">
      <c r="B393" s="9">
        <v>13</v>
      </c>
      <c r="C393" s="10" t="s">
        <v>30</v>
      </c>
      <c r="D393" s="3" t="str">
        <f>VLOOKUP(C393,'Class Desc'!$C$5:$D$53,2,FALSE)</f>
        <v>HSG AUTH MULT UNIT WATER</v>
      </c>
      <c r="E393" s="15">
        <v>1</v>
      </c>
      <c r="F393" s="9">
        <v>3723.25</v>
      </c>
      <c r="G393" s="9">
        <v>4449.45</v>
      </c>
      <c r="H393" s="9">
        <v>4029.96</v>
      </c>
      <c r="I393" s="9">
        <v>4770.74</v>
      </c>
      <c r="J393" s="9">
        <v>4791.6899999999996</v>
      </c>
      <c r="K393" s="9">
        <v>5575.95</v>
      </c>
      <c r="L393" s="9">
        <v>5807.24</v>
      </c>
      <c r="M393" s="9">
        <v>5998.05</v>
      </c>
      <c r="N393" s="9">
        <v>5055.28</v>
      </c>
      <c r="O393" s="9">
        <v>5379.46</v>
      </c>
      <c r="P393" s="9">
        <v>4608.03</v>
      </c>
      <c r="Q393" s="9">
        <v>4066.98</v>
      </c>
    </row>
    <row r="394" spans="2:17" x14ac:dyDescent="0.25">
      <c r="B394" s="9">
        <v>13</v>
      </c>
      <c r="C394" s="10" t="s">
        <v>30</v>
      </c>
      <c r="D394" s="3" t="str">
        <f>VLOOKUP(C394,'Class Desc'!$C$5:$D$53,2,FALSE)</f>
        <v>HSG AUTH MULT UNIT WATER</v>
      </c>
      <c r="E394" s="15">
        <v>1.5</v>
      </c>
      <c r="F394" s="9">
        <v>6615.63</v>
      </c>
      <c r="G394" s="9">
        <v>7489.05</v>
      </c>
      <c r="H394" s="9">
        <v>7137.8</v>
      </c>
      <c r="I394" s="9">
        <v>8186.24</v>
      </c>
      <c r="J394" s="9">
        <v>9063.92</v>
      </c>
      <c r="K394" s="9">
        <v>9912.5300000000007</v>
      </c>
      <c r="L394" s="9">
        <v>9571.01</v>
      </c>
      <c r="M394" s="9">
        <v>10631.59</v>
      </c>
      <c r="N394" s="9">
        <v>9566.6200000000008</v>
      </c>
      <c r="O394" s="9">
        <v>9736.77</v>
      </c>
      <c r="P394" s="9">
        <v>8176.53</v>
      </c>
      <c r="Q394" s="9">
        <v>7136.18</v>
      </c>
    </row>
    <row r="395" spans="2:17" x14ac:dyDescent="0.25">
      <c r="B395" s="9">
        <v>13</v>
      </c>
      <c r="C395" s="10" t="s">
        <v>30</v>
      </c>
      <c r="D395" s="3" t="str">
        <f>VLOOKUP(C395,'Class Desc'!$C$5:$D$53,2,FALSE)</f>
        <v>HSG AUTH MULT UNIT WATER</v>
      </c>
      <c r="E395" s="15">
        <v>2</v>
      </c>
      <c r="F395" s="9">
        <v>1909.53</v>
      </c>
      <c r="G395" s="9">
        <v>2553.0300000000002</v>
      </c>
      <c r="H395" s="9">
        <v>2294.3200000000002</v>
      </c>
      <c r="I395" s="9">
        <v>2590.56</v>
      </c>
      <c r="J395" s="9">
        <v>2530.94</v>
      </c>
      <c r="K395" s="9">
        <v>2952.3</v>
      </c>
      <c r="L395" s="9">
        <v>3096.19</v>
      </c>
      <c r="M395" s="9">
        <v>2801.05</v>
      </c>
      <c r="N395" s="9">
        <v>2964.81</v>
      </c>
      <c r="O395" s="9">
        <v>4344.08</v>
      </c>
      <c r="P395" s="9">
        <v>3265.1</v>
      </c>
      <c r="Q395" s="9">
        <v>2996.1</v>
      </c>
    </row>
    <row r="396" spans="2:17" x14ac:dyDescent="0.25">
      <c r="B396" s="9">
        <v>13</v>
      </c>
      <c r="C396" s="10" t="s">
        <v>30</v>
      </c>
      <c r="D396" s="3" t="str">
        <f>VLOOKUP(C396,'Class Desc'!$C$5:$D$53,2,FALSE)</f>
        <v>HSG AUTH MULT UNIT WATER</v>
      </c>
      <c r="E396" s="15">
        <v>3</v>
      </c>
      <c r="F396" s="9">
        <v>1479.59</v>
      </c>
      <c r="G396" s="9">
        <v>1717.65</v>
      </c>
      <c r="H396" s="9">
        <v>1723.17</v>
      </c>
      <c r="I396" s="9">
        <v>1751.13</v>
      </c>
      <c r="J396" s="9">
        <v>2026.4</v>
      </c>
      <c r="K396" s="9">
        <v>1878.83</v>
      </c>
      <c r="L396" s="9">
        <v>1929.98</v>
      </c>
      <c r="M396" s="9">
        <v>2163.29</v>
      </c>
      <c r="N396" s="9">
        <v>1815.53</v>
      </c>
      <c r="O396" s="9">
        <v>2215.5500000000002</v>
      </c>
      <c r="P396" s="9">
        <v>1799.71</v>
      </c>
      <c r="Q396" s="9">
        <v>1893.92</v>
      </c>
    </row>
    <row r="397" spans="2:17" x14ac:dyDescent="0.25">
      <c r="B397" s="9">
        <v>13</v>
      </c>
      <c r="C397" s="10" t="s">
        <v>30</v>
      </c>
      <c r="D397" s="3" t="str">
        <f>VLOOKUP(C397,'Class Desc'!$C$5:$D$53,2,FALSE)</f>
        <v>HSG AUTH MULT UNIT WATER</v>
      </c>
      <c r="E397" s="15">
        <v>4</v>
      </c>
      <c r="F397" s="9">
        <v>883.05</v>
      </c>
      <c r="G397" s="9">
        <v>1000.59</v>
      </c>
      <c r="H397" s="9">
        <v>896.45</v>
      </c>
      <c r="I397" s="9">
        <v>716.87</v>
      </c>
      <c r="J397" s="9">
        <v>898.66</v>
      </c>
      <c r="K397" s="9">
        <v>735.27</v>
      </c>
      <c r="L397" s="9">
        <v>731.59</v>
      </c>
      <c r="M397" s="9">
        <v>783.84</v>
      </c>
      <c r="N397" s="9">
        <v>792.67</v>
      </c>
      <c r="O397" s="9">
        <v>937.3</v>
      </c>
      <c r="P397" s="9">
        <v>746.31</v>
      </c>
      <c r="Q397" s="9">
        <v>745.57</v>
      </c>
    </row>
    <row r="398" spans="2:17" x14ac:dyDescent="0.25">
      <c r="B398" s="9">
        <v>13</v>
      </c>
      <c r="C398" s="10" t="s">
        <v>32</v>
      </c>
      <c r="D398" s="3" t="str">
        <f>VLOOKUP(C398,'Class Desc'!$C$5:$D$53,2,FALSE)</f>
        <v>SINGLE FAMILY WATER</v>
      </c>
      <c r="E398" s="10" t="s">
        <v>12</v>
      </c>
      <c r="F398" s="9">
        <v>11347.76</v>
      </c>
      <c r="G398" s="9">
        <v>8036</v>
      </c>
      <c r="H398" s="9">
        <v>8908.27</v>
      </c>
      <c r="I398" s="9">
        <v>10503.04</v>
      </c>
      <c r="J398" s="9">
        <v>8634.7800000000007</v>
      </c>
      <c r="K398" s="9">
        <v>9754.44</v>
      </c>
      <c r="L398" s="9">
        <v>10570</v>
      </c>
      <c r="M398" s="9">
        <v>10621.39</v>
      </c>
      <c r="N398" s="9">
        <v>10850</v>
      </c>
      <c r="O398" s="9">
        <v>11153.95</v>
      </c>
      <c r="P398" s="9">
        <v>8786.52</v>
      </c>
      <c r="Q398" s="9">
        <v>6936</v>
      </c>
    </row>
    <row r="399" spans="2:17" x14ac:dyDescent="0.25">
      <c r="B399" s="9">
        <v>13</v>
      </c>
      <c r="C399" s="10" t="s">
        <v>32</v>
      </c>
      <c r="D399" s="3" t="str">
        <f>VLOOKUP(C399,'Class Desc'!$C$5:$D$53,2,FALSE)</f>
        <v>SINGLE FAMILY WATER</v>
      </c>
      <c r="E399" s="15">
        <v>0.75</v>
      </c>
      <c r="F399" s="9">
        <v>1065418.73</v>
      </c>
      <c r="G399" s="9">
        <v>1172789.9099999999</v>
      </c>
      <c r="H399" s="9">
        <v>1176390.77</v>
      </c>
      <c r="I399" s="9">
        <v>1227752.58</v>
      </c>
      <c r="J399" s="9">
        <v>1273874.08</v>
      </c>
      <c r="K399" s="9">
        <v>1388848.45</v>
      </c>
      <c r="L399" s="9">
        <v>1397547</v>
      </c>
      <c r="M399" s="9">
        <v>1399992.06</v>
      </c>
      <c r="N399" s="9">
        <v>1366312.9</v>
      </c>
      <c r="O399" s="9">
        <v>1330346.8400000001</v>
      </c>
      <c r="P399" s="9">
        <v>1303371.69</v>
      </c>
      <c r="Q399" s="9">
        <v>1112605.56</v>
      </c>
    </row>
    <row r="400" spans="2:17" x14ac:dyDescent="0.25">
      <c r="B400" s="9">
        <v>13</v>
      </c>
      <c r="C400" s="10" t="s">
        <v>32</v>
      </c>
      <c r="D400" s="3" t="str">
        <f>VLOOKUP(C400,'Class Desc'!$C$5:$D$53,2,FALSE)</f>
        <v>SINGLE FAMILY WATER</v>
      </c>
      <c r="E400" s="15">
        <v>1</v>
      </c>
      <c r="F400" s="9">
        <v>428893.84</v>
      </c>
      <c r="G400" s="9">
        <v>446813.68</v>
      </c>
      <c r="H400" s="9">
        <v>453239.09</v>
      </c>
      <c r="I400" s="9">
        <v>506055.7</v>
      </c>
      <c r="J400" s="9">
        <v>507292.92</v>
      </c>
      <c r="K400" s="9">
        <v>549198.66</v>
      </c>
      <c r="L400" s="9">
        <v>587571.6</v>
      </c>
      <c r="M400" s="9">
        <v>552488.09</v>
      </c>
      <c r="N400" s="9">
        <v>540481.94999999995</v>
      </c>
      <c r="O400" s="9">
        <v>543352.80000000005</v>
      </c>
      <c r="P400" s="9">
        <v>483459.45</v>
      </c>
      <c r="Q400" s="9">
        <v>444261.44</v>
      </c>
    </row>
    <row r="401" spans="2:17" x14ac:dyDescent="0.25">
      <c r="B401" s="9">
        <v>13</v>
      </c>
      <c r="C401" s="10" t="s">
        <v>32</v>
      </c>
      <c r="D401" s="3" t="str">
        <f>VLOOKUP(C401,'Class Desc'!$C$5:$D$53,2,FALSE)</f>
        <v>SINGLE FAMILY WATER</v>
      </c>
      <c r="E401" s="15">
        <v>1.5</v>
      </c>
      <c r="F401" s="9">
        <v>4204.41</v>
      </c>
      <c r="G401" s="9">
        <v>4429.0600000000004</v>
      </c>
      <c r="H401" s="9">
        <v>3986.21</v>
      </c>
      <c r="I401" s="9">
        <v>4714.46</v>
      </c>
      <c r="J401" s="9">
        <v>4898.21</v>
      </c>
      <c r="K401" s="9">
        <v>5116.7299999999996</v>
      </c>
      <c r="L401" s="9">
        <v>5509.33</v>
      </c>
      <c r="M401" s="9">
        <v>4960.83</v>
      </c>
      <c r="N401" s="9">
        <v>5125.9399999999996</v>
      </c>
      <c r="O401" s="9">
        <v>4302.96</v>
      </c>
      <c r="P401" s="9">
        <v>3922.52</v>
      </c>
      <c r="Q401" s="9">
        <v>3924.32</v>
      </c>
    </row>
    <row r="402" spans="2:17" x14ac:dyDescent="0.25">
      <c r="B402" s="9">
        <v>13</v>
      </c>
      <c r="C402" s="10" t="s">
        <v>32</v>
      </c>
      <c r="D402" s="3" t="str">
        <f>VLOOKUP(C402,'Class Desc'!$C$5:$D$53,2,FALSE)</f>
        <v>SINGLE FAMILY WATER</v>
      </c>
      <c r="E402" s="15">
        <v>2</v>
      </c>
      <c r="F402" s="9">
        <v>1067.47</v>
      </c>
      <c r="G402" s="9">
        <v>892.73</v>
      </c>
      <c r="H402" s="9">
        <v>887.65</v>
      </c>
      <c r="I402" s="9">
        <v>1036.1300000000001</v>
      </c>
      <c r="J402" s="9">
        <v>929.53</v>
      </c>
      <c r="K402" s="9">
        <v>921.92</v>
      </c>
      <c r="L402" s="9">
        <v>1108.46</v>
      </c>
      <c r="M402" s="9">
        <v>969.72</v>
      </c>
      <c r="N402" s="9">
        <v>1221.4000000000001</v>
      </c>
      <c r="O402" s="9">
        <v>1088.1600000000001</v>
      </c>
      <c r="P402" s="9">
        <v>853.81</v>
      </c>
      <c r="Q402" s="9">
        <v>894</v>
      </c>
    </row>
    <row r="403" spans="2:17" x14ac:dyDescent="0.25">
      <c r="B403" s="9">
        <v>13</v>
      </c>
      <c r="C403" s="10" t="s">
        <v>33</v>
      </c>
      <c r="D403" s="3" t="str">
        <f>VLOOKUP(C403,'Class Desc'!$C$5:$D$53,2,FALSE)</f>
        <v>HSG AUTH SNGLE UNIT WATER</v>
      </c>
      <c r="E403" s="15">
        <v>0.75</v>
      </c>
      <c r="F403" s="9">
        <v>5017.04</v>
      </c>
      <c r="G403" s="9">
        <v>5550.6</v>
      </c>
      <c r="H403" s="9">
        <v>5477.77</v>
      </c>
      <c r="I403" s="9">
        <v>5871.35</v>
      </c>
      <c r="J403" s="9">
        <v>6753.4</v>
      </c>
      <c r="K403" s="9">
        <v>8008.93</v>
      </c>
      <c r="L403" s="9">
        <v>7594.42</v>
      </c>
      <c r="M403" s="9">
        <v>8399.58</v>
      </c>
      <c r="N403" s="9">
        <v>6460.5</v>
      </c>
      <c r="O403" s="9">
        <v>7570.71</v>
      </c>
      <c r="P403" s="9">
        <v>5689.41</v>
      </c>
      <c r="Q403" s="9">
        <v>4831.25</v>
      </c>
    </row>
    <row r="404" spans="2:17" x14ac:dyDescent="0.25">
      <c r="B404" s="9">
        <v>13</v>
      </c>
      <c r="C404" s="10" t="s">
        <v>33</v>
      </c>
      <c r="D404" s="3" t="str">
        <f>VLOOKUP(C404,'Class Desc'!$C$5:$D$53,2,FALSE)</f>
        <v>HSG AUTH SNGLE UNIT WATER</v>
      </c>
      <c r="E404" s="15">
        <v>1</v>
      </c>
      <c r="F404" s="9">
        <v>240.38</v>
      </c>
      <c r="G404" s="9">
        <v>347.9</v>
      </c>
      <c r="H404" s="9">
        <v>338.17</v>
      </c>
      <c r="I404" s="9">
        <v>348.74</v>
      </c>
      <c r="J404" s="9">
        <v>365.23</v>
      </c>
      <c r="K404" s="9">
        <v>529.36</v>
      </c>
      <c r="L404" s="9">
        <v>510.33</v>
      </c>
      <c r="M404" s="9">
        <v>411.35</v>
      </c>
      <c r="N404" s="9">
        <v>409.23</v>
      </c>
      <c r="O404" s="9">
        <v>418.11</v>
      </c>
      <c r="P404" s="9">
        <v>394.85</v>
      </c>
      <c r="Q404" s="9">
        <v>347.47</v>
      </c>
    </row>
    <row r="405" spans="2:17" x14ac:dyDescent="0.25">
      <c r="B405" s="9">
        <v>13</v>
      </c>
      <c r="C405" s="10" t="s">
        <v>34</v>
      </c>
      <c r="D405" s="3" t="str">
        <f>VLOOKUP(C405,'Class Desc'!$C$5:$D$53,2,FALSE)</f>
        <v>SCHOOLS COMMERCIAL</v>
      </c>
      <c r="E405" s="15">
        <v>0.75</v>
      </c>
      <c r="F405" s="9">
        <v>39.14</v>
      </c>
      <c r="G405" s="9">
        <v>94.88</v>
      </c>
      <c r="H405" s="9">
        <v>47.55</v>
      </c>
      <c r="I405" s="9">
        <v>48</v>
      </c>
      <c r="J405" s="9">
        <v>49.32</v>
      </c>
      <c r="K405" s="9">
        <v>99.6</v>
      </c>
      <c r="L405" s="9">
        <v>67.52</v>
      </c>
      <c r="M405" s="9">
        <v>47.99</v>
      </c>
      <c r="N405" s="9">
        <v>57.09</v>
      </c>
      <c r="O405" s="9">
        <v>58.43</v>
      </c>
      <c r="P405" s="9">
        <v>78.31</v>
      </c>
      <c r="Q405" s="9">
        <v>55.32</v>
      </c>
    </row>
    <row r="406" spans="2:17" x14ac:dyDescent="0.25">
      <c r="B406" s="9">
        <v>13</v>
      </c>
      <c r="C406" s="10" t="s">
        <v>34</v>
      </c>
      <c r="D406" s="3" t="str">
        <f>VLOOKUP(C406,'Class Desc'!$C$5:$D$53,2,FALSE)</f>
        <v>SCHOOLS COMMERCIAL</v>
      </c>
      <c r="E406" s="15">
        <v>1</v>
      </c>
      <c r="F406" s="9">
        <v>93.35</v>
      </c>
      <c r="G406" s="9">
        <v>138.30000000000001</v>
      </c>
      <c r="H406" s="9">
        <v>154.07</v>
      </c>
      <c r="I406" s="9">
        <v>142.28</v>
      </c>
      <c r="J406" s="9">
        <v>166.72</v>
      </c>
      <c r="K406" s="9">
        <v>194.18</v>
      </c>
      <c r="L406" s="9">
        <v>254.16</v>
      </c>
      <c r="M406" s="9">
        <v>127.51</v>
      </c>
      <c r="N406" s="9">
        <v>139.86000000000001</v>
      </c>
      <c r="O406" s="9">
        <v>152.11000000000001</v>
      </c>
      <c r="P406" s="9">
        <v>160.94999999999999</v>
      </c>
      <c r="Q406" s="9">
        <v>141.19</v>
      </c>
    </row>
    <row r="407" spans="2:17" x14ac:dyDescent="0.25">
      <c r="B407" s="9">
        <v>13</v>
      </c>
      <c r="C407" s="10" t="s">
        <v>34</v>
      </c>
      <c r="D407" s="3" t="str">
        <f>VLOOKUP(C407,'Class Desc'!$C$5:$D$53,2,FALSE)</f>
        <v>SCHOOLS COMMERCIAL</v>
      </c>
      <c r="E407" s="15">
        <v>1.5</v>
      </c>
      <c r="F407" s="9">
        <v>329.89</v>
      </c>
      <c r="G407" s="9">
        <v>444.27</v>
      </c>
      <c r="H407" s="9">
        <v>504.54</v>
      </c>
      <c r="I407" s="9">
        <v>479.2</v>
      </c>
      <c r="J407" s="9">
        <v>571</v>
      </c>
      <c r="K407" s="9">
        <v>850.3</v>
      </c>
      <c r="L407" s="9">
        <v>736.57</v>
      </c>
      <c r="M407" s="9">
        <v>780.04</v>
      </c>
      <c r="N407" s="9">
        <v>626.08000000000004</v>
      </c>
      <c r="O407" s="9">
        <v>680.06</v>
      </c>
      <c r="P407" s="9">
        <v>678.4</v>
      </c>
      <c r="Q407" s="9">
        <v>424.22</v>
      </c>
    </row>
    <row r="408" spans="2:17" x14ac:dyDescent="0.25">
      <c r="B408" s="9">
        <v>13</v>
      </c>
      <c r="C408" s="10" t="s">
        <v>34</v>
      </c>
      <c r="D408" s="3" t="str">
        <f>VLOOKUP(C408,'Class Desc'!$C$5:$D$53,2,FALSE)</f>
        <v>SCHOOLS COMMERCIAL</v>
      </c>
      <c r="E408" s="15">
        <v>2</v>
      </c>
      <c r="F408" s="9">
        <v>2847.86</v>
      </c>
      <c r="G408" s="9">
        <v>3735.53</v>
      </c>
      <c r="H408" s="9">
        <v>3938.86</v>
      </c>
      <c r="I408" s="9">
        <v>3765.52</v>
      </c>
      <c r="J408" s="9">
        <v>5323.93</v>
      </c>
      <c r="K408" s="9">
        <v>6008.97</v>
      </c>
      <c r="L408" s="9">
        <v>7169.95</v>
      </c>
      <c r="M408" s="9">
        <v>7340.24</v>
      </c>
      <c r="N408" s="9">
        <v>7096.42</v>
      </c>
      <c r="O408" s="9">
        <v>6409.8</v>
      </c>
      <c r="P408" s="9">
        <v>5587.71</v>
      </c>
      <c r="Q408" s="9">
        <v>4454.78</v>
      </c>
    </row>
    <row r="409" spans="2:17" x14ac:dyDescent="0.25">
      <c r="B409" s="9">
        <v>13</v>
      </c>
      <c r="C409" s="10" t="s">
        <v>34</v>
      </c>
      <c r="D409" s="3" t="str">
        <f>VLOOKUP(C409,'Class Desc'!$C$5:$D$53,2,FALSE)</f>
        <v>SCHOOLS COMMERCIAL</v>
      </c>
      <c r="E409" s="15">
        <v>3</v>
      </c>
      <c r="F409" s="9">
        <v>3547.02</v>
      </c>
      <c r="G409" s="9">
        <v>5615.27</v>
      </c>
      <c r="H409" s="9">
        <v>5832.19</v>
      </c>
      <c r="I409" s="9">
        <v>5870.96</v>
      </c>
      <c r="J409" s="9">
        <v>7040.09</v>
      </c>
      <c r="K409" s="9">
        <v>7373.19</v>
      </c>
      <c r="L409" s="9">
        <v>5349.18</v>
      </c>
      <c r="M409" s="9">
        <v>4880.66</v>
      </c>
      <c r="N409" s="9">
        <v>6043.44</v>
      </c>
      <c r="O409" s="9">
        <v>7986.48</v>
      </c>
      <c r="P409" s="9">
        <v>7504.16</v>
      </c>
      <c r="Q409" s="9">
        <v>5654.34</v>
      </c>
    </row>
    <row r="410" spans="2:17" x14ac:dyDescent="0.25">
      <c r="B410" s="9">
        <v>13</v>
      </c>
      <c r="C410" s="10" t="s">
        <v>34</v>
      </c>
      <c r="D410" s="3" t="str">
        <f>VLOOKUP(C410,'Class Desc'!$C$5:$D$53,2,FALSE)</f>
        <v>SCHOOLS COMMERCIAL</v>
      </c>
      <c r="E410" s="15">
        <v>4</v>
      </c>
      <c r="F410" s="9">
        <v>8776.2000000000007</v>
      </c>
      <c r="G410" s="9">
        <v>9675.2199999999993</v>
      </c>
      <c r="H410" s="9">
        <v>12127.8</v>
      </c>
      <c r="I410" s="9">
        <v>12968.77</v>
      </c>
      <c r="J410" s="9">
        <v>15638.65</v>
      </c>
      <c r="K410" s="9">
        <v>17736.18</v>
      </c>
      <c r="L410" s="9">
        <v>12059.72</v>
      </c>
      <c r="M410" s="9">
        <v>12699.81</v>
      </c>
      <c r="N410" s="9">
        <v>14164.61</v>
      </c>
      <c r="O410" s="9">
        <v>14149.99</v>
      </c>
      <c r="P410" s="9">
        <v>14363.37</v>
      </c>
      <c r="Q410" s="9">
        <v>10699</v>
      </c>
    </row>
    <row r="411" spans="2:17" x14ac:dyDescent="0.25">
      <c r="B411" s="9">
        <v>13</v>
      </c>
      <c r="C411" s="10" t="s">
        <v>34</v>
      </c>
      <c r="D411" s="3" t="str">
        <f>VLOOKUP(C411,'Class Desc'!$C$5:$D$53,2,FALSE)</f>
        <v>SCHOOLS COMMERCIAL</v>
      </c>
      <c r="E411" s="15">
        <v>6</v>
      </c>
      <c r="F411" s="9">
        <v>1759.71</v>
      </c>
      <c r="G411" s="9">
        <v>2252.56</v>
      </c>
      <c r="H411" s="9">
        <v>2490.66</v>
      </c>
      <c r="I411" s="9">
        <v>2536.29</v>
      </c>
      <c r="J411" s="9">
        <v>2426.62</v>
      </c>
      <c r="K411" s="9">
        <v>2158.7199999999998</v>
      </c>
      <c r="L411" s="9">
        <v>1463.57</v>
      </c>
      <c r="M411" s="9">
        <v>1141.33</v>
      </c>
      <c r="N411" s="9">
        <v>3248</v>
      </c>
      <c r="O411" s="9">
        <v>2791.31</v>
      </c>
      <c r="P411" s="9">
        <v>2680.18</v>
      </c>
      <c r="Q411" s="9">
        <v>1926.14</v>
      </c>
    </row>
    <row r="412" spans="2:17" x14ac:dyDescent="0.25">
      <c r="B412" s="9">
        <v>14</v>
      </c>
      <c r="C412" s="10" t="s">
        <v>11</v>
      </c>
      <c r="D412" s="3" t="str">
        <f>VLOOKUP(C412,'Class Desc'!$C$5:$D$53,2,FALSE)</f>
        <v>AGRICULTURAL WATER</v>
      </c>
      <c r="E412" s="10" t="s">
        <v>12</v>
      </c>
      <c r="F412" s="11"/>
      <c r="G412" s="11"/>
      <c r="H412" s="11"/>
      <c r="I412" s="9">
        <v>1600</v>
      </c>
      <c r="J412" s="11"/>
      <c r="K412" s="11"/>
      <c r="L412" s="11"/>
      <c r="M412" s="11"/>
      <c r="N412" s="9">
        <v>205</v>
      </c>
      <c r="O412" s="9">
        <v>370</v>
      </c>
      <c r="P412" s="11"/>
      <c r="Q412" s="11"/>
    </row>
    <row r="413" spans="2:17" x14ac:dyDescent="0.25">
      <c r="B413" s="9">
        <v>14</v>
      </c>
      <c r="C413" s="10" t="s">
        <v>11</v>
      </c>
      <c r="D413" s="3" t="str">
        <f>VLOOKUP(C413,'Class Desc'!$C$5:$D$53,2,FALSE)</f>
        <v>AGRICULTURAL WATER</v>
      </c>
      <c r="E413" s="15">
        <v>0.75</v>
      </c>
      <c r="F413" s="9">
        <v>1965.26</v>
      </c>
      <c r="G413" s="9">
        <v>2255.8200000000002</v>
      </c>
      <c r="H413" s="9">
        <v>2807.57</v>
      </c>
      <c r="I413" s="9">
        <v>3801.38</v>
      </c>
      <c r="J413" s="9">
        <v>3853.51</v>
      </c>
      <c r="K413" s="9">
        <v>3947.88</v>
      </c>
      <c r="L413" s="9">
        <v>2124.5100000000002</v>
      </c>
      <c r="M413" s="9">
        <v>1827.58</v>
      </c>
      <c r="N413" s="9">
        <v>2324.34</v>
      </c>
      <c r="O413" s="9">
        <v>2466.98</v>
      </c>
      <c r="P413" s="9">
        <v>2336.4499999999998</v>
      </c>
      <c r="Q413" s="9">
        <v>2551.64</v>
      </c>
    </row>
    <row r="414" spans="2:17" x14ac:dyDescent="0.25">
      <c r="B414" s="9">
        <v>14</v>
      </c>
      <c r="C414" s="10" t="s">
        <v>11</v>
      </c>
      <c r="D414" s="3" t="str">
        <f>VLOOKUP(C414,'Class Desc'!$C$5:$D$53,2,FALSE)</f>
        <v>AGRICULTURAL WATER</v>
      </c>
      <c r="E414" s="15">
        <v>1</v>
      </c>
      <c r="F414" s="9">
        <v>599.45000000000005</v>
      </c>
      <c r="G414" s="9">
        <v>622.25</v>
      </c>
      <c r="H414" s="9">
        <v>474.32</v>
      </c>
      <c r="I414" s="9">
        <v>634.33000000000004</v>
      </c>
      <c r="J414" s="9">
        <v>697.7</v>
      </c>
      <c r="K414" s="9">
        <v>837.14</v>
      </c>
      <c r="L414" s="9">
        <v>805.57</v>
      </c>
      <c r="M414" s="9">
        <v>911.13</v>
      </c>
      <c r="N414" s="9">
        <v>756.29</v>
      </c>
      <c r="O414" s="9">
        <v>654.02</v>
      </c>
      <c r="P414" s="9">
        <v>629.41</v>
      </c>
      <c r="Q414" s="9">
        <v>539.73</v>
      </c>
    </row>
    <row r="415" spans="2:17" x14ac:dyDescent="0.25">
      <c r="B415" s="9">
        <v>14</v>
      </c>
      <c r="C415" s="10" t="s">
        <v>11</v>
      </c>
      <c r="D415" s="3" t="str">
        <f>VLOOKUP(C415,'Class Desc'!$C$5:$D$53,2,FALSE)</f>
        <v>AGRICULTURAL WATER</v>
      </c>
      <c r="E415" s="15">
        <v>1.5</v>
      </c>
      <c r="F415" s="9">
        <v>884.16</v>
      </c>
      <c r="G415" s="9">
        <v>958.16</v>
      </c>
      <c r="H415" s="9">
        <v>787.74</v>
      </c>
      <c r="I415" s="9">
        <v>865.5</v>
      </c>
      <c r="J415" s="9">
        <v>1032.8599999999999</v>
      </c>
      <c r="K415" s="9">
        <v>1128.75</v>
      </c>
      <c r="L415" s="9">
        <v>962.77</v>
      </c>
      <c r="M415" s="9">
        <v>1124.73</v>
      </c>
      <c r="N415" s="9">
        <v>1146.73</v>
      </c>
      <c r="O415" s="9">
        <v>847.34</v>
      </c>
      <c r="P415" s="9">
        <v>841.99</v>
      </c>
      <c r="Q415" s="9">
        <v>771.81</v>
      </c>
    </row>
    <row r="416" spans="2:17" x14ac:dyDescent="0.25">
      <c r="B416" s="9">
        <v>14</v>
      </c>
      <c r="C416" s="10" t="s">
        <v>11</v>
      </c>
      <c r="D416" s="3" t="str">
        <f>VLOOKUP(C416,'Class Desc'!$C$5:$D$53,2,FALSE)</f>
        <v>AGRICULTURAL WATER</v>
      </c>
      <c r="E416" s="15">
        <v>10</v>
      </c>
      <c r="F416" s="9">
        <v>157.97</v>
      </c>
      <c r="G416" s="9">
        <v>159.11000000000001</v>
      </c>
      <c r="H416" s="9">
        <v>162.01</v>
      </c>
      <c r="I416" s="9">
        <v>162.01</v>
      </c>
      <c r="J416" s="9">
        <v>162.01</v>
      </c>
      <c r="K416" s="9">
        <v>162.01</v>
      </c>
      <c r="L416" s="9">
        <v>162.01</v>
      </c>
      <c r="M416" s="9">
        <v>162.01</v>
      </c>
      <c r="N416" s="9">
        <v>162.01</v>
      </c>
      <c r="O416" s="9">
        <v>162.01</v>
      </c>
      <c r="P416" s="9">
        <v>162.01</v>
      </c>
      <c r="Q416" s="9">
        <v>162.01</v>
      </c>
    </row>
    <row r="417" spans="2:17" x14ac:dyDescent="0.25">
      <c r="B417" s="9">
        <v>14</v>
      </c>
      <c r="C417" s="10" t="s">
        <v>11</v>
      </c>
      <c r="D417" s="3" t="str">
        <f>VLOOKUP(C417,'Class Desc'!$C$5:$D$53,2,FALSE)</f>
        <v>AGRICULTURAL WATER</v>
      </c>
      <c r="E417" s="15">
        <v>2</v>
      </c>
      <c r="F417" s="9">
        <v>594.34</v>
      </c>
      <c r="G417" s="9">
        <v>637.70000000000005</v>
      </c>
      <c r="H417" s="9">
        <v>164.73</v>
      </c>
      <c r="I417" s="9">
        <v>482.82</v>
      </c>
      <c r="J417" s="9">
        <v>703.54</v>
      </c>
      <c r="K417" s="9">
        <v>1753.33</v>
      </c>
      <c r="L417" s="9">
        <v>732.49</v>
      </c>
      <c r="M417" s="9">
        <v>1097.21</v>
      </c>
      <c r="N417" s="9">
        <v>880.26</v>
      </c>
      <c r="O417" s="9">
        <v>700.9</v>
      </c>
      <c r="P417" s="9">
        <v>609.16</v>
      </c>
      <c r="Q417" s="9">
        <v>549.75</v>
      </c>
    </row>
    <row r="418" spans="2:17" x14ac:dyDescent="0.25">
      <c r="B418" s="9">
        <v>14</v>
      </c>
      <c r="C418" s="10" t="s">
        <v>11</v>
      </c>
      <c r="D418" s="3" t="str">
        <f>VLOOKUP(C418,'Class Desc'!$C$5:$D$53,2,FALSE)</f>
        <v>AGRICULTURAL WATER</v>
      </c>
      <c r="E418" s="15">
        <v>3</v>
      </c>
      <c r="F418" s="9">
        <v>2207.11</v>
      </c>
      <c r="G418" s="9">
        <v>1985.9</v>
      </c>
      <c r="H418" s="9">
        <v>1226.67</v>
      </c>
      <c r="I418" s="9">
        <v>2044.32</v>
      </c>
      <c r="J418" s="9">
        <v>2047.48</v>
      </c>
      <c r="K418" s="9">
        <v>2799.09</v>
      </c>
      <c r="L418" s="9">
        <v>2487.34</v>
      </c>
      <c r="M418" s="9">
        <v>3319.04</v>
      </c>
      <c r="N418" s="9">
        <v>3256.26</v>
      </c>
      <c r="O418" s="9">
        <v>3357.34</v>
      </c>
      <c r="P418" s="9">
        <v>2169.65</v>
      </c>
      <c r="Q418" s="9">
        <v>1938.39</v>
      </c>
    </row>
    <row r="419" spans="2:17" x14ac:dyDescent="0.25">
      <c r="B419" s="9">
        <v>14</v>
      </c>
      <c r="C419" s="10" t="s">
        <v>11</v>
      </c>
      <c r="D419" s="3" t="str">
        <f>VLOOKUP(C419,'Class Desc'!$C$5:$D$53,2,FALSE)</f>
        <v>AGRICULTURAL WATER</v>
      </c>
      <c r="E419" s="15">
        <v>4</v>
      </c>
      <c r="F419" s="9">
        <v>1010.96</v>
      </c>
      <c r="G419" s="9">
        <v>1126.82</v>
      </c>
      <c r="H419" s="9">
        <v>957.41</v>
      </c>
      <c r="I419" s="9">
        <v>2275.79</v>
      </c>
      <c r="J419" s="9">
        <v>3843.86</v>
      </c>
      <c r="K419" s="9">
        <v>2284.41</v>
      </c>
      <c r="L419" s="9">
        <v>1313.61</v>
      </c>
      <c r="M419" s="9">
        <v>2070.5700000000002</v>
      </c>
      <c r="N419" s="9">
        <v>5679.32</v>
      </c>
      <c r="O419" s="9">
        <v>2145.11</v>
      </c>
      <c r="P419" s="9">
        <v>1455.28</v>
      </c>
      <c r="Q419" s="9">
        <v>1101.77</v>
      </c>
    </row>
    <row r="420" spans="2:17" x14ac:dyDescent="0.25">
      <c r="B420" s="9">
        <v>14</v>
      </c>
      <c r="C420" s="10" t="s">
        <v>11</v>
      </c>
      <c r="D420" s="3" t="str">
        <f>VLOOKUP(C420,'Class Desc'!$C$5:$D$53,2,FALSE)</f>
        <v>AGRICULTURAL WATER</v>
      </c>
      <c r="E420" s="15">
        <v>6</v>
      </c>
      <c r="F420" s="9">
        <v>28111.759999999998</v>
      </c>
      <c r="G420" s="9">
        <v>21837.91</v>
      </c>
      <c r="H420" s="9">
        <v>18442.46</v>
      </c>
      <c r="I420" s="9">
        <v>23031.31</v>
      </c>
      <c r="J420" s="9">
        <v>39689.660000000003</v>
      </c>
      <c r="K420" s="9">
        <v>42821.34</v>
      </c>
      <c r="L420" s="9">
        <v>14978.13</v>
      </c>
      <c r="M420" s="9">
        <v>30526.97</v>
      </c>
      <c r="N420" s="9">
        <v>21302.7</v>
      </c>
      <c r="O420" s="9">
        <v>32688.09</v>
      </c>
      <c r="P420" s="9">
        <v>43797.48</v>
      </c>
      <c r="Q420" s="9">
        <v>21283.5</v>
      </c>
    </row>
    <row r="421" spans="2:17" x14ac:dyDescent="0.25">
      <c r="B421" s="9">
        <v>14</v>
      </c>
      <c r="C421" s="10" t="s">
        <v>11</v>
      </c>
      <c r="D421" s="3" t="str">
        <f>VLOOKUP(C421,'Class Desc'!$C$5:$D$53,2,FALSE)</f>
        <v>AGRICULTURAL WATER</v>
      </c>
      <c r="E421" s="15">
        <v>8</v>
      </c>
      <c r="F421" s="9">
        <v>8252.17</v>
      </c>
      <c r="G421" s="9">
        <v>9050.09</v>
      </c>
      <c r="H421" s="9">
        <v>9647.39</v>
      </c>
      <c r="I421" s="9">
        <v>7323.96</v>
      </c>
      <c r="J421" s="9">
        <v>13317.6</v>
      </c>
      <c r="K421" s="9">
        <v>13908.64</v>
      </c>
      <c r="L421" s="9">
        <v>10777.87</v>
      </c>
      <c r="M421" s="9">
        <v>11963.29</v>
      </c>
      <c r="N421" s="9">
        <v>7132.48</v>
      </c>
      <c r="O421" s="9">
        <v>9897.86</v>
      </c>
      <c r="P421" s="9">
        <v>8475.41</v>
      </c>
      <c r="Q421" s="9">
        <v>7447.01</v>
      </c>
    </row>
    <row r="422" spans="2:17" x14ac:dyDescent="0.25">
      <c r="B422" s="9">
        <v>14</v>
      </c>
      <c r="C422" s="10" t="s">
        <v>16</v>
      </c>
      <c r="D422" s="3" t="str">
        <f>VLOOKUP(C422,'Class Desc'!$C$5:$D$53,2,FALSE)</f>
        <v>COMMERCIAL WATER</v>
      </c>
      <c r="E422" s="10" t="s">
        <v>12</v>
      </c>
      <c r="F422" s="9">
        <v>866.72</v>
      </c>
      <c r="G422" s="9">
        <v>3267.61</v>
      </c>
      <c r="H422" s="9">
        <v>5421.61</v>
      </c>
      <c r="I422" s="9">
        <v>1993.61</v>
      </c>
      <c r="J422" s="9">
        <v>4734.6099999999997</v>
      </c>
      <c r="K422" s="9">
        <v>5804.61</v>
      </c>
      <c r="L422" s="9">
        <v>3375.74</v>
      </c>
      <c r="M422" s="9">
        <v>5628.26</v>
      </c>
      <c r="N422" s="9">
        <v>5706.1</v>
      </c>
      <c r="O422" s="9">
        <v>3761.89</v>
      </c>
      <c r="P422" s="9">
        <v>5104.58</v>
      </c>
      <c r="Q422" s="9">
        <v>2221.5700000000002</v>
      </c>
    </row>
    <row r="423" spans="2:17" x14ac:dyDescent="0.25">
      <c r="B423" s="9">
        <v>14</v>
      </c>
      <c r="C423" s="10" t="s">
        <v>16</v>
      </c>
      <c r="D423" s="3" t="str">
        <f>VLOOKUP(C423,'Class Desc'!$C$5:$D$53,2,FALSE)</f>
        <v>COMMERCIAL WATER</v>
      </c>
      <c r="E423" s="15">
        <v>0.75</v>
      </c>
      <c r="F423" s="9">
        <v>28094.71</v>
      </c>
      <c r="G423" s="9">
        <v>28532.73</v>
      </c>
      <c r="H423" s="9">
        <v>26198.080000000002</v>
      </c>
      <c r="I423" s="9">
        <v>28523.94</v>
      </c>
      <c r="J423" s="9">
        <v>29162.66</v>
      </c>
      <c r="K423" s="9">
        <v>30312.959999999999</v>
      </c>
      <c r="L423" s="9">
        <v>30221.38</v>
      </c>
      <c r="M423" s="9">
        <v>28731.72</v>
      </c>
      <c r="N423" s="9">
        <v>27434.86</v>
      </c>
      <c r="O423" s="9">
        <v>28328.68</v>
      </c>
      <c r="P423" s="9">
        <v>27315.02</v>
      </c>
      <c r="Q423" s="9">
        <v>25977.97</v>
      </c>
    </row>
    <row r="424" spans="2:17" x14ac:dyDescent="0.25">
      <c r="B424" s="9">
        <v>14</v>
      </c>
      <c r="C424" s="10" t="s">
        <v>16</v>
      </c>
      <c r="D424" s="3" t="str">
        <f>VLOOKUP(C424,'Class Desc'!$C$5:$D$53,2,FALSE)</f>
        <v>COMMERCIAL WATER</v>
      </c>
      <c r="E424" s="15">
        <v>1</v>
      </c>
      <c r="F424" s="9">
        <v>32285.759999999998</v>
      </c>
      <c r="G424" s="9">
        <v>30686.58</v>
      </c>
      <c r="H424" s="9">
        <v>28206.37</v>
      </c>
      <c r="I424" s="9">
        <v>33087.33</v>
      </c>
      <c r="J424" s="9">
        <v>34118.120000000003</v>
      </c>
      <c r="K424" s="9">
        <v>40543.74</v>
      </c>
      <c r="L424" s="9">
        <v>40248.28</v>
      </c>
      <c r="M424" s="9">
        <v>37161.51</v>
      </c>
      <c r="N424" s="9">
        <v>34712.61</v>
      </c>
      <c r="O424" s="9">
        <v>33442.51</v>
      </c>
      <c r="P424" s="9">
        <v>30399.91</v>
      </c>
      <c r="Q424" s="9">
        <v>26683.84</v>
      </c>
    </row>
    <row r="425" spans="2:17" x14ac:dyDescent="0.25">
      <c r="B425" s="9">
        <v>14</v>
      </c>
      <c r="C425" s="10" t="s">
        <v>16</v>
      </c>
      <c r="D425" s="3" t="str">
        <f>VLOOKUP(C425,'Class Desc'!$C$5:$D$53,2,FALSE)</f>
        <v>COMMERCIAL WATER</v>
      </c>
      <c r="E425" s="15">
        <v>1.5</v>
      </c>
      <c r="F425" s="9">
        <v>73219.86</v>
      </c>
      <c r="G425" s="9">
        <v>68392.91</v>
      </c>
      <c r="H425" s="9">
        <v>73568.2</v>
      </c>
      <c r="I425" s="9">
        <v>92805.41</v>
      </c>
      <c r="J425" s="9">
        <v>116034.05</v>
      </c>
      <c r="K425" s="9">
        <v>156987.94</v>
      </c>
      <c r="L425" s="9">
        <v>118178.44</v>
      </c>
      <c r="M425" s="9">
        <v>108030.74</v>
      </c>
      <c r="N425" s="9">
        <v>85482.79</v>
      </c>
      <c r="O425" s="9">
        <v>78720.5</v>
      </c>
      <c r="P425" s="9">
        <v>67314.350000000006</v>
      </c>
      <c r="Q425" s="9">
        <v>61914.400000000001</v>
      </c>
    </row>
    <row r="426" spans="2:17" x14ac:dyDescent="0.25">
      <c r="B426" s="9">
        <v>14</v>
      </c>
      <c r="C426" s="10" t="s">
        <v>16</v>
      </c>
      <c r="D426" s="3" t="str">
        <f>VLOOKUP(C426,'Class Desc'!$C$5:$D$53,2,FALSE)</f>
        <v>COMMERCIAL WATER</v>
      </c>
      <c r="E426" s="15">
        <v>10</v>
      </c>
      <c r="F426" s="9">
        <v>5339.32</v>
      </c>
      <c r="G426" s="9">
        <v>5465.75</v>
      </c>
      <c r="H426" s="9">
        <v>5397.57</v>
      </c>
      <c r="I426" s="9">
        <v>5476.67</v>
      </c>
      <c r="J426" s="9">
        <v>5479.27</v>
      </c>
      <c r="K426" s="9">
        <v>5490.55</v>
      </c>
      <c r="L426" s="9">
        <v>5415.28</v>
      </c>
      <c r="M426" s="9">
        <v>5505.59</v>
      </c>
      <c r="N426" s="9">
        <v>5392.51</v>
      </c>
      <c r="O426" s="9">
        <v>5490.55</v>
      </c>
      <c r="P426" s="9">
        <v>5422.87</v>
      </c>
      <c r="Q426" s="9">
        <v>5472.43</v>
      </c>
    </row>
    <row r="427" spans="2:17" x14ac:dyDescent="0.25">
      <c r="B427" s="9">
        <v>14</v>
      </c>
      <c r="C427" s="10" t="s">
        <v>16</v>
      </c>
      <c r="D427" s="3" t="str">
        <f>VLOOKUP(C427,'Class Desc'!$C$5:$D$53,2,FALSE)</f>
        <v>COMMERCIAL WATER</v>
      </c>
      <c r="E427" s="15">
        <v>2</v>
      </c>
      <c r="F427" s="9">
        <v>159418.17000000001</v>
      </c>
      <c r="G427" s="9">
        <v>155672.22</v>
      </c>
      <c r="H427" s="9">
        <v>143444.85</v>
      </c>
      <c r="I427" s="9">
        <v>178206.58</v>
      </c>
      <c r="J427" s="9">
        <v>188890.85</v>
      </c>
      <c r="K427" s="9">
        <v>214768.51</v>
      </c>
      <c r="L427" s="9">
        <v>196475.01</v>
      </c>
      <c r="M427" s="9">
        <v>180344.16</v>
      </c>
      <c r="N427" s="9">
        <v>162220.38</v>
      </c>
      <c r="O427" s="9">
        <v>156702.54999999999</v>
      </c>
      <c r="P427" s="9">
        <v>151576.28</v>
      </c>
      <c r="Q427" s="9">
        <v>151836.01999999999</v>
      </c>
    </row>
    <row r="428" spans="2:17" x14ac:dyDescent="0.25">
      <c r="B428" s="9">
        <v>14</v>
      </c>
      <c r="C428" s="10" t="s">
        <v>16</v>
      </c>
      <c r="D428" s="3" t="str">
        <f>VLOOKUP(C428,'Class Desc'!$C$5:$D$53,2,FALSE)</f>
        <v>COMMERCIAL WATER</v>
      </c>
      <c r="E428" s="15">
        <v>3</v>
      </c>
      <c r="F428" s="9">
        <v>108471.03999999999</v>
      </c>
      <c r="G428" s="9">
        <v>90407.24</v>
      </c>
      <c r="H428" s="9">
        <v>145733.32999999999</v>
      </c>
      <c r="I428" s="9">
        <v>108683.49</v>
      </c>
      <c r="J428" s="9">
        <v>143103.19</v>
      </c>
      <c r="K428" s="9">
        <v>197064.94</v>
      </c>
      <c r="L428" s="9">
        <v>182837.32</v>
      </c>
      <c r="M428" s="9">
        <v>141686.91</v>
      </c>
      <c r="N428" s="9">
        <v>137819.89000000001</v>
      </c>
      <c r="O428" s="9">
        <v>113887.3</v>
      </c>
      <c r="P428" s="9">
        <v>97952.66</v>
      </c>
      <c r="Q428" s="9">
        <v>115508.8</v>
      </c>
    </row>
    <row r="429" spans="2:17" x14ac:dyDescent="0.25">
      <c r="B429" s="9">
        <v>14</v>
      </c>
      <c r="C429" s="10" t="s">
        <v>16</v>
      </c>
      <c r="D429" s="3" t="str">
        <f>VLOOKUP(C429,'Class Desc'!$C$5:$D$53,2,FALSE)</f>
        <v>COMMERCIAL WATER</v>
      </c>
      <c r="E429" s="15">
        <v>4</v>
      </c>
      <c r="F429" s="9">
        <v>71427.740000000005</v>
      </c>
      <c r="G429" s="9">
        <v>66972.05</v>
      </c>
      <c r="H429" s="9">
        <v>63292.95</v>
      </c>
      <c r="I429" s="9">
        <v>73286.259999999995</v>
      </c>
      <c r="J429" s="9">
        <v>69791.44</v>
      </c>
      <c r="K429" s="9">
        <v>95864.36</v>
      </c>
      <c r="L429" s="9">
        <v>79466.2</v>
      </c>
      <c r="M429" s="9">
        <v>75143.42</v>
      </c>
      <c r="N429" s="9">
        <v>71682.28</v>
      </c>
      <c r="O429" s="9">
        <v>69690.350000000006</v>
      </c>
      <c r="P429" s="9">
        <v>64352.74</v>
      </c>
      <c r="Q429" s="9">
        <v>59687.199999999997</v>
      </c>
    </row>
    <row r="430" spans="2:17" x14ac:dyDescent="0.25">
      <c r="B430" s="9">
        <v>14</v>
      </c>
      <c r="C430" s="10" t="s">
        <v>16</v>
      </c>
      <c r="D430" s="3" t="str">
        <f>VLOOKUP(C430,'Class Desc'!$C$5:$D$53,2,FALSE)</f>
        <v>COMMERCIAL WATER</v>
      </c>
      <c r="E430" s="15">
        <v>6</v>
      </c>
      <c r="F430" s="9">
        <v>31712.02</v>
      </c>
      <c r="G430" s="9">
        <v>26872.49</v>
      </c>
      <c r="H430" s="9">
        <v>27385.06</v>
      </c>
      <c r="I430" s="9">
        <v>27420.73</v>
      </c>
      <c r="J430" s="9">
        <v>27194.93</v>
      </c>
      <c r="K430" s="9">
        <v>27257.94</v>
      </c>
      <c r="L430" s="9">
        <v>27151.040000000001</v>
      </c>
      <c r="M430" s="9">
        <v>27253.1</v>
      </c>
      <c r="N430" s="9">
        <v>27213.87</v>
      </c>
      <c r="O430" s="9">
        <v>27320.33</v>
      </c>
      <c r="P430" s="9">
        <v>27270.26</v>
      </c>
      <c r="Q430" s="9">
        <v>27297.67</v>
      </c>
    </row>
    <row r="431" spans="2:17" x14ac:dyDescent="0.25">
      <c r="B431" s="9">
        <v>14</v>
      </c>
      <c r="C431" s="10" t="s">
        <v>16</v>
      </c>
      <c r="D431" s="3" t="str">
        <f>VLOOKUP(C431,'Class Desc'!$C$5:$D$53,2,FALSE)</f>
        <v>COMMERCIAL WATER</v>
      </c>
      <c r="E431" s="15">
        <v>8</v>
      </c>
      <c r="F431" s="9">
        <v>34693.730000000003</v>
      </c>
      <c r="G431" s="9">
        <v>32620.04</v>
      </c>
      <c r="H431" s="9">
        <v>32101.17</v>
      </c>
      <c r="I431" s="9">
        <v>35175.19</v>
      </c>
      <c r="J431" s="9">
        <v>34235.760000000002</v>
      </c>
      <c r="K431" s="9">
        <v>35973.74</v>
      </c>
      <c r="L431" s="9">
        <v>34284.199999999997</v>
      </c>
      <c r="M431" s="9">
        <v>32763.09</v>
      </c>
      <c r="N431" s="9">
        <v>33414.769999999997</v>
      </c>
      <c r="O431" s="9">
        <v>32606.04</v>
      </c>
      <c r="P431" s="9">
        <v>31777.62</v>
      </c>
      <c r="Q431" s="9">
        <v>43636.639999999999</v>
      </c>
    </row>
    <row r="432" spans="2:17" ht="30" x14ac:dyDescent="0.25">
      <c r="B432" s="9">
        <v>14</v>
      </c>
      <c r="C432" s="10" t="s">
        <v>17</v>
      </c>
      <c r="D432" s="3" t="str">
        <f>VLOOKUP(C432,'Class Desc'!$C$5:$D$53,2,FALSE)</f>
        <v>COMML WATER HIGH USE RATE</v>
      </c>
      <c r="E432" s="15">
        <v>2</v>
      </c>
      <c r="F432" s="9">
        <v>3672.95</v>
      </c>
      <c r="G432" s="9">
        <v>2845.67</v>
      </c>
      <c r="H432" s="9">
        <v>3152.6</v>
      </c>
      <c r="I432" s="9">
        <v>3255.62</v>
      </c>
      <c r="J432" s="9">
        <v>3269.16</v>
      </c>
      <c r="K432" s="9">
        <v>3572.97</v>
      </c>
      <c r="L432" s="9">
        <v>3558.3</v>
      </c>
      <c r="M432" s="9">
        <v>2961.21</v>
      </c>
      <c r="N432" s="9">
        <v>3178.54</v>
      </c>
      <c r="O432" s="9">
        <v>3653.81</v>
      </c>
      <c r="P432" s="9">
        <v>3444.37</v>
      </c>
      <c r="Q432" s="9">
        <v>3493.63</v>
      </c>
    </row>
    <row r="433" spans="2:17" ht="30" x14ac:dyDescent="0.25">
      <c r="B433" s="9">
        <v>14</v>
      </c>
      <c r="C433" s="10" t="s">
        <v>17</v>
      </c>
      <c r="D433" s="3" t="str">
        <f>VLOOKUP(C433,'Class Desc'!$C$5:$D$53,2,FALSE)</f>
        <v>COMML WATER HIGH USE RATE</v>
      </c>
      <c r="E433" s="15">
        <v>4</v>
      </c>
      <c r="F433" s="9">
        <v>4823.55</v>
      </c>
      <c r="G433" s="9">
        <v>4835.3</v>
      </c>
      <c r="H433" s="9">
        <v>4808.87</v>
      </c>
      <c r="I433" s="9">
        <v>4985.59</v>
      </c>
      <c r="J433" s="9">
        <v>4594.55</v>
      </c>
      <c r="K433" s="9">
        <v>6440.71</v>
      </c>
      <c r="L433" s="9">
        <v>4263.67</v>
      </c>
      <c r="M433" s="9">
        <v>4444.1499999999996</v>
      </c>
      <c r="N433" s="9">
        <v>4884.07</v>
      </c>
      <c r="O433" s="9">
        <v>4361.43</v>
      </c>
      <c r="P433" s="9">
        <v>4135.83</v>
      </c>
      <c r="Q433" s="9">
        <v>5256.31</v>
      </c>
    </row>
    <row r="434" spans="2:17" ht="30" x14ac:dyDescent="0.25">
      <c r="B434" s="9">
        <v>14</v>
      </c>
      <c r="C434" s="10" t="s">
        <v>17</v>
      </c>
      <c r="D434" s="3" t="str">
        <f>VLOOKUP(C434,'Class Desc'!$C$5:$D$53,2,FALSE)</f>
        <v>COMML WATER HIGH USE RATE</v>
      </c>
      <c r="E434" s="15">
        <v>6</v>
      </c>
      <c r="F434" s="9">
        <v>4562.4799999999996</v>
      </c>
      <c r="G434" s="9">
        <v>3661.07</v>
      </c>
      <c r="H434" s="9">
        <v>3426.11</v>
      </c>
      <c r="I434" s="9">
        <v>4132.99</v>
      </c>
      <c r="J434" s="9">
        <v>466.99</v>
      </c>
      <c r="K434" s="9">
        <v>440.67</v>
      </c>
      <c r="L434" s="9">
        <v>3745.71</v>
      </c>
      <c r="M434" s="9">
        <v>3320.83</v>
      </c>
      <c r="N434" s="9">
        <v>2305.63</v>
      </c>
      <c r="O434" s="9">
        <v>1602.51</v>
      </c>
      <c r="P434" s="9">
        <v>1997.31</v>
      </c>
      <c r="Q434" s="9">
        <v>2264.27</v>
      </c>
    </row>
    <row r="435" spans="2:17" ht="30" x14ac:dyDescent="0.25">
      <c r="B435" s="9">
        <v>14</v>
      </c>
      <c r="C435" s="10" t="s">
        <v>17</v>
      </c>
      <c r="D435" s="3" t="str">
        <f>VLOOKUP(C435,'Class Desc'!$C$5:$D$53,2,FALSE)</f>
        <v>COMML WATER HIGH USE RATE</v>
      </c>
      <c r="E435" s="15">
        <v>8</v>
      </c>
      <c r="F435" s="9">
        <v>20117.88</v>
      </c>
      <c r="G435" s="9">
        <v>22875.82</v>
      </c>
      <c r="H435" s="9">
        <v>5498.18</v>
      </c>
      <c r="I435" s="9">
        <v>7767.34</v>
      </c>
      <c r="J435" s="9">
        <v>11064.49</v>
      </c>
      <c r="K435" s="9">
        <v>15629.5</v>
      </c>
      <c r="L435" s="9">
        <v>5107.1400000000003</v>
      </c>
      <c r="M435" s="9">
        <v>9608.99</v>
      </c>
      <c r="N435" s="9">
        <v>3957.71</v>
      </c>
      <c r="O435" s="9">
        <v>13350.19</v>
      </c>
      <c r="P435" s="9">
        <v>12493.29</v>
      </c>
      <c r="Q435" s="9">
        <v>2682.69</v>
      </c>
    </row>
    <row r="436" spans="2:17" x14ac:dyDescent="0.25">
      <c r="B436" s="9">
        <v>14</v>
      </c>
      <c r="C436" s="10" t="s">
        <v>18</v>
      </c>
      <c r="D436" s="3" t="str">
        <f>VLOOKUP(C436,'Class Desc'!$C$5:$D$53,2,FALSE)</f>
        <v>COMML RESTAURANT WATER</v>
      </c>
      <c r="E436" s="10" t="s">
        <v>12</v>
      </c>
      <c r="F436" s="9">
        <v>44</v>
      </c>
      <c r="G436" s="11"/>
      <c r="H436" s="9">
        <v>291</v>
      </c>
      <c r="I436" s="9">
        <v>131</v>
      </c>
      <c r="J436" s="11"/>
      <c r="K436" s="11"/>
      <c r="L436" s="9">
        <v>44</v>
      </c>
      <c r="M436" s="11"/>
      <c r="N436" s="11"/>
      <c r="O436" s="11"/>
      <c r="P436" s="9">
        <v>44</v>
      </c>
      <c r="Q436" s="11"/>
    </row>
    <row r="437" spans="2:17" x14ac:dyDescent="0.25">
      <c r="B437" s="9">
        <v>14</v>
      </c>
      <c r="C437" s="10" t="s">
        <v>18</v>
      </c>
      <c r="D437" s="3" t="str">
        <f>VLOOKUP(C437,'Class Desc'!$C$5:$D$53,2,FALSE)</f>
        <v>COMML RESTAURANT WATER</v>
      </c>
      <c r="E437" s="15">
        <v>0.75</v>
      </c>
      <c r="F437" s="9">
        <v>4968.62</v>
      </c>
      <c r="G437" s="9">
        <v>4314.41</v>
      </c>
      <c r="H437" s="9">
        <v>4154.54</v>
      </c>
      <c r="I437" s="9">
        <v>5116.3599999999997</v>
      </c>
      <c r="J437" s="9">
        <v>5201.51</v>
      </c>
      <c r="K437" s="9">
        <v>5435.73</v>
      </c>
      <c r="L437" s="9">
        <v>5554.7</v>
      </c>
      <c r="M437" s="9">
        <v>4740.3500000000004</v>
      </c>
      <c r="N437" s="9">
        <v>4857.9399999999996</v>
      </c>
      <c r="O437" s="9">
        <v>4844.41</v>
      </c>
      <c r="P437" s="9">
        <v>4364.3</v>
      </c>
      <c r="Q437" s="9">
        <v>4513.87</v>
      </c>
    </row>
    <row r="438" spans="2:17" x14ac:dyDescent="0.25">
      <c r="B438" s="9">
        <v>14</v>
      </c>
      <c r="C438" s="10" t="s">
        <v>18</v>
      </c>
      <c r="D438" s="3" t="str">
        <f>VLOOKUP(C438,'Class Desc'!$C$5:$D$53,2,FALSE)</f>
        <v>COMML RESTAURANT WATER</v>
      </c>
      <c r="E438" s="15">
        <v>1</v>
      </c>
      <c r="F438" s="9">
        <v>4385.54</v>
      </c>
      <c r="G438" s="9">
        <v>3984.88</v>
      </c>
      <c r="H438" s="9">
        <v>3853.06</v>
      </c>
      <c r="I438" s="9">
        <v>4423.75</v>
      </c>
      <c r="J438" s="9">
        <v>4149.74</v>
      </c>
      <c r="K438" s="9">
        <v>4809.3900000000003</v>
      </c>
      <c r="L438" s="9">
        <v>4485.51</v>
      </c>
      <c r="M438" s="9">
        <v>4008.9</v>
      </c>
      <c r="N438" s="9">
        <v>4098.0600000000004</v>
      </c>
      <c r="O438" s="9">
        <v>4001.72</v>
      </c>
      <c r="P438" s="9">
        <v>3761.68</v>
      </c>
      <c r="Q438" s="9">
        <v>4560.01</v>
      </c>
    </row>
    <row r="439" spans="2:17" x14ac:dyDescent="0.25">
      <c r="B439" s="9">
        <v>14</v>
      </c>
      <c r="C439" s="10" t="s">
        <v>18</v>
      </c>
      <c r="D439" s="3" t="str">
        <f>VLOOKUP(C439,'Class Desc'!$C$5:$D$53,2,FALSE)</f>
        <v>COMML RESTAURANT WATER</v>
      </c>
      <c r="E439" s="15">
        <v>1.5</v>
      </c>
      <c r="F439" s="9">
        <v>6588.58</v>
      </c>
      <c r="G439" s="9">
        <v>5968.16</v>
      </c>
      <c r="H439" s="9">
        <v>5946.51</v>
      </c>
      <c r="I439" s="9">
        <v>7060.32</v>
      </c>
      <c r="J439" s="9">
        <v>6590.2</v>
      </c>
      <c r="K439" s="9">
        <v>7348.57</v>
      </c>
      <c r="L439" s="9">
        <v>6769.54</v>
      </c>
      <c r="M439" s="9">
        <v>6101.53</v>
      </c>
      <c r="N439" s="9">
        <v>6167.6</v>
      </c>
      <c r="O439" s="9">
        <v>5887.64</v>
      </c>
      <c r="P439" s="9">
        <v>5516.93</v>
      </c>
      <c r="Q439" s="9">
        <v>5711.71</v>
      </c>
    </row>
    <row r="440" spans="2:17" x14ac:dyDescent="0.25">
      <c r="B440" s="9">
        <v>14</v>
      </c>
      <c r="C440" s="10" t="s">
        <v>18</v>
      </c>
      <c r="D440" s="3" t="str">
        <f>VLOOKUP(C440,'Class Desc'!$C$5:$D$53,2,FALSE)</f>
        <v>COMML RESTAURANT WATER</v>
      </c>
      <c r="E440" s="15">
        <v>2</v>
      </c>
      <c r="F440" s="9">
        <v>9264.51</v>
      </c>
      <c r="G440" s="9">
        <v>7882.21</v>
      </c>
      <c r="H440" s="9">
        <v>7961.59</v>
      </c>
      <c r="I440" s="9">
        <v>8019.19</v>
      </c>
      <c r="J440" s="9">
        <v>8089.46</v>
      </c>
      <c r="K440" s="9">
        <v>9302.83</v>
      </c>
      <c r="L440" s="9">
        <v>8629.4599999999991</v>
      </c>
      <c r="M440" s="9">
        <v>7539.84</v>
      </c>
      <c r="N440" s="9">
        <v>7162.63</v>
      </c>
      <c r="O440" s="9">
        <v>7318.28</v>
      </c>
      <c r="P440" s="9">
        <v>6622.97</v>
      </c>
      <c r="Q440" s="9">
        <v>7338.67</v>
      </c>
    </row>
    <row r="441" spans="2:17" x14ac:dyDescent="0.25">
      <c r="B441" s="9">
        <v>14</v>
      </c>
      <c r="C441" s="10" t="s">
        <v>18</v>
      </c>
      <c r="D441" s="3" t="str">
        <f>VLOOKUP(C441,'Class Desc'!$C$5:$D$53,2,FALSE)</f>
        <v>COMML RESTAURANT WATER</v>
      </c>
      <c r="E441" s="15">
        <v>3</v>
      </c>
      <c r="F441" s="9">
        <v>886.37</v>
      </c>
      <c r="G441" s="9">
        <v>864.53</v>
      </c>
      <c r="H441" s="9">
        <v>832.58</v>
      </c>
      <c r="I441" s="9">
        <v>900.16</v>
      </c>
      <c r="J441" s="9">
        <v>926.52</v>
      </c>
      <c r="K441" s="9">
        <v>843.36</v>
      </c>
      <c r="L441" s="9">
        <v>875.47</v>
      </c>
      <c r="M441" s="9">
        <v>785.9</v>
      </c>
      <c r="N441" s="9">
        <v>737.61</v>
      </c>
      <c r="O441" s="9">
        <v>844.02</v>
      </c>
      <c r="P441" s="9">
        <v>755.82</v>
      </c>
      <c r="Q441" s="9">
        <v>697.19</v>
      </c>
    </row>
    <row r="442" spans="2:17" x14ac:dyDescent="0.25">
      <c r="B442" s="9">
        <v>14</v>
      </c>
      <c r="C442" s="10" t="s">
        <v>18</v>
      </c>
      <c r="D442" s="3" t="str">
        <f>VLOOKUP(C442,'Class Desc'!$C$5:$D$53,2,FALSE)</f>
        <v>COMML RESTAURANT WATER</v>
      </c>
      <c r="E442" s="15">
        <v>4</v>
      </c>
      <c r="F442" s="9">
        <v>909.87</v>
      </c>
      <c r="G442" s="9">
        <v>1066.72</v>
      </c>
      <c r="H442" s="9">
        <v>953.74</v>
      </c>
      <c r="I442" s="9">
        <v>1113.92</v>
      </c>
      <c r="J442" s="9">
        <v>1159.04</v>
      </c>
      <c r="K442" s="9">
        <v>1314.33</v>
      </c>
      <c r="L442" s="9">
        <v>1194.01</v>
      </c>
      <c r="M442" s="9">
        <v>1606.48</v>
      </c>
      <c r="N442" s="9">
        <v>1401.18</v>
      </c>
      <c r="O442" s="9">
        <v>1357.19</v>
      </c>
      <c r="P442" s="9">
        <v>1470.37</v>
      </c>
      <c r="Q442" s="9">
        <v>1274.8499999999999</v>
      </c>
    </row>
    <row r="443" spans="2:17" x14ac:dyDescent="0.25">
      <c r="B443" s="9">
        <v>14</v>
      </c>
      <c r="C443" s="10" t="s">
        <v>19</v>
      </c>
      <c r="D443" s="3" t="str">
        <f>VLOOKUP(C443,'Class Desc'!$C$5:$D$53,2,FALSE)</f>
        <v>COMMERCIAL IRRIGATION</v>
      </c>
      <c r="E443" s="10" t="s">
        <v>12</v>
      </c>
      <c r="F443" s="9">
        <v>250</v>
      </c>
      <c r="G443" s="9">
        <v>1135.9000000000001</v>
      </c>
      <c r="H443" s="9">
        <v>435</v>
      </c>
      <c r="I443" s="11"/>
      <c r="J443" s="11"/>
      <c r="K443" s="9">
        <v>120</v>
      </c>
      <c r="L443" s="11"/>
      <c r="M443" s="9">
        <v>679.94</v>
      </c>
      <c r="N443" s="9">
        <v>120</v>
      </c>
      <c r="O443" s="9">
        <v>185</v>
      </c>
      <c r="P443" s="9">
        <v>120</v>
      </c>
      <c r="Q443" s="11"/>
    </row>
    <row r="444" spans="2:17" x14ac:dyDescent="0.25">
      <c r="B444" s="9">
        <v>14</v>
      </c>
      <c r="C444" s="10" t="s">
        <v>19</v>
      </c>
      <c r="D444" s="3" t="str">
        <f>VLOOKUP(C444,'Class Desc'!$C$5:$D$53,2,FALSE)</f>
        <v>COMMERCIAL IRRIGATION</v>
      </c>
      <c r="E444" s="15">
        <v>0.75</v>
      </c>
      <c r="F444" s="9">
        <v>4052.83</v>
      </c>
      <c r="G444" s="9">
        <v>3755.65</v>
      </c>
      <c r="H444" s="9">
        <v>3233.4</v>
      </c>
      <c r="I444" s="9">
        <v>3824.33</v>
      </c>
      <c r="J444" s="9">
        <v>4282.3599999999997</v>
      </c>
      <c r="K444" s="9">
        <v>4726.38</v>
      </c>
      <c r="L444" s="9">
        <v>4717.25</v>
      </c>
      <c r="M444" s="9">
        <v>4503.82</v>
      </c>
      <c r="N444" s="9">
        <v>3973.2</v>
      </c>
      <c r="O444" s="9">
        <v>3757.99</v>
      </c>
      <c r="P444" s="9">
        <v>3318.77</v>
      </c>
      <c r="Q444" s="9">
        <v>3275.09</v>
      </c>
    </row>
    <row r="445" spans="2:17" x14ac:dyDescent="0.25">
      <c r="B445" s="9">
        <v>14</v>
      </c>
      <c r="C445" s="10" t="s">
        <v>19</v>
      </c>
      <c r="D445" s="3" t="str">
        <f>VLOOKUP(C445,'Class Desc'!$C$5:$D$53,2,FALSE)</f>
        <v>COMMERCIAL IRRIGATION</v>
      </c>
      <c r="E445" s="15">
        <v>1</v>
      </c>
      <c r="F445" s="9">
        <v>20083.990000000002</v>
      </c>
      <c r="G445" s="9">
        <v>18212.12</v>
      </c>
      <c r="H445" s="9">
        <v>12698.96</v>
      </c>
      <c r="I445" s="9">
        <v>17319.009999999998</v>
      </c>
      <c r="J445" s="9">
        <v>20404.439999999999</v>
      </c>
      <c r="K445" s="9">
        <v>23530.19</v>
      </c>
      <c r="L445" s="9">
        <v>25375.15</v>
      </c>
      <c r="M445" s="9">
        <v>22429.45</v>
      </c>
      <c r="N445" s="9">
        <v>21801.29</v>
      </c>
      <c r="O445" s="9">
        <v>20313.830000000002</v>
      </c>
      <c r="P445" s="9">
        <v>16505.5</v>
      </c>
      <c r="Q445" s="9">
        <v>13083.41</v>
      </c>
    </row>
    <row r="446" spans="2:17" x14ac:dyDescent="0.25">
      <c r="B446" s="9">
        <v>14</v>
      </c>
      <c r="C446" s="10" t="s">
        <v>19</v>
      </c>
      <c r="D446" s="3" t="str">
        <f>VLOOKUP(C446,'Class Desc'!$C$5:$D$53,2,FALSE)</f>
        <v>COMMERCIAL IRRIGATION</v>
      </c>
      <c r="E446" s="15">
        <v>1.5</v>
      </c>
      <c r="F446" s="9">
        <v>63505.77</v>
      </c>
      <c r="G446" s="9">
        <v>55502.14</v>
      </c>
      <c r="H446" s="9">
        <v>36769.03</v>
      </c>
      <c r="I446" s="9">
        <v>57591.13</v>
      </c>
      <c r="J446" s="9">
        <v>72994.559999999998</v>
      </c>
      <c r="K446" s="9">
        <v>91033.22</v>
      </c>
      <c r="L446" s="9">
        <v>90640.81</v>
      </c>
      <c r="M446" s="9">
        <v>77855.64</v>
      </c>
      <c r="N446" s="9">
        <v>68426.69</v>
      </c>
      <c r="O446" s="9">
        <v>64444.81</v>
      </c>
      <c r="P446" s="9">
        <v>53183.99</v>
      </c>
      <c r="Q446" s="9">
        <v>38636.699999999997</v>
      </c>
    </row>
    <row r="447" spans="2:17" x14ac:dyDescent="0.25">
      <c r="B447" s="9">
        <v>14</v>
      </c>
      <c r="C447" s="10" t="s">
        <v>19</v>
      </c>
      <c r="D447" s="3" t="str">
        <f>VLOOKUP(C447,'Class Desc'!$C$5:$D$53,2,FALSE)</f>
        <v>COMMERCIAL IRRIGATION</v>
      </c>
      <c r="E447" s="15">
        <v>2</v>
      </c>
      <c r="F447" s="9">
        <v>128627.36</v>
      </c>
      <c r="G447" s="9">
        <v>101392.34</v>
      </c>
      <c r="H447" s="9">
        <v>70944.27</v>
      </c>
      <c r="I447" s="9">
        <v>119546.21</v>
      </c>
      <c r="J447" s="9">
        <v>150422.74</v>
      </c>
      <c r="K447" s="9">
        <v>204754.75</v>
      </c>
      <c r="L447" s="9">
        <v>193937.6</v>
      </c>
      <c r="M447" s="9">
        <v>160897.79</v>
      </c>
      <c r="N447" s="9">
        <v>140755.46</v>
      </c>
      <c r="O447" s="9">
        <v>128914.84</v>
      </c>
      <c r="P447" s="9">
        <v>100414.24</v>
      </c>
      <c r="Q447" s="9">
        <v>64719.72</v>
      </c>
    </row>
    <row r="448" spans="2:17" x14ac:dyDescent="0.25">
      <c r="B448" s="9">
        <v>14</v>
      </c>
      <c r="C448" s="10" t="s">
        <v>19</v>
      </c>
      <c r="D448" s="3" t="str">
        <f>VLOOKUP(C448,'Class Desc'!$C$5:$D$53,2,FALSE)</f>
        <v>COMMERCIAL IRRIGATION</v>
      </c>
      <c r="E448" s="15">
        <v>3</v>
      </c>
      <c r="F448" s="9">
        <v>34950.93</v>
      </c>
      <c r="G448" s="9">
        <v>34702.32</v>
      </c>
      <c r="H448" s="9">
        <v>18177.48</v>
      </c>
      <c r="I448" s="9">
        <v>31971.15</v>
      </c>
      <c r="J448" s="9">
        <v>49462.5</v>
      </c>
      <c r="K448" s="9">
        <v>62975.48</v>
      </c>
      <c r="L448" s="9">
        <v>67062.06</v>
      </c>
      <c r="M448" s="9">
        <v>62517.95</v>
      </c>
      <c r="N448" s="9">
        <v>46732.480000000003</v>
      </c>
      <c r="O448" s="9">
        <v>34741.5</v>
      </c>
      <c r="P448" s="9">
        <v>32867.550000000003</v>
      </c>
      <c r="Q448" s="9">
        <v>20031.23</v>
      </c>
    </row>
    <row r="449" spans="2:17" x14ac:dyDescent="0.25">
      <c r="B449" s="9">
        <v>14</v>
      </c>
      <c r="C449" s="10" t="s">
        <v>19</v>
      </c>
      <c r="D449" s="3" t="str">
        <f>VLOOKUP(C449,'Class Desc'!$C$5:$D$53,2,FALSE)</f>
        <v>COMMERCIAL IRRIGATION</v>
      </c>
      <c r="E449" s="15">
        <v>4</v>
      </c>
      <c r="F449" s="9">
        <v>40231.86</v>
      </c>
      <c r="G449" s="9">
        <v>33495.97</v>
      </c>
      <c r="H449" s="9">
        <v>21389.49</v>
      </c>
      <c r="I449" s="9">
        <v>39785.870000000003</v>
      </c>
      <c r="J449" s="9">
        <v>56070.05</v>
      </c>
      <c r="K449" s="9">
        <v>62079.29</v>
      </c>
      <c r="L449" s="9">
        <v>59279.98</v>
      </c>
      <c r="M449" s="9">
        <v>56820.92</v>
      </c>
      <c r="N449" s="9">
        <v>47996.18</v>
      </c>
      <c r="O449" s="9">
        <v>36668.449999999997</v>
      </c>
      <c r="P449" s="9">
        <v>30951.54</v>
      </c>
      <c r="Q449" s="9">
        <v>17968.29</v>
      </c>
    </row>
    <row r="450" spans="2:17" x14ac:dyDescent="0.25">
      <c r="B450" s="9">
        <v>14</v>
      </c>
      <c r="C450" s="10" t="s">
        <v>19</v>
      </c>
      <c r="D450" s="3" t="str">
        <f>VLOOKUP(C450,'Class Desc'!$C$5:$D$53,2,FALSE)</f>
        <v>COMMERCIAL IRRIGATION</v>
      </c>
      <c r="E450" s="15">
        <v>6</v>
      </c>
      <c r="F450" s="9">
        <v>13625.55</v>
      </c>
      <c r="G450" s="9">
        <v>7293.75</v>
      </c>
      <c r="H450" s="9">
        <v>5316.05</v>
      </c>
      <c r="I450" s="9">
        <v>13062.61</v>
      </c>
      <c r="J450" s="9">
        <v>16997.45</v>
      </c>
      <c r="K450" s="9">
        <v>18763.52</v>
      </c>
      <c r="L450" s="9">
        <v>17807.349999999999</v>
      </c>
      <c r="M450" s="9">
        <v>14894.86</v>
      </c>
      <c r="N450" s="9">
        <v>12023.19</v>
      </c>
      <c r="O450" s="9">
        <v>10195.450000000001</v>
      </c>
      <c r="P450" s="9">
        <v>8015.75</v>
      </c>
      <c r="Q450" s="9">
        <v>3964.76</v>
      </c>
    </row>
    <row r="451" spans="2:17" x14ac:dyDescent="0.25">
      <c r="B451" s="9">
        <v>14</v>
      </c>
      <c r="C451" s="10" t="s">
        <v>20</v>
      </c>
      <c r="D451" s="3" t="str">
        <f>VLOOKUP(C451,'Class Desc'!$C$5:$D$53,2,FALSE)</f>
        <v>COMMERCIAL</v>
      </c>
      <c r="E451" s="15">
        <v>2</v>
      </c>
      <c r="F451" s="9">
        <v>1280.58</v>
      </c>
      <c r="G451" s="9">
        <v>1075</v>
      </c>
      <c r="H451" s="9">
        <v>1123.33</v>
      </c>
      <c r="I451" s="9">
        <v>1242.52</v>
      </c>
      <c r="J451" s="9">
        <v>1797.87</v>
      </c>
      <c r="K451" s="9">
        <v>2106.19</v>
      </c>
      <c r="L451" s="9">
        <v>1949.4</v>
      </c>
      <c r="M451" s="9">
        <v>1324.86</v>
      </c>
      <c r="N451" s="9">
        <v>1328.25</v>
      </c>
      <c r="O451" s="9">
        <v>1372.24</v>
      </c>
      <c r="P451" s="9">
        <v>1254.55</v>
      </c>
      <c r="Q451" s="9">
        <v>1194.3900000000001</v>
      </c>
    </row>
    <row r="452" spans="2:17" x14ac:dyDescent="0.25">
      <c r="B452" s="9">
        <v>14</v>
      </c>
      <c r="C452" s="10" t="s">
        <v>21</v>
      </c>
      <c r="D452" s="3" t="str">
        <f>VLOOKUP(C452,'Class Desc'!$C$5:$D$53,2,FALSE)</f>
        <v>CESAR CHAVEZ SCHOOL</v>
      </c>
      <c r="E452" s="15">
        <v>3</v>
      </c>
      <c r="F452" s="9">
        <v>1765.96</v>
      </c>
      <c r="G452" s="9">
        <v>1239.4100000000001</v>
      </c>
      <c r="H452" s="9">
        <v>1182.18</v>
      </c>
      <c r="I452" s="9">
        <v>1702.57</v>
      </c>
      <c r="J452" s="9">
        <v>3329.52</v>
      </c>
      <c r="K452" s="9">
        <v>3220.48</v>
      </c>
      <c r="L452" s="9">
        <v>3274.62</v>
      </c>
      <c r="M452" s="9">
        <v>2273.33</v>
      </c>
      <c r="N452" s="9">
        <v>1643.53</v>
      </c>
      <c r="O452" s="9">
        <v>1663.84</v>
      </c>
      <c r="P452" s="9">
        <v>1019</v>
      </c>
      <c r="Q452" s="9">
        <v>511.4</v>
      </c>
    </row>
    <row r="453" spans="2:17" x14ac:dyDescent="0.25">
      <c r="B453" s="9">
        <v>14</v>
      </c>
      <c r="C453" s="10" t="s">
        <v>22</v>
      </c>
      <c r="D453" s="3" t="str">
        <f>VLOOKUP(C453,'Class Desc'!$C$5:$D$53,2,FALSE)</f>
        <v>FLAT RATE CONST</v>
      </c>
      <c r="E453" s="10" t="s">
        <v>12</v>
      </c>
      <c r="F453" s="9">
        <v>2641.63</v>
      </c>
      <c r="G453" s="9">
        <v>3133.1</v>
      </c>
      <c r="H453" s="9">
        <v>3167.63</v>
      </c>
      <c r="I453" s="9">
        <v>4625.21</v>
      </c>
      <c r="J453" s="9">
        <v>3148.27</v>
      </c>
      <c r="K453" s="9">
        <v>3012.21</v>
      </c>
      <c r="L453" s="9">
        <v>3182.38</v>
      </c>
      <c r="M453" s="9">
        <v>2058.65</v>
      </c>
      <c r="N453" s="9">
        <v>2223.64</v>
      </c>
      <c r="O453" s="9">
        <v>2073.81</v>
      </c>
      <c r="P453" s="9">
        <v>2344.27</v>
      </c>
      <c r="Q453" s="9">
        <v>2524.17</v>
      </c>
    </row>
    <row r="454" spans="2:17" x14ac:dyDescent="0.25">
      <c r="B454" s="9">
        <v>14</v>
      </c>
      <c r="C454" s="10" t="s">
        <v>23</v>
      </c>
      <c r="D454" s="3" t="str">
        <f>VLOOKUP(C454,'Class Desc'!$C$5:$D$53,2,FALSE)</f>
        <v>CITY GOVT BLDGS FAC MAINT</v>
      </c>
      <c r="E454" s="15">
        <v>0.75</v>
      </c>
      <c r="F454" s="9">
        <v>340.72</v>
      </c>
      <c r="G454" s="9">
        <v>235.12</v>
      </c>
      <c r="H454" s="9">
        <v>249.66</v>
      </c>
      <c r="I454" s="9">
        <v>283.93</v>
      </c>
      <c r="J454" s="9">
        <v>457.15</v>
      </c>
      <c r="K454" s="9">
        <v>276.68</v>
      </c>
      <c r="L454" s="9">
        <v>347.86</v>
      </c>
      <c r="M454" s="9">
        <v>352.46</v>
      </c>
      <c r="N454" s="9">
        <v>335.99</v>
      </c>
      <c r="O454" s="9">
        <v>294.61</v>
      </c>
      <c r="P454" s="9">
        <v>297.10000000000002</v>
      </c>
      <c r="Q454" s="9">
        <v>261.47000000000003</v>
      </c>
    </row>
    <row r="455" spans="2:17" x14ac:dyDescent="0.25">
      <c r="B455" s="9">
        <v>14</v>
      </c>
      <c r="C455" s="10" t="s">
        <v>23</v>
      </c>
      <c r="D455" s="3" t="str">
        <f>VLOOKUP(C455,'Class Desc'!$C$5:$D$53,2,FALSE)</f>
        <v>CITY GOVT BLDGS FAC MAINT</v>
      </c>
      <c r="E455" s="15">
        <v>1</v>
      </c>
      <c r="F455" s="9">
        <v>1528.02</v>
      </c>
      <c r="G455" s="9">
        <v>1473.6</v>
      </c>
      <c r="H455" s="9">
        <v>1673.73</v>
      </c>
      <c r="I455" s="9">
        <v>1573.38</v>
      </c>
      <c r="J455" s="9">
        <v>474.08</v>
      </c>
      <c r="K455" s="9">
        <v>509.82</v>
      </c>
      <c r="L455" s="9">
        <v>444.47</v>
      </c>
      <c r="M455" s="9">
        <v>383.14</v>
      </c>
      <c r="N455" s="9">
        <v>418.04</v>
      </c>
      <c r="O455" s="9">
        <v>534.57000000000005</v>
      </c>
      <c r="P455" s="9">
        <v>507.6</v>
      </c>
      <c r="Q455" s="9">
        <v>500.99</v>
      </c>
    </row>
    <row r="456" spans="2:17" x14ac:dyDescent="0.25">
      <c r="B456" s="9">
        <v>14</v>
      </c>
      <c r="C456" s="10" t="s">
        <v>23</v>
      </c>
      <c r="D456" s="3" t="str">
        <f>VLOOKUP(C456,'Class Desc'!$C$5:$D$53,2,FALSE)</f>
        <v>CITY GOVT BLDGS FAC MAINT</v>
      </c>
      <c r="E456" s="15">
        <v>1.5</v>
      </c>
      <c r="F456" s="9">
        <v>963.63</v>
      </c>
      <c r="G456" s="9">
        <v>908.1</v>
      </c>
      <c r="H456" s="9">
        <v>878.99</v>
      </c>
      <c r="I456" s="9">
        <v>975.96</v>
      </c>
      <c r="J456" s="9">
        <v>972.68</v>
      </c>
      <c r="K456" s="9">
        <v>1086.6199999999999</v>
      </c>
      <c r="L456" s="9">
        <v>1386.76</v>
      </c>
      <c r="M456" s="9">
        <v>1042.8</v>
      </c>
      <c r="N456" s="9">
        <v>1038.19</v>
      </c>
      <c r="O456" s="9">
        <v>1031.3900000000001</v>
      </c>
      <c r="P456" s="9">
        <v>998.09</v>
      </c>
      <c r="Q456" s="9">
        <v>814.15</v>
      </c>
    </row>
    <row r="457" spans="2:17" x14ac:dyDescent="0.25">
      <c r="B457" s="9">
        <v>14</v>
      </c>
      <c r="C457" s="10" t="s">
        <v>23</v>
      </c>
      <c r="D457" s="3" t="str">
        <f>VLOOKUP(C457,'Class Desc'!$C$5:$D$53,2,FALSE)</f>
        <v>CITY GOVT BLDGS FAC MAINT</v>
      </c>
      <c r="E457" s="15">
        <v>2</v>
      </c>
      <c r="F457" s="9">
        <v>4084.87</v>
      </c>
      <c r="G457" s="9">
        <v>3620.93</v>
      </c>
      <c r="H457" s="9">
        <v>3060.29</v>
      </c>
      <c r="I457" s="9">
        <v>4275.8</v>
      </c>
      <c r="J457" s="9">
        <v>3989.39</v>
      </c>
      <c r="K457" s="9">
        <v>5235.87</v>
      </c>
      <c r="L457" s="9">
        <v>9162.11</v>
      </c>
      <c r="M457" s="9">
        <v>6120.1</v>
      </c>
      <c r="N457" s="9">
        <v>5853.69</v>
      </c>
      <c r="O457" s="9">
        <v>5698.44</v>
      </c>
      <c r="P457" s="9">
        <v>5081.3900000000003</v>
      </c>
      <c r="Q457" s="9">
        <v>4406.2299999999996</v>
      </c>
    </row>
    <row r="458" spans="2:17" x14ac:dyDescent="0.25">
      <c r="B458" s="9">
        <v>14</v>
      </c>
      <c r="C458" s="10" t="s">
        <v>23</v>
      </c>
      <c r="D458" s="3" t="str">
        <f>VLOOKUP(C458,'Class Desc'!$C$5:$D$53,2,FALSE)</f>
        <v>CITY GOVT BLDGS FAC MAINT</v>
      </c>
      <c r="E458" s="15">
        <v>3</v>
      </c>
      <c r="F458" s="9">
        <v>2548.7199999999998</v>
      </c>
      <c r="G458" s="9">
        <v>2501.2199999999998</v>
      </c>
      <c r="H458" s="9">
        <v>2097.5</v>
      </c>
      <c r="I458" s="9">
        <v>2237.13</v>
      </c>
      <c r="J458" s="9">
        <v>2571.9699999999998</v>
      </c>
      <c r="K458" s="9">
        <v>3543.1</v>
      </c>
      <c r="L458" s="9">
        <v>2777.59</v>
      </c>
      <c r="M458" s="9">
        <v>2911.23</v>
      </c>
      <c r="N458" s="9">
        <v>3253.78</v>
      </c>
      <c r="O458" s="9">
        <v>2349.91</v>
      </c>
      <c r="P458" s="9">
        <v>1978.11</v>
      </c>
      <c r="Q458" s="9">
        <v>1825.46</v>
      </c>
    </row>
    <row r="459" spans="2:17" x14ac:dyDescent="0.25">
      <c r="B459" s="9">
        <v>14</v>
      </c>
      <c r="C459" s="10" t="s">
        <v>23</v>
      </c>
      <c r="D459" s="3" t="str">
        <f>VLOOKUP(C459,'Class Desc'!$C$5:$D$53,2,FALSE)</f>
        <v>CITY GOVT BLDGS FAC MAINT</v>
      </c>
      <c r="E459" s="15">
        <v>4</v>
      </c>
      <c r="F459" s="9">
        <v>3626.88</v>
      </c>
      <c r="G459" s="9">
        <v>3454.9</v>
      </c>
      <c r="H459" s="9">
        <v>3293.99</v>
      </c>
      <c r="I459" s="9">
        <v>3140.21</v>
      </c>
      <c r="J459" s="9">
        <v>3203</v>
      </c>
      <c r="K459" s="9">
        <v>3903.49</v>
      </c>
      <c r="L459" s="9">
        <v>3695.94</v>
      </c>
      <c r="M459" s="9">
        <v>3862.13</v>
      </c>
      <c r="N459" s="9">
        <v>3731.28</v>
      </c>
      <c r="O459" s="9">
        <v>3571.49</v>
      </c>
      <c r="P459" s="9">
        <v>3558.7</v>
      </c>
      <c r="Q459" s="9">
        <v>4388.53</v>
      </c>
    </row>
    <row r="460" spans="2:17" x14ac:dyDescent="0.25">
      <c r="B460" s="9">
        <v>14</v>
      </c>
      <c r="C460" s="10" t="s">
        <v>23</v>
      </c>
      <c r="D460" s="3" t="str">
        <f>VLOOKUP(C460,'Class Desc'!$C$5:$D$53,2,FALSE)</f>
        <v>CITY GOVT BLDGS FAC MAINT</v>
      </c>
      <c r="E460" s="15">
        <v>6</v>
      </c>
      <c r="F460" s="9">
        <v>646.96</v>
      </c>
      <c r="G460" s="9">
        <v>646.15</v>
      </c>
      <c r="H460" s="9">
        <v>444.43</v>
      </c>
      <c r="I460" s="9">
        <v>624.91</v>
      </c>
      <c r="J460" s="9">
        <v>651.23</v>
      </c>
      <c r="K460" s="9">
        <v>662.51</v>
      </c>
      <c r="L460" s="9">
        <v>639.95000000000005</v>
      </c>
      <c r="M460" s="9">
        <v>718.91</v>
      </c>
      <c r="N460" s="9">
        <v>632.42999999999995</v>
      </c>
      <c r="O460" s="9">
        <v>670.03</v>
      </c>
      <c r="P460" s="9">
        <v>587.30999999999995</v>
      </c>
      <c r="Q460" s="9">
        <v>519.63</v>
      </c>
    </row>
    <row r="461" spans="2:17" x14ac:dyDescent="0.25">
      <c r="B461" s="9">
        <v>14</v>
      </c>
      <c r="C461" s="10" t="s">
        <v>24</v>
      </c>
      <c r="D461" s="3" t="str">
        <f>VLOOKUP(C461,'Class Desc'!$C$5:$D$53,2,FALSE)</f>
        <v>CITY GOVT - IRRIGATION</v>
      </c>
      <c r="E461" s="10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9">
        <v>65</v>
      </c>
      <c r="P461" s="11"/>
      <c r="Q461" s="11"/>
    </row>
    <row r="462" spans="2:17" x14ac:dyDescent="0.25">
      <c r="B462" s="9">
        <v>14</v>
      </c>
      <c r="C462" s="10" t="s">
        <v>24</v>
      </c>
      <c r="D462" s="3" t="str">
        <f>VLOOKUP(C462,'Class Desc'!$C$5:$D$53,2,FALSE)</f>
        <v>CITY GOVT - IRRIGATION</v>
      </c>
      <c r="E462" s="15">
        <v>0.75</v>
      </c>
      <c r="F462" s="9">
        <v>2375.06</v>
      </c>
      <c r="G462" s="9">
        <v>2172.7199999999998</v>
      </c>
      <c r="H462" s="9">
        <v>1802.73</v>
      </c>
      <c r="I462" s="9">
        <v>2279.63</v>
      </c>
      <c r="J462" s="9">
        <v>2298.75</v>
      </c>
      <c r="K462" s="9">
        <v>2861.5</v>
      </c>
      <c r="L462" s="9">
        <v>2963.7</v>
      </c>
      <c r="M462" s="9">
        <v>2484.89</v>
      </c>
      <c r="N462" s="9">
        <v>2287.14</v>
      </c>
      <c r="O462" s="9">
        <v>2237.3000000000002</v>
      </c>
      <c r="P462" s="9">
        <v>2216.96</v>
      </c>
      <c r="Q462" s="9">
        <v>1811.19</v>
      </c>
    </row>
    <row r="463" spans="2:17" x14ac:dyDescent="0.25">
      <c r="B463" s="9">
        <v>14</v>
      </c>
      <c r="C463" s="10" t="s">
        <v>24</v>
      </c>
      <c r="D463" s="3" t="str">
        <f>VLOOKUP(C463,'Class Desc'!$C$5:$D$53,2,FALSE)</f>
        <v>CITY GOVT - IRRIGATION</v>
      </c>
      <c r="E463" s="15">
        <v>1</v>
      </c>
      <c r="F463" s="9">
        <v>7294.68</v>
      </c>
      <c r="G463" s="9">
        <v>7520.34</v>
      </c>
      <c r="H463" s="9">
        <v>3942.51</v>
      </c>
      <c r="I463" s="9">
        <v>7602.22</v>
      </c>
      <c r="J463" s="9">
        <v>8522.9699999999993</v>
      </c>
      <c r="K463" s="9">
        <v>8706.41</v>
      </c>
      <c r="L463" s="9">
        <v>8782.24</v>
      </c>
      <c r="M463" s="9">
        <v>6860.59</v>
      </c>
      <c r="N463" s="9">
        <v>5645.92</v>
      </c>
      <c r="O463" s="9">
        <v>5142.18</v>
      </c>
      <c r="P463" s="9">
        <v>5353.86</v>
      </c>
      <c r="Q463" s="9">
        <v>3375.24</v>
      </c>
    </row>
    <row r="464" spans="2:17" x14ac:dyDescent="0.25">
      <c r="B464" s="9">
        <v>14</v>
      </c>
      <c r="C464" s="10" t="s">
        <v>24</v>
      </c>
      <c r="D464" s="3" t="str">
        <f>VLOOKUP(C464,'Class Desc'!$C$5:$D$53,2,FALSE)</f>
        <v>CITY GOVT - IRRIGATION</v>
      </c>
      <c r="E464" s="15">
        <v>1.5</v>
      </c>
      <c r="F464" s="9">
        <v>14273.02</v>
      </c>
      <c r="G464" s="9">
        <v>11267.67</v>
      </c>
      <c r="H464" s="9">
        <v>6810.89</v>
      </c>
      <c r="I464" s="9">
        <v>12976.09</v>
      </c>
      <c r="J464" s="9">
        <v>14126.04</v>
      </c>
      <c r="K464" s="9">
        <v>19396.509999999998</v>
      </c>
      <c r="L464" s="9">
        <v>21616.46</v>
      </c>
      <c r="M464" s="9">
        <v>13768.35</v>
      </c>
      <c r="N464" s="9">
        <v>9634.56</v>
      </c>
      <c r="O464" s="9">
        <v>9639.7199999999993</v>
      </c>
      <c r="P464" s="9">
        <v>9146.81</v>
      </c>
      <c r="Q464" s="9">
        <v>4717.1099999999997</v>
      </c>
    </row>
    <row r="465" spans="2:17" x14ac:dyDescent="0.25">
      <c r="B465" s="9">
        <v>14</v>
      </c>
      <c r="C465" s="10" t="s">
        <v>24</v>
      </c>
      <c r="D465" s="3" t="str">
        <f>VLOOKUP(C465,'Class Desc'!$C$5:$D$53,2,FALSE)</f>
        <v>CITY GOVT - IRRIGATION</v>
      </c>
      <c r="E465" s="15">
        <v>2</v>
      </c>
      <c r="F465" s="9">
        <v>74010.179999999993</v>
      </c>
      <c r="G465" s="9">
        <v>51971.93</v>
      </c>
      <c r="H465" s="9">
        <v>29092.47</v>
      </c>
      <c r="I465" s="9">
        <v>60796.41</v>
      </c>
      <c r="J465" s="9">
        <v>78963.72</v>
      </c>
      <c r="K465" s="9">
        <v>97026.05</v>
      </c>
      <c r="L465" s="9">
        <v>99555.87</v>
      </c>
      <c r="M465" s="9">
        <v>72718.240000000005</v>
      </c>
      <c r="N465" s="9">
        <v>52648.14</v>
      </c>
      <c r="O465" s="9">
        <v>56266.46</v>
      </c>
      <c r="P465" s="9">
        <v>37635.85</v>
      </c>
      <c r="Q465" s="9">
        <v>23896.06</v>
      </c>
    </row>
    <row r="466" spans="2:17" x14ac:dyDescent="0.25">
      <c r="B466" s="9">
        <v>14</v>
      </c>
      <c r="C466" s="10" t="s">
        <v>24</v>
      </c>
      <c r="D466" s="3" t="str">
        <f>VLOOKUP(C466,'Class Desc'!$C$5:$D$53,2,FALSE)</f>
        <v>CITY GOVT - IRRIGATION</v>
      </c>
      <c r="E466" s="15">
        <v>3</v>
      </c>
      <c r="F466" s="9">
        <v>48735.02</v>
      </c>
      <c r="G466" s="9">
        <v>39229.51</v>
      </c>
      <c r="H466" s="9">
        <v>19851.77</v>
      </c>
      <c r="I466" s="9">
        <v>34670.21</v>
      </c>
      <c r="J466" s="9">
        <v>77501.100000000006</v>
      </c>
      <c r="K466" s="9">
        <v>103954.4</v>
      </c>
      <c r="L466" s="9">
        <v>94253.19</v>
      </c>
      <c r="M466" s="9">
        <v>75376.5</v>
      </c>
      <c r="N466" s="9">
        <v>54661.49</v>
      </c>
      <c r="O466" s="9">
        <v>66049.119999999995</v>
      </c>
      <c r="P466" s="9">
        <v>63825.67</v>
      </c>
      <c r="Q466" s="9">
        <v>28649.56</v>
      </c>
    </row>
    <row r="467" spans="2:17" x14ac:dyDescent="0.25">
      <c r="B467" s="9">
        <v>14</v>
      </c>
      <c r="C467" s="10" t="s">
        <v>24</v>
      </c>
      <c r="D467" s="3" t="str">
        <f>VLOOKUP(C467,'Class Desc'!$C$5:$D$53,2,FALSE)</f>
        <v>CITY GOVT - IRRIGATION</v>
      </c>
      <c r="E467" s="15">
        <v>4</v>
      </c>
      <c r="F467" s="9">
        <v>13965.72</v>
      </c>
      <c r="G467" s="9">
        <v>11062.29</v>
      </c>
      <c r="H467" s="9">
        <v>7366.68</v>
      </c>
      <c r="I467" s="9">
        <v>16227.86</v>
      </c>
      <c r="J467" s="9">
        <v>26062.85</v>
      </c>
      <c r="K467" s="9">
        <v>29358.93</v>
      </c>
      <c r="L467" s="9">
        <v>30232.97</v>
      </c>
      <c r="M467" s="9">
        <v>21791.93</v>
      </c>
      <c r="N467" s="9">
        <v>20394.349999999999</v>
      </c>
      <c r="O467" s="9">
        <v>18617.38</v>
      </c>
      <c r="P467" s="9">
        <v>10768.75</v>
      </c>
      <c r="Q467" s="9">
        <v>4897.0200000000004</v>
      </c>
    </row>
    <row r="468" spans="2:17" x14ac:dyDescent="0.25">
      <c r="B468" s="9">
        <v>14</v>
      </c>
      <c r="C468" s="10" t="s">
        <v>25</v>
      </c>
      <c r="D468" s="3" t="str">
        <f>VLOOKUP(C468,'Class Desc'!$C$5:$D$53,2,FALSE)</f>
        <v>INDUSTRIAL WATER</v>
      </c>
      <c r="E468" s="10" t="s">
        <v>12</v>
      </c>
      <c r="F468" s="11"/>
      <c r="G468" s="9">
        <v>65</v>
      </c>
      <c r="H468" s="9">
        <v>44</v>
      </c>
      <c r="I468" s="9">
        <v>164</v>
      </c>
      <c r="J468" s="9">
        <v>185</v>
      </c>
      <c r="K468" s="9">
        <v>65</v>
      </c>
      <c r="L468" s="11"/>
      <c r="M468" s="11"/>
      <c r="N468" s="11"/>
      <c r="O468" s="11"/>
      <c r="P468" s="9">
        <v>74.680000000000007</v>
      </c>
      <c r="Q468" s="9">
        <v>120</v>
      </c>
    </row>
    <row r="469" spans="2:17" x14ac:dyDescent="0.25">
      <c r="B469" s="9">
        <v>14</v>
      </c>
      <c r="C469" s="10" t="s">
        <v>25</v>
      </c>
      <c r="D469" s="3" t="str">
        <f>VLOOKUP(C469,'Class Desc'!$C$5:$D$53,2,FALSE)</f>
        <v>INDUSTRIAL WATER</v>
      </c>
      <c r="E469" s="15">
        <v>0.75</v>
      </c>
      <c r="F469" s="9">
        <v>2581.9699999999998</v>
      </c>
      <c r="G469" s="9">
        <v>2336.79</v>
      </c>
      <c r="H469" s="9">
        <v>2235.9699999999998</v>
      </c>
      <c r="I469" s="9">
        <v>2600.2199999999998</v>
      </c>
      <c r="J469" s="9">
        <v>2432.1999999999998</v>
      </c>
      <c r="K469" s="9">
        <v>2441.41</v>
      </c>
      <c r="L469" s="9">
        <v>2583.65</v>
      </c>
      <c r="M469" s="9">
        <v>2140.4899999999998</v>
      </c>
      <c r="N469" s="9">
        <v>2335.34</v>
      </c>
      <c r="O469" s="9">
        <v>2492.02</v>
      </c>
      <c r="P469" s="9">
        <v>2154.5</v>
      </c>
      <c r="Q469" s="9">
        <v>2039.98</v>
      </c>
    </row>
    <row r="470" spans="2:17" x14ac:dyDescent="0.25">
      <c r="B470" s="9">
        <v>14</v>
      </c>
      <c r="C470" s="10" t="s">
        <v>25</v>
      </c>
      <c r="D470" s="3" t="str">
        <f>VLOOKUP(C470,'Class Desc'!$C$5:$D$53,2,FALSE)</f>
        <v>INDUSTRIAL WATER</v>
      </c>
      <c r="E470" s="15">
        <v>1</v>
      </c>
      <c r="F470" s="9">
        <v>2079.84</v>
      </c>
      <c r="G470" s="9">
        <v>1901.73</v>
      </c>
      <c r="H470" s="9">
        <v>1807.64</v>
      </c>
      <c r="I470" s="9">
        <v>2292.36</v>
      </c>
      <c r="J470" s="9">
        <v>2277.27</v>
      </c>
      <c r="K470" s="9">
        <v>2180.89</v>
      </c>
      <c r="L470" s="9">
        <v>2068.6799999999998</v>
      </c>
      <c r="M470" s="9">
        <v>2771.93</v>
      </c>
      <c r="N470" s="9">
        <v>2950.65</v>
      </c>
      <c r="O470" s="9">
        <v>2255.58</v>
      </c>
      <c r="P470" s="9">
        <v>2212.84</v>
      </c>
      <c r="Q470" s="9">
        <v>2123.23</v>
      </c>
    </row>
    <row r="471" spans="2:17" x14ac:dyDescent="0.25">
      <c r="B471" s="9">
        <v>14</v>
      </c>
      <c r="C471" s="10" t="s">
        <v>25</v>
      </c>
      <c r="D471" s="3" t="str">
        <f>VLOOKUP(C471,'Class Desc'!$C$5:$D$53,2,FALSE)</f>
        <v>INDUSTRIAL WATER</v>
      </c>
      <c r="E471" s="15">
        <v>1.5</v>
      </c>
      <c r="F471" s="9">
        <v>9171.89</v>
      </c>
      <c r="G471" s="9">
        <v>7667.7</v>
      </c>
      <c r="H471" s="9">
        <v>8192.18</v>
      </c>
      <c r="I471" s="9">
        <v>10402.040000000001</v>
      </c>
      <c r="J471" s="9">
        <v>10370.56</v>
      </c>
      <c r="K471" s="9">
        <v>11096.05</v>
      </c>
      <c r="L471" s="9">
        <v>9155.15</v>
      </c>
      <c r="M471" s="9">
        <v>7780.33</v>
      </c>
      <c r="N471" s="9">
        <v>8610.8700000000008</v>
      </c>
      <c r="O471" s="9">
        <v>7665.72</v>
      </c>
      <c r="P471" s="9">
        <v>7801.33</v>
      </c>
      <c r="Q471" s="9">
        <v>9359.85</v>
      </c>
    </row>
    <row r="472" spans="2:17" x14ac:dyDescent="0.25">
      <c r="B472" s="9">
        <v>14</v>
      </c>
      <c r="C472" s="10" t="s">
        <v>25</v>
      </c>
      <c r="D472" s="3" t="str">
        <f>VLOOKUP(C472,'Class Desc'!$C$5:$D$53,2,FALSE)</f>
        <v>INDUSTRIAL WATER</v>
      </c>
      <c r="E472" s="15">
        <v>2</v>
      </c>
      <c r="F472" s="9">
        <v>6591.67</v>
      </c>
      <c r="G472" s="9">
        <v>6313.02</v>
      </c>
      <c r="H472" s="9">
        <v>6399.99</v>
      </c>
      <c r="I472" s="9">
        <v>8902.08</v>
      </c>
      <c r="J472" s="9">
        <v>8790.7000000000007</v>
      </c>
      <c r="K472" s="9">
        <v>33483.480000000003</v>
      </c>
      <c r="L472" s="9">
        <v>9031.4699999999993</v>
      </c>
      <c r="M472" s="9">
        <v>7175.18</v>
      </c>
      <c r="N472" s="9">
        <v>7117.2</v>
      </c>
      <c r="O472" s="9">
        <v>7932.21</v>
      </c>
      <c r="P472" s="9">
        <v>8974.3799999999992</v>
      </c>
      <c r="Q472" s="9">
        <v>6001.84</v>
      </c>
    </row>
    <row r="473" spans="2:17" x14ac:dyDescent="0.25">
      <c r="B473" s="9">
        <v>14</v>
      </c>
      <c r="C473" s="10" t="s">
        <v>25</v>
      </c>
      <c r="D473" s="3" t="str">
        <f>VLOOKUP(C473,'Class Desc'!$C$5:$D$53,2,FALSE)</f>
        <v>INDUSTRIAL WATER</v>
      </c>
      <c r="E473" s="15">
        <v>3</v>
      </c>
      <c r="F473" s="9">
        <v>16818.27</v>
      </c>
      <c r="G473" s="9">
        <v>18754.77</v>
      </c>
      <c r="H473" s="9">
        <v>24656.17</v>
      </c>
      <c r="I473" s="9">
        <v>49305.59</v>
      </c>
      <c r="J473" s="9">
        <v>48005.02</v>
      </c>
      <c r="K473" s="9">
        <v>83706.59</v>
      </c>
      <c r="L473" s="9">
        <v>52371.51</v>
      </c>
      <c r="M473" s="9">
        <v>42463.9</v>
      </c>
      <c r="N473" s="9">
        <v>21099.58</v>
      </c>
      <c r="O473" s="9">
        <v>21881.66</v>
      </c>
      <c r="P473" s="9">
        <v>20628.830000000002</v>
      </c>
      <c r="Q473" s="9">
        <v>20083.990000000002</v>
      </c>
    </row>
    <row r="474" spans="2:17" x14ac:dyDescent="0.25">
      <c r="B474" s="9">
        <v>14</v>
      </c>
      <c r="C474" s="10" t="s">
        <v>25</v>
      </c>
      <c r="D474" s="3" t="str">
        <f>VLOOKUP(C474,'Class Desc'!$C$5:$D$53,2,FALSE)</f>
        <v>INDUSTRIAL WATER</v>
      </c>
      <c r="E474" s="15">
        <v>4</v>
      </c>
      <c r="F474" s="9">
        <v>26339.83</v>
      </c>
      <c r="G474" s="9">
        <v>35450.5</v>
      </c>
      <c r="H474" s="9">
        <v>18339.97</v>
      </c>
      <c r="I474" s="9">
        <v>35464.03</v>
      </c>
      <c r="J474" s="9">
        <v>32022.69</v>
      </c>
      <c r="K474" s="9">
        <v>51608.23</v>
      </c>
      <c r="L474" s="9">
        <v>26023.61</v>
      </c>
      <c r="M474" s="9">
        <v>27676.58</v>
      </c>
      <c r="N474" s="9">
        <v>27955.02</v>
      </c>
      <c r="O474" s="9">
        <v>35880.050000000003</v>
      </c>
      <c r="P474" s="9">
        <v>28364.959999999999</v>
      </c>
      <c r="Q474" s="9">
        <v>44654.06</v>
      </c>
    </row>
    <row r="475" spans="2:17" x14ac:dyDescent="0.25">
      <c r="B475" s="9">
        <v>14</v>
      </c>
      <c r="C475" s="10" t="s">
        <v>25</v>
      </c>
      <c r="D475" s="3" t="str">
        <f>VLOOKUP(C475,'Class Desc'!$C$5:$D$53,2,FALSE)</f>
        <v>INDUSTRIAL WATER</v>
      </c>
      <c r="E475" s="15">
        <v>6</v>
      </c>
      <c r="F475" s="9">
        <v>457.07</v>
      </c>
      <c r="G475" s="9">
        <v>466.57</v>
      </c>
      <c r="H475" s="9">
        <v>396.03</v>
      </c>
      <c r="I475" s="9">
        <v>395.78</v>
      </c>
      <c r="J475" s="9">
        <v>395.02</v>
      </c>
      <c r="K475" s="9">
        <v>554.22</v>
      </c>
      <c r="L475" s="9">
        <v>546.70000000000005</v>
      </c>
      <c r="M475" s="9">
        <v>436.53</v>
      </c>
      <c r="N475" s="9">
        <v>437.29</v>
      </c>
      <c r="O475" s="9">
        <v>411.21</v>
      </c>
      <c r="P475" s="9">
        <v>438.04</v>
      </c>
      <c r="Q475" s="9">
        <v>482.78</v>
      </c>
    </row>
    <row r="476" spans="2:17" x14ac:dyDescent="0.25">
      <c r="B476" s="9">
        <v>14</v>
      </c>
      <c r="C476" s="10" t="s">
        <v>25</v>
      </c>
      <c r="D476" s="3" t="str">
        <f>VLOOKUP(C476,'Class Desc'!$C$5:$D$53,2,FALSE)</f>
        <v>INDUSTRIAL WATER</v>
      </c>
      <c r="E476" s="15">
        <v>8</v>
      </c>
      <c r="F476" s="9">
        <v>1070.94</v>
      </c>
      <c r="G476" s="9">
        <v>1589.03</v>
      </c>
      <c r="H476" s="9">
        <v>1336.99</v>
      </c>
      <c r="I476" s="9">
        <v>1694.19</v>
      </c>
      <c r="J476" s="9">
        <v>1795.71</v>
      </c>
      <c r="K476" s="9">
        <v>1810.75</v>
      </c>
      <c r="L476" s="9">
        <v>1788.19</v>
      </c>
      <c r="M476" s="9">
        <v>2551.4699999999998</v>
      </c>
      <c r="N476" s="9">
        <v>1882.19</v>
      </c>
      <c r="O476" s="9">
        <v>1562.59</v>
      </c>
      <c r="P476" s="9">
        <v>1464.83</v>
      </c>
      <c r="Q476" s="9">
        <v>1333.23</v>
      </c>
    </row>
    <row r="477" spans="2:17" x14ac:dyDescent="0.25">
      <c r="B477" s="9">
        <v>14</v>
      </c>
      <c r="C477" s="10" t="s">
        <v>26</v>
      </c>
      <c r="D477" s="3" t="str">
        <f>VLOOKUP(C477,'Class Desc'!$C$5:$D$53,2,FALSE)</f>
        <v>INDL WATER HIGH USE RATE</v>
      </c>
      <c r="E477" s="15">
        <v>4</v>
      </c>
      <c r="F477" s="9">
        <v>94472.92</v>
      </c>
      <c r="G477" s="9">
        <v>94410.25</v>
      </c>
      <c r="H477" s="9">
        <v>82491.09</v>
      </c>
      <c r="I477" s="9">
        <v>116167.91</v>
      </c>
      <c r="J477" s="9">
        <v>110770.8</v>
      </c>
      <c r="K477" s="9">
        <v>111152.43</v>
      </c>
      <c r="L477" s="9">
        <v>95718.77</v>
      </c>
      <c r="M477" s="9">
        <v>95351.039999999994</v>
      </c>
      <c r="N477" s="9">
        <v>102968.8</v>
      </c>
      <c r="O477" s="9">
        <v>169785.7</v>
      </c>
      <c r="P477" s="9">
        <v>94224.93</v>
      </c>
      <c r="Q477" s="9">
        <v>110160.93</v>
      </c>
    </row>
    <row r="478" spans="2:17" x14ac:dyDescent="0.25">
      <c r="B478" s="9">
        <v>14</v>
      </c>
      <c r="C478" s="10" t="s">
        <v>26</v>
      </c>
      <c r="D478" s="3" t="str">
        <f>VLOOKUP(C478,'Class Desc'!$C$5:$D$53,2,FALSE)</f>
        <v>INDL WATER HIGH USE RATE</v>
      </c>
      <c r="E478" s="15">
        <v>6</v>
      </c>
      <c r="F478" s="9">
        <v>340.33</v>
      </c>
      <c r="G478" s="9">
        <v>348.47</v>
      </c>
      <c r="H478" s="9">
        <v>349.09</v>
      </c>
      <c r="I478" s="9">
        <v>349.09</v>
      </c>
      <c r="J478" s="9">
        <v>349.09</v>
      </c>
      <c r="K478" s="9">
        <v>441.42</v>
      </c>
      <c r="L478" s="9">
        <v>573.77</v>
      </c>
      <c r="M478" s="9">
        <v>803.89</v>
      </c>
      <c r="N478" s="9">
        <v>607.99</v>
      </c>
      <c r="O478" s="9">
        <v>393.5</v>
      </c>
      <c r="P478" s="9">
        <v>427.51</v>
      </c>
      <c r="Q478" s="9">
        <v>518.5</v>
      </c>
    </row>
    <row r="479" spans="2:17" x14ac:dyDescent="0.25">
      <c r="B479" s="9">
        <v>14</v>
      </c>
      <c r="C479" s="10" t="s">
        <v>27</v>
      </c>
      <c r="D479" s="3" t="str">
        <f>VLOOKUP(C479,'Class Desc'!$C$5:$D$53,2,FALSE)</f>
        <v>INDUSTRIAL IRRIGATION</v>
      </c>
      <c r="E479" s="10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9">
        <v>61</v>
      </c>
    </row>
    <row r="480" spans="2:17" x14ac:dyDescent="0.25">
      <c r="B480" s="9">
        <v>14</v>
      </c>
      <c r="C480" s="10" t="s">
        <v>27</v>
      </c>
      <c r="D480" s="3" t="str">
        <f>VLOOKUP(C480,'Class Desc'!$C$5:$D$53,2,FALSE)</f>
        <v>INDUSTRIAL IRRIGATION</v>
      </c>
      <c r="E480" s="15">
        <v>0.75</v>
      </c>
      <c r="F480" s="9">
        <v>43.55</v>
      </c>
      <c r="G480" s="9">
        <v>40.56</v>
      </c>
      <c r="H480" s="9">
        <v>41.12</v>
      </c>
      <c r="I480" s="9">
        <v>44.75</v>
      </c>
      <c r="J480" s="9">
        <v>43.39</v>
      </c>
      <c r="K480" s="9">
        <v>43.84</v>
      </c>
      <c r="L480" s="9">
        <v>43.84</v>
      </c>
      <c r="M480" s="9">
        <v>41.57</v>
      </c>
      <c r="N480" s="9">
        <v>42.93</v>
      </c>
      <c r="O480" s="9">
        <v>44.3</v>
      </c>
      <c r="P480" s="9">
        <v>50.76</v>
      </c>
      <c r="Q480" s="9">
        <v>31.28</v>
      </c>
    </row>
    <row r="481" spans="2:17" x14ac:dyDescent="0.25">
      <c r="B481" s="9">
        <v>14</v>
      </c>
      <c r="C481" s="10" t="s">
        <v>27</v>
      </c>
      <c r="D481" s="3" t="str">
        <f>VLOOKUP(C481,'Class Desc'!$C$5:$D$53,2,FALSE)</f>
        <v>INDUSTRIAL IRRIGATION</v>
      </c>
      <c r="E481" s="15">
        <v>1</v>
      </c>
      <c r="F481" s="9">
        <v>987.42</v>
      </c>
      <c r="G481" s="9">
        <v>720.03</v>
      </c>
      <c r="H481" s="9">
        <v>546</v>
      </c>
      <c r="I481" s="9">
        <v>791.75</v>
      </c>
      <c r="J481" s="9">
        <v>685.32</v>
      </c>
      <c r="K481" s="9">
        <v>711.84</v>
      </c>
      <c r="L481" s="9">
        <v>833.43</v>
      </c>
      <c r="M481" s="9">
        <v>693.58</v>
      </c>
      <c r="N481" s="9">
        <v>738.3</v>
      </c>
      <c r="O481" s="9">
        <v>770.03</v>
      </c>
      <c r="P481" s="9">
        <v>567.65</v>
      </c>
      <c r="Q481" s="9">
        <v>384.08</v>
      </c>
    </row>
    <row r="482" spans="2:17" x14ac:dyDescent="0.25">
      <c r="B482" s="9">
        <v>14</v>
      </c>
      <c r="C482" s="10" t="s">
        <v>27</v>
      </c>
      <c r="D482" s="3" t="str">
        <f>VLOOKUP(C482,'Class Desc'!$C$5:$D$53,2,FALSE)</f>
        <v>INDUSTRIAL IRRIGATION</v>
      </c>
      <c r="E482" s="15">
        <v>1.5</v>
      </c>
      <c r="F482" s="9">
        <v>3941.8</v>
      </c>
      <c r="G482" s="9">
        <v>3771.34</v>
      </c>
      <c r="H482" s="9">
        <v>3128.9</v>
      </c>
      <c r="I482" s="9">
        <v>4073.5</v>
      </c>
      <c r="J482" s="9">
        <v>3671.03</v>
      </c>
      <c r="K482" s="9">
        <v>4424.71</v>
      </c>
      <c r="L482" s="9">
        <v>4688.4799999999996</v>
      </c>
      <c r="M482" s="9">
        <v>4052.28</v>
      </c>
      <c r="N482" s="9">
        <v>4041.06</v>
      </c>
      <c r="O482" s="9">
        <v>3848.46</v>
      </c>
      <c r="P482" s="9">
        <v>3252.3</v>
      </c>
      <c r="Q482" s="9">
        <v>2819.95</v>
      </c>
    </row>
    <row r="483" spans="2:17" x14ac:dyDescent="0.25">
      <c r="B483" s="9">
        <v>14</v>
      </c>
      <c r="C483" s="10" t="s">
        <v>27</v>
      </c>
      <c r="D483" s="3" t="str">
        <f>VLOOKUP(C483,'Class Desc'!$C$5:$D$53,2,FALSE)</f>
        <v>INDUSTRIAL IRRIGATION</v>
      </c>
      <c r="E483" s="15">
        <v>2</v>
      </c>
      <c r="F483" s="9">
        <v>4943.37</v>
      </c>
      <c r="G483" s="9">
        <v>2811.45</v>
      </c>
      <c r="H483" s="9">
        <v>1798.75</v>
      </c>
      <c r="I483" s="9">
        <v>4267.9399999999996</v>
      </c>
      <c r="J483" s="9">
        <v>4580.8900000000003</v>
      </c>
      <c r="K483" s="9">
        <v>6487.14</v>
      </c>
      <c r="L483" s="9">
        <v>6799.69</v>
      </c>
      <c r="M483" s="9">
        <v>5218.6000000000004</v>
      </c>
      <c r="N483" s="9">
        <v>4725.6899999999996</v>
      </c>
      <c r="O483" s="9">
        <v>4244.5200000000004</v>
      </c>
      <c r="P483" s="9">
        <v>3314.93</v>
      </c>
      <c r="Q483" s="9">
        <v>2039.86</v>
      </c>
    </row>
    <row r="484" spans="2:17" x14ac:dyDescent="0.25">
      <c r="B484" s="9">
        <v>14</v>
      </c>
      <c r="C484" s="10" t="s">
        <v>28</v>
      </c>
      <c r="D484" s="3" t="str">
        <f>VLOOKUP(C484,'Class Desc'!$C$5:$D$53,2,FALSE)</f>
        <v>SINGLE FAMILY LARGE LOT</v>
      </c>
      <c r="E484" s="10" t="s">
        <v>12</v>
      </c>
      <c r="F484" s="9">
        <v>88</v>
      </c>
      <c r="G484" s="11"/>
      <c r="H484" s="9">
        <v>44</v>
      </c>
      <c r="I484" s="11"/>
      <c r="J484" s="11"/>
      <c r="K484" s="11"/>
      <c r="L484" s="9">
        <v>65</v>
      </c>
      <c r="M484" s="11"/>
      <c r="N484" s="11"/>
      <c r="O484" s="9">
        <v>88</v>
      </c>
      <c r="P484" s="11"/>
      <c r="Q484" s="9">
        <v>228.37</v>
      </c>
    </row>
    <row r="485" spans="2:17" x14ac:dyDescent="0.25">
      <c r="B485" s="9">
        <v>14</v>
      </c>
      <c r="C485" s="10" t="s">
        <v>28</v>
      </c>
      <c r="D485" s="3" t="str">
        <f>VLOOKUP(C485,'Class Desc'!$C$5:$D$53,2,FALSE)</f>
        <v>SINGLE FAMILY LARGE LOT</v>
      </c>
      <c r="E485" s="15">
        <v>0.75</v>
      </c>
      <c r="F485" s="9">
        <v>18821.32</v>
      </c>
      <c r="G485" s="9">
        <v>14866.22</v>
      </c>
      <c r="H485" s="9">
        <v>13338.01</v>
      </c>
      <c r="I485" s="9">
        <v>16903.36</v>
      </c>
      <c r="J485" s="9">
        <v>19209.68</v>
      </c>
      <c r="K485" s="9">
        <v>21581.83</v>
      </c>
      <c r="L485" s="9">
        <v>21862.74</v>
      </c>
      <c r="M485" s="9">
        <v>18215.34</v>
      </c>
      <c r="N485" s="9">
        <v>18654.39</v>
      </c>
      <c r="O485" s="9">
        <v>17454.07</v>
      </c>
      <c r="P485" s="9">
        <v>15378.61</v>
      </c>
      <c r="Q485" s="9">
        <v>13308.81</v>
      </c>
    </row>
    <row r="486" spans="2:17" x14ac:dyDescent="0.25">
      <c r="B486" s="9">
        <v>14</v>
      </c>
      <c r="C486" s="10" t="s">
        <v>28</v>
      </c>
      <c r="D486" s="3" t="str">
        <f>VLOOKUP(C486,'Class Desc'!$C$5:$D$53,2,FALSE)</f>
        <v>SINGLE FAMILY LARGE LOT</v>
      </c>
      <c r="E486" s="15">
        <v>1</v>
      </c>
      <c r="F486" s="9">
        <v>15870.43</v>
      </c>
      <c r="G486" s="9">
        <v>13048.71</v>
      </c>
      <c r="H486" s="9">
        <v>10930</v>
      </c>
      <c r="I486" s="9">
        <v>14999.01</v>
      </c>
      <c r="J486" s="9">
        <v>17418.21</v>
      </c>
      <c r="K486" s="9">
        <v>20204.580000000002</v>
      </c>
      <c r="L486" s="9">
        <v>19477.75</v>
      </c>
      <c r="M486" s="9">
        <v>17596</v>
      </c>
      <c r="N486" s="9">
        <v>17500.14</v>
      </c>
      <c r="O486" s="9">
        <v>15035.89</v>
      </c>
      <c r="P486" s="9">
        <v>13435.56</v>
      </c>
      <c r="Q486" s="9">
        <v>11301.72</v>
      </c>
    </row>
    <row r="487" spans="2:17" x14ac:dyDescent="0.25">
      <c r="B487" s="9">
        <v>14</v>
      </c>
      <c r="C487" s="10" t="s">
        <v>28</v>
      </c>
      <c r="D487" s="3" t="str">
        <f>VLOOKUP(C487,'Class Desc'!$C$5:$D$53,2,FALSE)</f>
        <v>SINGLE FAMILY LARGE LOT</v>
      </c>
      <c r="E487" s="15">
        <v>1.5</v>
      </c>
      <c r="F487" s="9">
        <v>409.04</v>
      </c>
      <c r="G487" s="9">
        <v>344.79</v>
      </c>
      <c r="H487" s="9">
        <v>253.06</v>
      </c>
      <c r="I487" s="9">
        <v>260.13</v>
      </c>
      <c r="J487" s="9">
        <v>262.22000000000003</v>
      </c>
      <c r="K487" s="9">
        <v>235.88</v>
      </c>
      <c r="L487" s="9">
        <v>319.62</v>
      </c>
      <c r="M487" s="9">
        <v>242.22</v>
      </c>
      <c r="N487" s="9">
        <v>245.55</v>
      </c>
      <c r="O487" s="9">
        <v>250.9</v>
      </c>
      <c r="P487" s="9">
        <v>315.58999999999997</v>
      </c>
      <c r="Q487" s="9">
        <v>281.89999999999998</v>
      </c>
    </row>
    <row r="488" spans="2:17" x14ac:dyDescent="0.25">
      <c r="B488" s="9">
        <v>14</v>
      </c>
      <c r="C488" s="10" t="s">
        <v>29</v>
      </c>
      <c r="D488" s="3" t="str">
        <f>VLOOKUP(C488,'Class Desc'!$C$5:$D$53,2,FALSE)</f>
        <v>MULTIPLE UNIT WATER</v>
      </c>
      <c r="E488" s="10" t="s">
        <v>12</v>
      </c>
      <c r="F488" s="9">
        <v>44</v>
      </c>
      <c r="G488" s="9">
        <v>218</v>
      </c>
      <c r="H488" s="11"/>
      <c r="I488" s="11"/>
      <c r="J488" s="11"/>
      <c r="K488" s="9">
        <v>319</v>
      </c>
      <c r="L488" s="9">
        <v>1098</v>
      </c>
      <c r="M488" s="9">
        <v>109</v>
      </c>
      <c r="N488" s="9">
        <v>726.75</v>
      </c>
      <c r="O488" s="9">
        <v>598</v>
      </c>
      <c r="P488" s="9">
        <v>109</v>
      </c>
      <c r="Q488" s="9">
        <v>1854</v>
      </c>
    </row>
    <row r="489" spans="2:17" x14ac:dyDescent="0.25">
      <c r="B489" s="9">
        <v>14</v>
      </c>
      <c r="C489" s="10" t="s">
        <v>29</v>
      </c>
      <c r="D489" s="3" t="str">
        <f>VLOOKUP(C489,'Class Desc'!$C$5:$D$53,2,FALSE)</f>
        <v>MULTIPLE UNIT WATER</v>
      </c>
      <c r="E489" s="15">
        <v>0.75</v>
      </c>
      <c r="F489" s="9">
        <v>42275.7</v>
      </c>
      <c r="G489" s="9">
        <v>38305.980000000003</v>
      </c>
      <c r="H489" s="9">
        <v>35429.910000000003</v>
      </c>
      <c r="I489" s="9">
        <v>41100.410000000003</v>
      </c>
      <c r="J489" s="9">
        <v>40237.5</v>
      </c>
      <c r="K489" s="9">
        <v>45747.93</v>
      </c>
      <c r="L489" s="9">
        <v>46280.65</v>
      </c>
      <c r="M489" s="9">
        <v>41909.69</v>
      </c>
      <c r="N489" s="9">
        <v>42010.83</v>
      </c>
      <c r="O489" s="9">
        <v>39715.03</v>
      </c>
      <c r="P489" s="9">
        <v>36663.050000000003</v>
      </c>
      <c r="Q489" s="9">
        <v>36853.040000000001</v>
      </c>
    </row>
    <row r="490" spans="2:17" x14ac:dyDescent="0.25">
      <c r="B490" s="9">
        <v>14</v>
      </c>
      <c r="C490" s="10" t="s">
        <v>29</v>
      </c>
      <c r="D490" s="3" t="str">
        <f>VLOOKUP(C490,'Class Desc'!$C$5:$D$53,2,FALSE)</f>
        <v>MULTIPLE UNIT WATER</v>
      </c>
      <c r="E490" s="15">
        <v>1</v>
      </c>
      <c r="F490" s="9">
        <v>105751.01</v>
      </c>
      <c r="G490" s="9">
        <v>96416.6</v>
      </c>
      <c r="H490" s="9">
        <v>93234.8</v>
      </c>
      <c r="I490" s="9">
        <v>101296.8</v>
      </c>
      <c r="J490" s="9">
        <v>100165.43</v>
      </c>
      <c r="K490" s="9">
        <v>107685.62</v>
      </c>
      <c r="L490" s="9">
        <v>104478.89</v>
      </c>
      <c r="M490" s="9">
        <v>102869.3</v>
      </c>
      <c r="N490" s="9">
        <v>101419.13</v>
      </c>
      <c r="O490" s="9">
        <v>96860.74</v>
      </c>
      <c r="P490" s="9">
        <v>95588.78</v>
      </c>
      <c r="Q490" s="9">
        <v>93365.46</v>
      </c>
    </row>
    <row r="491" spans="2:17" x14ac:dyDescent="0.25">
      <c r="B491" s="9">
        <v>14</v>
      </c>
      <c r="C491" s="10" t="s">
        <v>29</v>
      </c>
      <c r="D491" s="3" t="str">
        <f>VLOOKUP(C491,'Class Desc'!$C$5:$D$53,2,FALSE)</f>
        <v>MULTIPLE UNIT WATER</v>
      </c>
      <c r="E491" s="15">
        <v>1.5</v>
      </c>
      <c r="F491" s="9">
        <v>117455.23</v>
      </c>
      <c r="G491" s="9">
        <v>106346.51</v>
      </c>
      <c r="H491" s="9">
        <v>106618.07</v>
      </c>
      <c r="I491" s="9">
        <v>113200.68</v>
      </c>
      <c r="J491" s="9">
        <v>110442.19</v>
      </c>
      <c r="K491" s="9">
        <v>121782.16</v>
      </c>
      <c r="L491" s="9">
        <v>117635.89</v>
      </c>
      <c r="M491" s="9">
        <v>113611.17</v>
      </c>
      <c r="N491" s="9">
        <v>115551.22</v>
      </c>
      <c r="O491" s="9">
        <v>104435.74</v>
      </c>
      <c r="P491" s="9">
        <v>103249.54</v>
      </c>
      <c r="Q491" s="9">
        <v>101165.87</v>
      </c>
    </row>
    <row r="492" spans="2:17" x14ac:dyDescent="0.25">
      <c r="B492" s="9">
        <v>14</v>
      </c>
      <c r="C492" s="10" t="s">
        <v>29</v>
      </c>
      <c r="D492" s="3" t="str">
        <f>VLOOKUP(C492,'Class Desc'!$C$5:$D$53,2,FALSE)</f>
        <v>MULTIPLE UNIT WATER</v>
      </c>
      <c r="E492" s="15">
        <v>2</v>
      </c>
      <c r="F492" s="9">
        <v>134094.84</v>
      </c>
      <c r="G492" s="9">
        <v>111065.21</v>
      </c>
      <c r="H492" s="9">
        <v>106871.95</v>
      </c>
      <c r="I492" s="9">
        <v>120954.99</v>
      </c>
      <c r="J492" s="9">
        <v>123359.66</v>
      </c>
      <c r="K492" s="9">
        <v>131004.25</v>
      </c>
      <c r="L492" s="9">
        <v>132982.01999999999</v>
      </c>
      <c r="M492" s="9">
        <v>120024.53</v>
      </c>
      <c r="N492" s="9">
        <v>120017.07</v>
      </c>
      <c r="O492" s="9">
        <v>124226.44</v>
      </c>
      <c r="P492" s="9">
        <v>112481.45</v>
      </c>
      <c r="Q492" s="9">
        <v>115328.05</v>
      </c>
    </row>
    <row r="493" spans="2:17" x14ac:dyDescent="0.25">
      <c r="B493" s="9">
        <v>14</v>
      </c>
      <c r="C493" s="10" t="s">
        <v>29</v>
      </c>
      <c r="D493" s="3" t="str">
        <f>VLOOKUP(C493,'Class Desc'!$C$5:$D$53,2,FALSE)</f>
        <v>MULTIPLE UNIT WATER</v>
      </c>
      <c r="E493" s="15">
        <v>3</v>
      </c>
      <c r="F493" s="9">
        <v>13925.86</v>
      </c>
      <c r="G493" s="9">
        <v>13983.93</v>
      </c>
      <c r="H493" s="9">
        <v>13403.14</v>
      </c>
      <c r="I493" s="9">
        <v>13985.56</v>
      </c>
      <c r="J493" s="9">
        <v>14714.99</v>
      </c>
      <c r="K493" s="9">
        <v>15886.84</v>
      </c>
      <c r="L493" s="9">
        <v>16161.46</v>
      </c>
      <c r="M493" s="9">
        <v>15268.16</v>
      </c>
      <c r="N493" s="9">
        <v>14506.37</v>
      </c>
      <c r="O493" s="9">
        <v>14736.12</v>
      </c>
      <c r="P493" s="9">
        <v>12935.47</v>
      </c>
      <c r="Q493" s="9">
        <v>14169.12</v>
      </c>
    </row>
    <row r="494" spans="2:17" x14ac:dyDescent="0.25">
      <c r="B494" s="9">
        <v>14</v>
      </c>
      <c r="C494" s="10" t="s">
        <v>29</v>
      </c>
      <c r="D494" s="3" t="str">
        <f>VLOOKUP(C494,'Class Desc'!$C$5:$D$53,2,FALSE)</f>
        <v>MULTIPLE UNIT WATER</v>
      </c>
      <c r="E494" s="15">
        <v>4</v>
      </c>
      <c r="F494" s="9">
        <v>55819.74</v>
      </c>
      <c r="G494" s="9">
        <v>45503.53</v>
      </c>
      <c r="H494" s="9">
        <v>41079.660000000003</v>
      </c>
      <c r="I494" s="9">
        <v>49403.21</v>
      </c>
      <c r="J494" s="9">
        <v>52677.77</v>
      </c>
      <c r="K494" s="9">
        <v>58120.37</v>
      </c>
      <c r="L494" s="9">
        <v>59603.7</v>
      </c>
      <c r="M494" s="9">
        <v>49411.09</v>
      </c>
      <c r="N494" s="9">
        <v>48566.82</v>
      </c>
      <c r="O494" s="9">
        <v>48670</v>
      </c>
      <c r="P494" s="9">
        <v>39203.18</v>
      </c>
      <c r="Q494" s="9">
        <v>39775.08</v>
      </c>
    </row>
    <row r="495" spans="2:17" x14ac:dyDescent="0.25">
      <c r="B495" s="9">
        <v>14</v>
      </c>
      <c r="C495" s="10" t="s">
        <v>29</v>
      </c>
      <c r="D495" s="3" t="str">
        <f>VLOOKUP(C495,'Class Desc'!$C$5:$D$53,2,FALSE)</f>
        <v>MULTIPLE UNIT WATER</v>
      </c>
      <c r="E495" s="15">
        <v>6</v>
      </c>
      <c r="F495" s="9">
        <v>37853.94</v>
      </c>
      <c r="G495" s="9">
        <v>36114.51</v>
      </c>
      <c r="H495" s="9">
        <v>31676.71</v>
      </c>
      <c r="I495" s="9">
        <v>37593.08</v>
      </c>
      <c r="J495" s="9">
        <v>41062.800000000003</v>
      </c>
      <c r="K495" s="9">
        <v>42198.71</v>
      </c>
      <c r="L495" s="9">
        <v>41773.440000000002</v>
      </c>
      <c r="M495" s="9">
        <v>42386.32</v>
      </c>
      <c r="N495" s="9">
        <v>39805.46</v>
      </c>
      <c r="O495" s="9">
        <v>36441.760000000002</v>
      </c>
      <c r="P495" s="9">
        <v>34214.720000000001</v>
      </c>
      <c r="Q495" s="9">
        <v>33913.160000000003</v>
      </c>
    </row>
    <row r="496" spans="2:17" x14ac:dyDescent="0.25">
      <c r="B496" s="9">
        <v>14</v>
      </c>
      <c r="C496" s="10" t="s">
        <v>29</v>
      </c>
      <c r="D496" s="3" t="str">
        <f>VLOOKUP(C496,'Class Desc'!$C$5:$D$53,2,FALSE)</f>
        <v>MULTIPLE UNIT WATER</v>
      </c>
      <c r="E496" s="15">
        <v>8</v>
      </c>
      <c r="F496" s="9">
        <v>11980.82</v>
      </c>
      <c r="G496" s="9">
        <v>9796.11</v>
      </c>
      <c r="H496" s="9">
        <v>9299.16</v>
      </c>
      <c r="I496" s="9">
        <v>10862.84</v>
      </c>
      <c r="J496" s="9">
        <v>13569.62</v>
      </c>
      <c r="K496" s="9">
        <v>15992.13</v>
      </c>
      <c r="L496" s="9">
        <v>16078.61</v>
      </c>
      <c r="M496" s="9">
        <v>13774.28</v>
      </c>
      <c r="N496" s="9">
        <v>11196.6</v>
      </c>
      <c r="O496" s="9">
        <v>12605.24</v>
      </c>
      <c r="P496" s="9">
        <v>10525.9</v>
      </c>
      <c r="Q496" s="9">
        <v>8014.2</v>
      </c>
    </row>
    <row r="497" spans="2:17" x14ac:dyDescent="0.25">
      <c r="B497" s="9">
        <v>14</v>
      </c>
      <c r="C497" s="10" t="s">
        <v>30</v>
      </c>
      <c r="D497" s="3" t="str">
        <f>VLOOKUP(C497,'Class Desc'!$C$5:$D$53,2,FALSE)</f>
        <v>HSG AUTH MULT UNIT WATER</v>
      </c>
      <c r="E497" s="15">
        <v>0.75</v>
      </c>
      <c r="F497" s="9">
        <v>9545.1200000000008</v>
      </c>
      <c r="G497" s="9">
        <v>6625.69</v>
      </c>
      <c r="H497" s="9">
        <v>5799.73</v>
      </c>
      <c r="I497" s="9">
        <v>6993.57</v>
      </c>
      <c r="J497" s="9">
        <v>7412.36</v>
      </c>
      <c r="K497" s="9">
        <v>8208.4</v>
      </c>
      <c r="L497" s="9">
        <v>7635.44</v>
      </c>
      <c r="M497" s="9">
        <v>4127.37</v>
      </c>
      <c r="N497" s="9">
        <v>4182.79</v>
      </c>
      <c r="O497" s="9">
        <v>4699.6899999999996</v>
      </c>
      <c r="P497" s="9">
        <v>3500.93</v>
      </c>
      <c r="Q497" s="9">
        <v>3693.96</v>
      </c>
    </row>
    <row r="498" spans="2:17" x14ac:dyDescent="0.25">
      <c r="B498" s="9">
        <v>14</v>
      </c>
      <c r="C498" s="10" t="s">
        <v>30</v>
      </c>
      <c r="D498" s="3" t="str">
        <f>VLOOKUP(C498,'Class Desc'!$C$5:$D$53,2,FALSE)</f>
        <v>HSG AUTH MULT UNIT WATER</v>
      </c>
      <c r="E498" s="15">
        <v>1</v>
      </c>
      <c r="F498" s="9">
        <v>5336.15</v>
      </c>
      <c r="G498" s="9">
        <v>4075.44</v>
      </c>
      <c r="H498" s="9">
        <v>3732.18</v>
      </c>
      <c r="I498" s="9">
        <v>4617.5600000000004</v>
      </c>
      <c r="J498" s="9">
        <v>4667.8599999999997</v>
      </c>
      <c r="K498" s="9">
        <v>5579.01</v>
      </c>
      <c r="L498" s="9">
        <v>5322.16</v>
      </c>
      <c r="M498" s="9">
        <v>4025.86</v>
      </c>
      <c r="N498" s="9">
        <v>3691.87</v>
      </c>
      <c r="O498" s="9">
        <v>3867.02</v>
      </c>
      <c r="P498" s="9">
        <v>3228.73</v>
      </c>
      <c r="Q498" s="9">
        <v>3602.29</v>
      </c>
    </row>
    <row r="499" spans="2:17" x14ac:dyDescent="0.25">
      <c r="B499" s="9">
        <v>14</v>
      </c>
      <c r="C499" s="10" t="s">
        <v>30</v>
      </c>
      <c r="D499" s="3" t="str">
        <f>VLOOKUP(C499,'Class Desc'!$C$5:$D$53,2,FALSE)</f>
        <v>HSG AUTH MULT UNIT WATER</v>
      </c>
      <c r="E499" s="15">
        <v>1.5</v>
      </c>
      <c r="F499" s="9">
        <v>9206.41</v>
      </c>
      <c r="G499" s="9">
        <v>7595.32</v>
      </c>
      <c r="H499" s="9">
        <v>6959.18</v>
      </c>
      <c r="I499" s="9">
        <v>8718.0499999999993</v>
      </c>
      <c r="J499" s="9">
        <v>9114.75</v>
      </c>
      <c r="K499" s="9">
        <v>10593.15</v>
      </c>
      <c r="L499" s="9">
        <v>10394.23</v>
      </c>
      <c r="M499" s="9">
        <v>8441.59</v>
      </c>
      <c r="N499" s="9">
        <v>8608.61</v>
      </c>
      <c r="O499" s="9">
        <v>9138.14</v>
      </c>
      <c r="P499" s="9">
        <v>7381.08</v>
      </c>
      <c r="Q499" s="9">
        <v>8425.2199999999993</v>
      </c>
    </row>
    <row r="500" spans="2:17" x14ac:dyDescent="0.25">
      <c r="B500" s="9">
        <v>14</v>
      </c>
      <c r="C500" s="10" t="s">
        <v>30</v>
      </c>
      <c r="D500" s="3" t="str">
        <f>VLOOKUP(C500,'Class Desc'!$C$5:$D$53,2,FALSE)</f>
        <v>HSG AUTH MULT UNIT WATER</v>
      </c>
      <c r="E500" s="15">
        <v>2</v>
      </c>
      <c r="F500" s="9">
        <v>3855.37</v>
      </c>
      <c r="G500" s="9">
        <v>3324.29</v>
      </c>
      <c r="H500" s="9">
        <v>2848.24</v>
      </c>
      <c r="I500" s="9">
        <v>3331.01</v>
      </c>
      <c r="J500" s="9">
        <v>3608.13</v>
      </c>
      <c r="K500" s="9">
        <v>3451.71</v>
      </c>
      <c r="L500" s="9">
        <v>3810.42</v>
      </c>
      <c r="M500" s="9">
        <v>3144.52</v>
      </c>
      <c r="N500" s="9">
        <v>3125.35</v>
      </c>
      <c r="O500" s="9">
        <v>3575.03</v>
      </c>
      <c r="P500" s="9">
        <v>3297.93</v>
      </c>
      <c r="Q500" s="9">
        <v>3336.66</v>
      </c>
    </row>
    <row r="501" spans="2:17" x14ac:dyDescent="0.25">
      <c r="B501" s="9">
        <v>14</v>
      </c>
      <c r="C501" s="10" t="s">
        <v>30</v>
      </c>
      <c r="D501" s="3" t="str">
        <f>VLOOKUP(C501,'Class Desc'!$C$5:$D$53,2,FALSE)</f>
        <v>HSG AUTH MULT UNIT WATER</v>
      </c>
      <c r="E501" s="15">
        <v>3</v>
      </c>
      <c r="F501" s="9">
        <v>2061.73</v>
      </c>
      <c r="G501" s="9">
        <v>1705.03</v>
      </c>
      <c r="H501" s="9">
        <v>2105.67</v>
      </c>
      <c r="I501" s="9">
        <v>2596.35</v>
      </c>
      <c r="J501" s="9">
        <v>2660.27</v>
      </c>
      <c r="K501" s="9">
        <v>2986.26</v>
      </c>
      <c r="L501" s="9">
        <v>3243.44</v>
      </c>
      <c r="M501" s="9">
        <v>2544.46</v>
      </c>
      <c r="N501" s="9">
        <v>2636.58</v>
      </c>
      <c r="O501" s="9">
        <v>3480.7</v>
      </c>
      <c r="P501" s="9">
        <v>2844.13</v>
      </c>
      <c r="Q501" s="9">
        <v>1991.36</v>
      </c>
    </row>
    <row r="502" spans="2:17" x14ac:dyDescent="0.25">
      <c r="B502" s="9">
        <v>14</v>
      </c>
      <c r="C502" s="10" t="s">
        <v>30</v>
      </c>
      <c r="D502" s="3" t="str">
        <f>VLOOKUP(C502,'Class Desc'!$C$5:$D$53,2,FALSE)</f>
        <v>HSG AUTH MULT UNIT WATER</v>
      </c>
      <c r="E502" s="15">
        <v>4</v>
      </c>
      <c r="F502" s="9">
        <v>809.6</v>
      </c>
      <c r="G502" s="9">
        <v>718.4</v>
      </c>
      <c r="H502" s="9">
        <v>654.08000000000004</v>
      </c>
      <c r="I502" s="9">
        <v>725.52</v>
      </c>
      <c r="J502" s="9">
        <v>667.24</v>
      </c>
      <c r="K502" s="9">
        <v>706.72</v>
      </c>
      <c r="L502" s="9">
        <v>839.82</v>
      </c>
      <c r="M502" s="9">
        <v>501.04</v>
      </c>
      <c r="N502" s="9">
        <v>651.07000000000005</v>
      </c>
      <c r="O502" s="9">
        <v>669.49</v>
      </c>
      <c r="P502" s="9">
        <v>630.01</v>
      </c>
      <c r="Q502" s="9">
        <v>584.14</v>
      </c>
    </row>
    <row r="503" spans="2:17" x14ac:dyDescent="0.25">
      <c r="B503" s="9">
        <v>14</v>
      </c>
      <c r="C503" s="10" t="s">
        <v>32</v>
      </c>
      <c r="D503" s="3" t="str">
        <f>VLOOKUP(C503,'Class Desc'!$C$5:$D$53,2,FALSE)</f>
        <v>SINGLE FAMILY WATER</v>
      </c>
      <c r="E503" s="10" t="s">
        <v>12</v>
      </c>
      <c r="F503" s="9">
        <v>8483</v>
      </c>
      <c r="G503" s="9">
        <v>8362</v>
      </c>
      <c r="H503" s="9">
        <v>7943.6</v>
      </c>
      <c r="I503" s="9">
        <v>8985.14</v>
      </c>
      <c r="J503" s="9">
        <v>8992.89</v>
      </c>
      <c r="K503" s="9">
        <v>8915</v>
      </c>
      <c r="L503" s="9">
        <v>12017</v>
      </c>
      <c r="M503" s="9">
        <v>13915.99</v>
      </c>
      <c r="N503" s="9">
        <v>10677.36</v>
      </c>
      <c r="O503" s="9">
        <v>10429.74</v>
      </c>
      <c r="P503" s="9">
        <v>7863.88</v>
      </c>
      <c r="Q503" s="9">
        <v>8471</v>
      </c>
    </row>
    <row r="504" spans="2:17" x14ac:dyDescent="0.25">
      <c r="B504" s="9">
        <v>14</v>
      </c>
      <c r="C504" s="10" t="s">
        <v>32</v>
      </c>
      <c r="D504" s="3" t="str">
        <f>VLOOKUP(C504,'Class Desc'!$C$5:$D$53,2,FALSE)</f>
        <v>SINGLE FAMILY WATER</v>
      </c>
      <c r="E504" s="15">
        <v>0.75</v>
      </c>
      <c r="F504" s="9">
        <v>1296182.3</v>
      </c>
      <c r="G504" s="9">
        <v>1179889.02</v>
      </c>
      <c r="H504" s="9">
        <v>1081887.3500000001</v>
      </c>
      <c r="I504" s="9">
        <v>1213846.32</v>
      </c>
      <c r="J504" s="9">
        <v>1293922.71</v>
      </c>
      <c r="K504" s="9">
        <v>1386960.56</v>
      </c>
      <c r="L504" s="9">
        <v>1397648.41</v>
      </c>
      <c r="M504" s="9">
        <v>1296779.5900000001</v>
      </c>
      <c r="N504" s="9">
        <v>1268395.48</v>
      </c>
      <c r="O504" s="9">
        <v>1205527.21</v>
      </c>
      <c r="P504" s="9">
        <v>1159426.5900000001</v>
      </c>
      <c r="Q504" s="9">
        <v>1091695.8999999999</v>
      </c>
    </row>
    <row r="505" spans="2:17" x14ac:dyDescent="0.25">
      <c r="B505" s="9">
        <v>14</v>
      </c>
      <c r="C505" s="10" t="s">
        <v>32</v>
      </c>
      <c r="D505" s="3" t="str">
        <f>VLOOKUP(C505,'Class Desc'!$C$5:$D$53,2,FALSE)</f>
        <v>SINGLE FAMILY WATER</v>
      </c>
      <c r="E505" s="15">
        <v>1</v>
      </c>
      <c r="F505" s="9">
        <v>527792.26</v>
      </c>
      <c r="G505" s="9">
        <v>440126.88</v>
      </c>
      <c r="H505" s="9">
        <v>416709.03</v>
      </c>
      <c r="I505" s="9">
        <v>501419.13</v>
      </c>
      <c r="J505" s="9">
        <v>524299.59</v>
      </c>
      <c r="K505" s="9">
        <v>570792.05000000005</v>
      </c>
      <c r="L505" s="9">
        <v>585016.96</v>
      </c>
      <c r="M505" s="9">
        <v>511145.11</v>
      </c>
      <c r="N505" s="9">
        <v>522465.56</v>
      </c>
      <c r="O505" s="9">
        <v>484002.66</v>
      </c>
      <c r="P505" s="9">
        <v>440092.94</v>
      </c>
      <c r="Q505" s="9">
        <v>439111.91</v>
      </c>
    </row>
    <row r="506" spans="2:17" x14ac:dyDescent="0.25">
      <c r="B506" s="9">
        <v>14</v>
      </c>
      <c r="C506" s="10" t="s">
        <v>32</v>
      </c>
      <c r="D506" s="3" t="str">
        <f>VLOOKUP(C506,'Class Desc'!$C$5:$D$53,2,FALSE)</f>
        <v>SINGLE FAMILY WATER</v>
      </c>
      <c r="E506" s="15">
        <v>1.5</v>
      </c>
      <c r="F506" s="9">
        <v>4581.4399999999996</v>
      </c>
      <c r="G506" s="9">
        <v>4396.49</v>
      </c>
      <c r="H506" s="9">
        <v>4022.39</v>
      </c>
      <c r="I506" s="9">
        <v>4418.01</v>
      </c>
      <c r="J506" s="9">
        <v>4119.57</v>
      </c>
      <c r="K506" s="9">
        <v>4216.2700000000004</v>
      </c>
      <c r="L506" s="9">
        <v>5103.83</v>
      </c>
      <c r="M506" s="9">
        <v>4762.78</v>
      </c>
      <c r="N506" s="9">
        <v>4832.8100000000004</v>
      </c>
      <c r="O506" s="9">
        <v>5158.5200000000004</v>
      </c>
      <c r="P506" s="9">
        <v>4082.58</v>
      </c>
      <c r="Q506" s="9">
        <v>4496.1400000000003</v>
      </c>
    </row>
    <row r="507" spans="2:17" x14ac:dyDescent="0.25">
      <c r="B507" s="9">
        <v>14</v>
      </c>
      <c r="C507" s="10" t="s">
        <v>32</v>
      </c>
      <c r="D507" s="3" t="str">
        <f>VLOOKUP(C507,'Class Desc'!$C$5:$D$53,2,FALSE)</f>
        <v>SINGLE FAMILY WATER</v>
      </c>
      <c r="E507" s="15">
        <v>2</v>
      </c>
      <c r="F507" s="9">
        <v>967.6</v>
      </c>
      <c r="G507" s="9">
        <v>780.53</v>
      </c>
      <c r="H507" s="9">
        <v>765.84</v>
      </c>
      <c r="I507" s="9">
        <v>950.3</v>
      </c>
      <c r="J507" s="9">
        <v>760.22</v>
      </c>
      <c r="K507" s="9">
        <v>981.48</v>
      </c>
      <c r="L507" s="9">
        <v>933.42</v>
      </c>
      <c r="M507" s="9">
        <v>770.17</v>
      </c>
      <c r="N507" s="9">
        <v>884.92</v>
      </c>
      <c r="O507" s="9">
        <v>825.17</v>
      </c>
      <c r="P507" s="9">
        <v>832.53</v>
      </c>
      <c r="Q507" s="9">
        <v>991.44</v>
      </c>
    </row>
    <row r="508" spans="2:17" x14ac:dyDescent="0.25">
      <c r="B508" s="9">
        <v>14</v>
      </c>
      <c r="C508" s="10" t="s">
        <v>33</v>
      </c>
      <c r="D508" s="3" t="str">
        <f>VLOOKUP(C508,'Class Desc'!$C$5:$D$53,2,FALSE)</f>
        <v>HSG AUTH SNGLE UNIT WATER</v>
      </c>
      <c r="E508" s="15">
        <v>0.75</v>
      </c>
      <c r="F508" s="9">
        <v>6836.61</v>
      </c>
      <c r="G508" s="9">
        <v>5011.62</v>
      </c>
      <c r="H508" s="9">
        <v>4379.3599999999997</v>
      </c>
      <c r="I508" s="9">
        <v>5080.25</v>
      </c>
      <c r="J508" s="9">
        <v>5242.94</v>
      </c>
      <c r="K508" s="9">
        <v>6479.11</v>
      </c>
      <c r="L508" s="9">
        <v>5683.01</v>
      </c>
      <c r="M508" s="9">
        <v>4405.82</v>
      </c>
      <c r="N508" s="9">
        <v>4223.63</v>
      </c>
      <c r="O508" s="9">
        <v>4406.99</v>
      </c>
      <c r="P508" s="9">
        <v>2970.3</v>
      </c>
      <c r="Q508" s="9">
        <v>3360.82</v>
      </c>
    </row>
    <row r="509" spans="2:17" x14ac:dyDescent="0.25">
      <c r="B509" s="9">
        <v>14</v>
      </c>
      <c r="C509" s="10" t="s">
        <v>33</v>
      </c>
      <c r="D509" s="3" t="str">
        <f>VLOOKUP(C509,'Class Desc'!$C$5:$D$53,2,FALSE)</f>
        <v>HSG AUTH SNGLE UNIT WATER</v>
      </c>
      <c r="E509" s="15">
        <v>1</v>
      </c>
      <c r="F509" s="9">
        <v>450.26</v>
      </c>
      <c r="G509" s="9">
        <v>382.98</v>
      </c>
      <c r="H509" s="9">
        <v>307.58</v>
      </c>
      <c r="I509" s="9">
        <v>395.05</v>
      </c>
      <c r="J509" s="9">
        <v>430.12</v>
      </c>
      <c r="K509" s="9">
        <v>459.12</v>
      </c>
      <c r="L509" s="9">
        <v>526.67999999999995</v>
      </c>
      <c r="M509" s="9">
        <v>371.23</v>
      </c>
      <c r="N509" s="9">
        <v>359.54</v>
      </c>
      <c r="O509" s="9">
        <v>403.7</v>
      </c>
      <c r="P509" s="9">
        <v>346.55</v>
      </c>
      <c r="Q509" s="9">
        <v>279</v>
      </c>
    </row>
    <row r="510" spans="2:17" x14ac:dyDescent="0.25">
      <c r="B510" s="9">
        <v>14</v>
      </c>
      <c r="C510" s="10" t="s">
        <v>34</v>
      </c>
      <c r="D510" s="3" t="str">
        <f>VLOOKUP(C510,'Class Desc'!$C$5:$D$53,2,FALSE)</f>
        <v>SCHOOLS COMMERCIAL</v>
      </c>
      <c r="E510" s="15">
        <v>0.75</v>
      </c>
      <c r="F510" s="9">
        <v>64.42</v>
      </c>
      <c r="G510" s="9">
        <v>45.52</v>
      </c>
      <c r="H510" s="9">
        <v>55.88</v>
      </c>
      <c r="I510" s="9">
        <v>51.79</v>
      </c>
      <c r="J510" s="9">
        <v>42.93</v>
      </c>
      <c r="K510" s="9">
        <v>44.98</v>
      </c>
      <c r="L510" s="9">
        <v>46.34</v>
      </c>
      <c r="M510" s="9">
        <v>44.98</v>
      </c>
      <c r="N510" s="9">
        <v>48.61</v>
      </c>
      <c r="O510" s="9">
        <v>43.16</v>
      </c>
      <c r="P510" s="9">
        <v>46.79</v>
      </c>
      <c r="Q510" s="9">
        <v>39.299999999999997</v>
      </c>
    </row>
    <row r="511" spans="2:17" x14ac:dyDescent="0.25">
      <c r="B511" s="9">
        <v>14</v>
      </c>
      <c r="C511" s="10" t="s">
        <v>34</v>
      </c>
      <c r="D511" s="3" t="str">
        <f>VLOOKUP(C511,'Class Desc'!$C$5:$D$53,2,FALSE)</f>
        <v>SCHOOLS COMMERCIAL</v>
      </c>
      <c r="E511" s="15">
        <v>1</v>
      </c>
      <c r="F511" s="9">
        <v>123.87</v>
      </c>
      <c r="G511" s="9">
        <v>164.36</v>
      </c>
      <c r="H511" s="9">
        <v>144.44</v>
      </c>
      <c r="I511" s="9">
        <v>229.53</v>
      </c>
      <c r="J511" s="9">
        <v>178.93</v>
      </c>
      <c r="K511" s="9">
        <v>160.19</v>
      </c>
      <c r="L511" s="9">
        <v>135.34</v>
      </c>
      <c r="M511" s="9">
        <v>120.04</v>
      </c>
      <c r="N511" s="9">
        <v>151.97</v>
      </c>
      <c r="O511" s="9">
        <v>159.79</v>
      </c>
      <c r="P511" s="9">
        <v>185.35</v>
      </c>
      <c r="Q511" s="9">
        <v>156.22999999999999</v>
      </c>
    </row>
    <row r="512" spans="2:17" x14ac:dyDescent="0.25">
      <c r="B512" s="9">
        <v>14</v>
      </c>
      <c r="C512" s="10" t="s">
        <v>34</v>
      </c>
      <c r="D512" s="3" t="str">
        <f>VLOOKUP(C512,'Class Desc'!$C$5:$D$53,2,FALSE)</f>
        <v>SCHOOLS COMMERCIAL</v>
      </c>
      <c r="E512" s="15">
        <v>1.5</v>
      </c>
      <c r="F512" s="9">
        <v>401.25</v>
      </c>
      <c r="G512" s="9">
        <v>440.66</v>
      </c>
      <c r="H512" s="9">
        <v>466.14</v>
      </c>
      <c r="I512" s="9">
        <v>507.91</v>
      </c>
      <c r="J512" s="9">
        <v>491.82</v>
      </c>
      <c r="K512" s="9">
        <v>509.46</v>
      </c>
      <c r="L512" s="9">
        <v>500.63</v>
      </c>
      <c r="M512" s="9">
        <v>422.02</v>
      </c>
      <c r="N512" s="9">
        <v>519.72</v>
      </c>
      <c r="O512" s="9">
        <v>537.44000000000005</v>
      </c>
      <c r="P512" s="9">
        <v>710.67</v>
      </c>
      <c r="Q512" s="9">
        <v>509.54</v>
      </c>
    </row>
    <row r="513" spans="2:17" x14ac:dyDescent="0.25">
      <c r="B513" s="9">
        <v>14</v>
      </c>
      <c r="C513" s="10" t="s">
        <v>34</v>
      </c>
      <c r="D513" s="3" t="str">
        <f>VLOOKUP(C513,'Class Desc'!$C$5:$D$53,2,FALSE)</f>
        <v>SCHOOLS COMMERCIAL</v>
      </c>
      <c r="E513" s="15">
        <v>2</v>
      </c>
      <c r="F513" s="9">
        <v>4387.93</v>
      </c>
      <c r="G513" s="9">
        <v>5323.99</v>
      </c>
      <c r="H513" s="9">
        <v>4388.93</v>
      </c>
      <c r="I513" s="9">
        <v>4162.05</v>
      </c>
      <c r="J513" s="9">
        <v>4684.46</v>
      </c>
      <c r="K513" s="9">
        <v>5396.26</v>
      </c>
      <c r="L513" s="9">
        <v>4940.53</v>
      </c>
      <c r="M513" s="9">
        <v>6752.51</v>
      </c>
      <c r="N513" s="9">
        <v>5569.19</v>
      </c>
      <c r="O513" s="9">
        <v>4989.57</v>
      </c>
      <c r="P513" s="9">
        <v>4900.53</v>
      </c>
      <c r="Q513" s="9">
        <v>4024.3</v>
      </c>
    </row>
    <row r="514" spans="2:17" x14ac:dyDescent="0.25">
      <c r="B514" s="9">
        <v>14</v>
      </c>
      <c r="C514" s="10" t="s">
        <v>34</v>
      </c>
      <c r="D514" s="3" t="str">
        <f>VLOOKUP(C514,'Class Desc'!$C$5:$D$53,2,FALSE)</f>
        <v>SCHOOLS COMMERCIAL</v>
      </c>
      <c r="E514" s="15">
        <v>3</v>
      </c>
      <c r="F514" s="9">
        <v>5584.98</v>
      </c>
      <c r="G514" s="9">
        <v>6287.68</v>
      </c>
      <c r="H514" s="9">
        <v>5974.68</v>
      </c>
      <c r="I514" s="9">
        <v>5588.01</v>
      </c>
      <c r="J514" s="9">
        <v>6490.73</v>
      </c>
      <c r="K514" s="9">
        <v>7510.95</v>
      </c>
      <c r="L514" s="9">
        <v>6309.77</v>
      </c>
      <c r="M514" s="9">
        <v>5157.47</v>
      </c>
      <c r="N514" s="9">
        <v>6493.33</v>
      </c>
      <c r="O514" s="9">
        <v>9114.26</v>
      </c>
      <c r="P514" s="9">
        <v>7663.75</v>
      </c>
      <c r="Q514" s="9">
        <v>5175.0200000000004</v>
      </c>
    </row>
    <row r="515" spans="2:17" x14ac:dyDescent="0.25">
      <c r="B515" s="9">
        <v>14</v>
      </c>
      <c r="C515" s="10" t="s">
        <v>34</v>
      </c>
      <c r="D515" s="3" t="str">
        <f>VLOOKUP(C515,'Class Desc'!$C$5:$D$53,2,FALSE)</f>
        <v>SCHOOLS COMMERCIAL</v>
      </c>
      <c r="E515" s="15">
        <v>4</v>
      </c>
      <c r="F515" s="9">
        <v>10950.91</v>
      </c>
      <c r="G515" s="9">
        <v>11654.78</v>
      </c>
      <c r="H515" s="9">
        <v>9933.77</v>
      </c>
      <c r="I515" s="9">
        <v>11408.32</v>
      </c>
      <c r="J515" s="9">
        <v>14012.42</v>
      </c>
      <c r="K515" s="9">
        <v>19619.22</v>
      </c>
      <c r="L515" s="9">
        <v>13775.32</v>
      </c>
      <c r="M515" s="9">
        <v>16951.650000000001</v>
      </c>
      <c r="N515" s="9">
        <v>15413.88</v>
      </c>
      <c r="O515" s="9">
        <v>15153.25</v>
      </c>
      <c r="P515" s="9">
        <v>14071.88</v>
      </c>
      <c r="Q515" s="9">
        <v>13416.2</v>
      </c>
    </row>
    <row r="516" spans="2:17" x14ac:dyDescent="0.25">
      <c r="B516" s="9">
        <v>14</v>
      </c>
      <c r="C516" s="10" t="s">
        <v>34</v>
      </c>
      <c r="D516" s="3" t="str">
        <f>VLOOKUP(C516,'Class Desc'!$C$5:$D$53,2,FALSE)</f>
        <v>SCHOOLS COMMERCIAL</v>
      </c>
      <c r="E516" s="15">
        <v>6</v>
      </c>
      <c r="F516" s="9">
        <v>2059.36</v>
      </c>
      <c r="G516" s="9">
        <v>2155.94</v>
      </c>
      <c r="H516" s="9">
        <v>2269.5300000000002</v>
      </c>
      <c r="I516" s="9">
        <v>2730.51</v>
      </c>
      <c r="J516" s="9">
        <v>2561.6799999999998</v>
      </c>
      <c r="K516" s="9">
        <v>2317.29</v>
      </c>
      <c r="L516" s="9">
        <v>1682.22</v>
      </c>
      <c r="M516" s="9">
        <v>1065.0999999999999</v>
      </c>
      <c r="N516" s="9">
        <v>2084.17</v>
      </c>
      <c r="O516" s="9">
        <v>2430.46</v>
      </c>
      <c r="P516" s="9">
        <v>2463.5500000000002</v>
      </c>
      <c r="Q516" s="9">
        <v>1949.56</v>
      </c>
    </row>
    <row r="517" spans="2:17" x14ac:dyDescent="0.25">
      <c r="B517" s="9">
        <v>15</v>
      </c>
      <c r="C517" s="10" t="s">
        <v>11</v>
      </c>
      <c r="D517" s="3" t="str">
        <f>VLOOKUP(C517,'Class Desc'!$C$5:$D$53,2,FALSE)</f>
        <v>AGRICULTURAL WATER</v>
      </c>
      <c r="E517" s="15">
        <v>0.75</v>
      </c>
      <c r="F517" s="9">
        <v>2681.41</v>
      </c>
      <c r="G517" s="9">
        <v>2799.17</v>
      </c>
      <c r="H517" s="9">
        <v>2160.4699999999998</v>
      </c>
      <c r="I517" s="11"/>
      <c r="J517" s="11"/>
      <c r="K517" s="11"/>
      <c r="L517" s="11"/>
      <c r="M517" s="11"/>
      <c r="N517" s="11"/>
      <c r="O517" s="11"/>
      <c r="P517" s="11"/>
      <c r="Q517" s="11"/>
    </row>
    <row r="518" spans="2:17" x14ac:dyDescent="0.25">
      <c r="B518" s="9">
        <v>15</v>
      </c>
      <c r="C518" s="10" t="s">
        <v>11</v>
      </c>
      <c r="D518" s="3" t="str">
        <f>VLOOKUP(C518,'Class Desc'!$C$5:$D$53,2,FALSE)</f>
        <v>AGRICULTURAL WATER</v>
      </c>
      <c r="E518" s="15">
        <v>1</v>
      </c>
      <c r="F518" s="9">
        <v>307.51</v>
      </c>
      <c r="G518" s="9">
        <v>402.81</v>
      </c>
      <c r="H518" s="9">
        <v>498.65</v>
      </c>
      <c r="I518" s="11"/>
      <c r="J518" s="11"/>
      <c r="K518" s="11"/>
      <c r="L518" s="11"/>
      <c r="M518" s="11"/>
      <c r="N518" s="11"/>
      <c r="O518" s="11"/>
      <c r="P518" s="11"/>
      <c r="Q518" s="11"/>
    </row>
    <row r="519" spans="2:17" x14ac:dyDescent="0.25">
      <c r="B519" s="9">
        <v>15</v>
      </c>
      <c r="C519" s="10" t="s">
        <v>11</v>
      </c>
      <c r="D519" s="3" t="str">
        <f>VLOOKUP(C519,'Class Desc'!$C$5:$D$53,2,FALSE)</f>
        <v>AGRICULTURAL WATER</v>
      </c>
      <c r="E519" s="15">
        <v>1.5</v>
      </c>
      <c r="F519" s="9">
        <v>793.84</v>
      </c>
      <c r="G519" s="9">
        <v>948.62</v>
      </c>
      <c r="H519" s="9">
        <v>954.7</v>
      </c>
      <c r="I519" s="11"/>
      <c r="J519" s="11"/>
      <c r="K519" s="11"/>
      <c r="L519" s="11"/>
      <c r="M519" s="11"/>
      <c r="N519" s="11"/>
      <c r="O519" s="11"/>
      <c r="P519" s="11"/>
      <c r="Q519" s="11"/>
    </row>
    <row r="520" spans="2:17" x14ac:dyDescent="0.25">
      <c r="B520" s="9">
        <v>15</v>
      </c>
      <c r="C520" s="10" t="s">
        <v>11</v>
      </c>
      <c r="D520" s="3" t="str">
        <f>VLOOKUP(C520,'Class Desc'!$C$5:$D$53,2,FALSE)</f>
        <v>AGRICULTURAL WATER</v>
      </c>
      <c r="E520" s="15">
        <v>10</v>
      </c>
      <c r="F520" s="9">
        <v>162.01</v>
      </c>
      <c r="G520" s="9">
        <v>163.71</v>
      </c>
      <c r="H520" s="9">
        <v>175.15</v>
      </c>
      <c r="I520" s="11"/>
      <c r="J520" s="11"/>
      <c r="K520" s="11"/>
      <c r="L520" s="11"/>
      <c r="M520" s="11"/>
      <c r="N520" s="11"/>
      <c r="O520" s="11"/>
      <c r="P520" s="11"/>
      <c r="Q520" s="11"/>
    </row>
    <row r="521" spans="2:17" x14ac:dyDescent="0.25">
      <c r="B521" s="9">
        <v>15</v>
      </c>
      <c r="C521" s="10" t="s">
        <v>11</v>
      </c>
      <c r="D521" s="3" t="str">
        <f>VLOOKUP(C521,'Class Desc'!$C$5:$D$53,2,FALSE)</f>
        <v>AGRICULTURAL WATER</v>
      </c>
      <c r="E521" s="15">
        <v>2</v>
      </c>
      <c r="F521" s="9">
        <v>132.19</v>
      </c>
      <c r="G521" s="9">
        <v>245.32</v>
      </c>
      <c r="H521" s="9">
        <v>246.51</v>
      </c>
      <c r="I521" s="11"/>
      <c r="J521" s="11"/>
      <c r="K521" s="11"/>
      <c r="L521" s="11"/>
      <c r="M521" s="11"/>
      <c r="N521" s="11"/>
      <c r="O521" s="11"/>
      <c r="P521" s="11"/>
      <c r="Q521" s="11"/>
    </row>
    <row r="522" spans="2:17" x14ac:dyDescent="0.25">
      <c r="B522" s="9">
        <v>15</v>
      </c>
      <c r="C522" s="10" t="s">
        <v>11</v>
      </c>
      <c r="D522" s="3" t="str">
        <f>VLOOKUP(C522,'Class Desc'!$C$5:$D$53,2,FALSE)</f>
        <v>AGRICULTURAL WATER</v>
      </c>
      <c r="E522" s="15">
        <v>3</v>
      </c>
      <c r="F522" s="9">
        <v>1383.68</v>
      </c>
      <c r="G522" s="9">
        <v>1483.34</v>
      </c>
      <c r="H522" s="9">
        <v>1845.29</v>
      </c>
      <c r="I522" s="11"/>
      <c r="J522" s="11"/>
      <c r="K522" s="11"/>
      <c r="L522" s="11"/>
      <c r="M522" s="11"/>
      <c r="N522" s="11"/>
      <c r="O522" s="11"/>
      <c r="P522" s="11"/>
      <c r="Q522" s="11"/>
    </row>
    <row r="523" spans="2:17" x14ac:dyDescent="0.25">
      <c r="B523" s="9">
        <v>15</v>
      </c>
      <c r="C523" s="10" t="s">
        <v>11</v>
      </c>
      <c r="D523" s="3" t="str">
        <f>VLOOKUP(C523,'Class Desc'!$C$5:$D$53,2,FALSE)</f>
        <v>AGRICULTURAL WATER</v>
      </c>
      <c r="E523" s="15">
        <v>4</v>
      </c>
      <c r="F523" s="9">
        <v>869.8</v>
      </c>
      <c r="G523" s="9">
        <v>1343.2</v>
      </c>
      <c r="H523" s="9">
        <v>1850.15</v>
      </c>
      <c r="I523" s="11"/>
      <c r="J523" s="11"/>
      <c r="K523" s="11"/>
      <c r="L523" s="11"/>
      <c r="M523" s="11"/>
      <c r="N523" s="11"/>
      <c r="O523" s="11"/>
      <c r="P523" s="11"/>
      <c r="Q523" s="11"/>
    </row>
    <row r="524" spans="2:17" x14ac:dyDescent="0.25">
      <c r="B524" s="9">
        <v>15</v>
      </c>
      <c r="C524" s="10" t="s">
        <v>11</v>
      </c>
      <c r="D524" s="3" t="str">
        <f>VLOOKUP(C524,'Class Desc'!$C$5:$D$53,2,FALSE)</f>
        <v>AGRICULTURAL WATER</v>
      </c>
      <c r="E524" s="15">
        <v>6</v>
      </c>
      <c r="F524" s="9">
        <v>13758.8</v>
      </c>
      <c r="G524" s="9">
        <v>17491.41</v>
      </c>
      <c r="H524" s="9">
        <v>24319.73</v>
      </c>
      <c r="I524" s="11"/>
      <c r="J524" s="11"/>
      <c r="K524" s="11"/>
      <c r="L524" s="11"/>
      <c r="M524" s="11"/>
      <c r="N524" s="11"/>
      <c r="O524" s="11"/>
      <c r="P524" s="11"/>
      <c r="Q524" s="11"/>
    </row>
    <row r="525" spans="2:17" x14ac:dyDescent="0.25">
      <c r="B525" s="9">
        <v>15</v>
      </c>
      <c r="C525" s="10" t="s">
        <v>11</v>
      </c>
      <c r="D525" s="3" t="str">
        <f>VLOOKUP(C525,'Class Desc'!$C$5:$D$53,2,FALSE)</f>
        <v>AGRICULTURAL WATER</v>
      </c>
      <c r="E525" s="15">
        <v>8</v>
      </c>
      <c r="F525" s="9">
        <v>5147.4399999999996</v>
      </c>
      <c r="G525" s="9">
        <v>6139.78</v>
      </c>
      <c r="H525" s="9">
        <v>6131.67</v>
      </c>
      <c r="I525" s="11"/>
      <c r="J525" s="11"/>
      <c r="K525" s="11"/>
      <c r="L525" s="11"/>
      <c r="M525" s="11"/>
      <c r="N525" s="11"/>
      <c r="O525" s="11"/>
      <c r="P525" s="11"/>
      <c r="Q525" s="11"/>
    </row>
    <row r="526" spans="2:17" x14ac:dyDescent="0.25">
      <c r="B526" s="9">
        <v>15</v>
      </c>
      <c r="C526" s="10" t="s">
        <v>16</v>
      </c>
      <c r="D526" s="3" t="str">
        <f>VLOOKUP(C526,'Class Desc'!$C$5:$D$53,2,FALSE)</f>
        <v>COMMERCIAL WATER</v>
      </c>
      <c r="E526" s="10" t="s">
        <v>12</v>
      </c>
      <c r="F526" s="9">
        <v>1269.5899999999999</v>
      </c>
      <c r="G526" s="9">
        <v>7250.23</v>
      </c>
      <c r="H526" s="9">
        <v>2946.23</v>
      </c>
      <c r="I526" s="11"/>
      <c r="J526" s="11"/>
      <c r="K526" s="11"/>
      <c r="L526" s="11"/>
      <c r="M526" s="11"/>
      <c r="N526" s="11"/>
      <c r="O526" s="11"/>
      <c r="P526" s="11"/>
      <c r="Q526" s="11"/>
    </row>
    <row r="527" spans="2:17" x14ac:dyDescent="0.25">
      <c r="B527" s="9">
        <v>15</v>
      </c>
      <c r="C527" s="10" t="s">
        <v>16</v>
      </c>
      <c r="D527" s="3" t="str">
        <f>VLOOKUP(C527,'Class Desc'!$C$5:$D$53,2,FALSE)</f>
        <v>COMMERCIAL WATER</v>
      </c>
      <c r="E527" s="15">
        <v>0.75</v>
      </c>
      <c r="F527" s="9">
        <v>26570.44</v>
      </c>
      <c r="G527" s="9">
        <v>25756.83</v>
      </c>
      <c r="H527" s="9">
        <v>29351.47</v>
      </c>
      <c r="I527" s="11"/>
      <c r="J527" s="11"/>
      <c r="K527" s="11"/>
      <c r="L527" s="11"/>
      <c r="M527" s="11"/>
      <c r="N527" s="11"/>
      <c r="O527" s="11"/>
      <c r="P527" s="11"/>
      <c r="Q527" s="11"/>
    </row>
    <row r="528" spans="2:17" x14ac:dyDescent="0.25">
      <c r="B528" s="9">
        <v>15</v>
      </c>
      <c r="C528" s="10" t="s">
        <v>16</v>
      </c>
      <c r="D528" s="3" t="str">
        <f>VLOOKUP(C528,'Class Desc'!$C$5:$D$53,2,FALSE)</f>
        <v>COMMERCIAL WATER</v>
      </c>
      <c r="E528" s="15">
        <v>1</v>
      </c>
      <c r="F528" s="9">
        <v>25599.58</v>
      </c>
      <c r="G528" s="9">
        <v>27735.91</v>
      </c>
      <c r="H528" s="9">
        <v>27204.32</v>
      </c>
      <c r="I528" s="11"/>
      <c r="J528" s="11"/>
      <c r="K528" s="11"/>
      <c r="L528" s="11"/>
      <c r="M528" s="11"/>
      <c r="N528" s="11"/>
      <c r="O528" s="11"/>
      <c r="P528" s="11"/>
      <c r="Q528" s="11"/>
    </row>
    <row r="529" spans="2:17" x14ac:dyDescent="0.25">
      <c r="B529" s="9">
        <v>15</v>
      </c>
      <c r="C529" s="10" t="s">
        <v>16</v>
      </c>
      <c r="D529" s="3" t="str">
        <f>VLOOKUP(C529,'Class Desc'!$C$5:$D$53,2,FALSE)</f>
        <v>COMMERCIAL WATER</v>
      </c>
      <c r="E529" s="15">
        <v>1.5</v>
      </c>
      <c r="F529" s="9">
        <v>63023.4</v>
      </c>
      <c r="G529" s="9">
        <v>69346.259999999995</v>
      </c>
      <c r="H529" s="9">
        <v>69195.789999999994</v>
      </c>
      <c r="I529" s="11"/>
      <c r="J529" s="11"/>
      <c r="K529" s="11"/>
      <c r="L529" s="11"/>
      <c r="M529" s="11"/>
      <c r="N529" s="11"/>
      <c r="O529" s="11"/>
      <c r="P529" s="11"/>
      <c r="Q529" s="11"/>
    </row>
    <row r="530" spans="2:17" x14ac:dyDescent="0.25">
      <c r="B530" s="9">
        <v>15</v>
      </c>
      <c r="C530" s="10" t="s">
        <v>16</v>
      </c>
      <c r="D530" s="3" t="str">
        <f>VLOOKUP(C530,'Class Desc'!$C$5:$D$53,2,FALSE)</f>
        <v>COMMERCIAL WATER</v>
      </c>
      <c r="E530" s="15">
        <v>10</v>
      </c>
      <c r="F530" s="9">
        <v>5434.15</v>
      </c>
      <c r="G530" s="9">
        <v>5667.75</v>
      </c>
      <c r="H530" s="9">
        <v>4723.72</v>
      </c>
      <c r="I530" s="11"/>
      <c r="J530" s="11"/>
      <c r="K530" s="11"/>
      <c r="L530" s="11"/>
      <c r="M530" s="11"/>
      <c r="N530" s="11"/>
      <c r="O530" s="11"/>
      <c r="P530" s="11"/>
      <c r="Q530" s="11"/>
    </row>
    <row r="531" spans="2:17" x14ac:dyDescent="0.25">
      <c r="B531" s="9">
        <v>15</v>
      </c>
      <c r="C531" s="10" t="s">
        <v>16</v>
      </c>
      <c r="D531" s="3" t="str">
        <f>VLOOKUP(C531,'Class Desc'!$C$5:$D$53,2,FALSE)</f>
        <v>COMMERCIAL WATER</v>
      </c>
      <c r="E531" s="15">
        <v>2</v>
      </c>
      <c r="F531" s="9">
        <v>150848.93</v>
      </c>
      <c r="G531" s="9">
        <v>158418.01</v>
      </c>
      <c r="H531" s="9">
        <v>163186.44</v>
      </c>
      <c r="I531" s="11"/>
      <c r="J531" s="11"/>
      <c r="K531" s="11"/>
      <c r="L531" s="11"/>
      <c r="M531" s="11"/>
      <c r="N531" s="11"/>
      <c r="O531" s="11"/>
      <c r="P531" s="11"/>
      <c r="Q531" s="11"/>
    </row>
    <row r="532" spans="2:17" x14ac:dyDescent="0.25">
      <c r="B532" s="9">
        <v>15</v>
      </c>
      <c r="C532" s="10" t="s">
        <v>16</v>
      </c>
      <c r="D532" s="3" t="str">
        <f>VLOOKUP(C532,'Class Desc'!$C$5:$D$53,2,FALSE)</f>
        <v>COMMERCIAL WATER</v>
      </c>
      <c r="E532" s="15">
        <v>3</v>
      </c>
      <c r="F532" s="9">
        <v>86557.69</v>
      </c>
      <c r="G532" s="9">
        <v>105145.12</v>
      </c>
      <c r="H532" s="9">
        <v>134634.9</v>
      </c>
      <c r="I532" s="11"/>
      <c r="J532" s="11"/>
      <c r="K532" s="11"/>
      <c r="L532" s="11"/>
      <c r="M532" s="11"/>
      <c r="N532" s="11"/>
      <c r="O532" s="11"/>
      <c r="P532" s="11"/>
      <c r="Q532" s="11"/>
    </row>
    <row r="533" spans="2:17" x14ac:dyDescent="0.25">
      <c r="B533" s="9">
        <v>15</v>
      </c>
      <c r="C533" s="10" t="s">
        <v>16</v>
      </c>
      <c r="D533" s="3" t="str">
        <f>VLOOKUP(C533,'Class Desc'!$C$5:$D$53,2,FALSE)</f>
        <v>COMMERCIAL WATER</v>
      </c>
      <c r="E533" s="15">
        <v>4</v>
      </c>
      <c r="F533" s="9">
        <v>57653.15</v>
      </c>
      <c r="G533" s="9">
        <v>60430.45</v>
      </c>
      <c r="H533" s="9">
        <v>49304.89</v>
      </c>
      <c r="I533" s="11"/>
      <c r="J533" s="11"/>
      <c r="K533" s="11"/>
      <c r="L533" s="11"/>
      <c r="M533" s="11"/>
      <c r="N533" s="11"/>
      <c r="O533" s="11"/>
      <c r="P533" s="11"/>
      <c r="Q533" s="11"/>
    </row>
    <row r="534" spans="2:17" x14ac:dyDescent="0.25">
      <c r="B534" s="9">
        <v>15</v>
      </c>
      <c r="C534" s="10" t="s">
        <v>16</v>
      </c>
      <c r="D534" s="3" t="str">
        <f>VLOOKUP(C534,'Class Desc'!$C$5:$D$53,2,FALSE)</f>
        <v>COMMERCIAL WATER</v>
      </c>
      <c r="E534" s="15">
        <v>6</v>
      </c>
      <c r="F534" s="9">
        <v>28826.03</v>
      </c>
      <c r="G534" s="9">
        <v>28998.43</v>
      </c>
      <c r="H534" s="9">
        <v>28625.27</v>
      </c>
      <c r="I534" s="11"/>
      <c r="J534" s="11"/>
      <c r="K534" s="11"/>
      <c r="L534" s="11"/>
      <c r="M534" s="11"/>
      <c r="N534" s="11"/>
      <c r="O534" s="11"/>
      <c r="P534" s="11"/>
      <c r="Q534" s="11"/>
    </row>
    <row r="535" spans="2:17" x14ac:dyDescent="0.25">
      <c r="B535" s="9">
        <v>15</v>
      </c>
      <c r="C535" s="10" t="s">
        <v>16</v>
      </c>
      <c r="D535" s="3" t="str">
        <f>VLOOKUP(C535,'Class Desc'!$C$5:$D$53,2,FALSE)</f>
        <v>COMMERCIAL WATER</v>
      </c>
      <c r="E535" s="15">
        <v>8</v>
      </c>
      <c r="F535" s="9">
        <v>41768.86</v>
      </c>
      <c r="G535" s="9">
        <v>24348.15</v>
      </c>
      <c r="H535" s="9">
        <v>27385.95</v>
      </c>
      <c r="I535" s="11"/>
      <c r="J535" s="11"/>
      <c r="K535" s="11"/>
      <c r="L535" s="11"/>
      <c r="M535" s="11"/>
      <c r="N535" s="11"/>
      <c r="O535" s="11"/>
      <c r="P535" s="11"/>
      <c r="Q535" s="11"/>
    </row>
    <row r="536" spans="2:17" ht="30" x14ac:dyDescent="0.25">
      <c r="B536" s="9">
        <v>15</v>
      </c>
      <c r="C536" s="10" t="s">
        <v>17</v>
      </c>
      <c r="D536" s="3" t="str">
        <f>VLOOKUP(C536,'Class Desc'!$C$5:$D$53,2,FALSE)</f>
        <v>COMML WATER HIGH USE RATE</v>
      </c>
      <c r="E536" s="15">
        <v>2</v>
      </c>
      <c r="F536" s="9">
        <v>3747.81</v>
      </c>
      <c r="G536" s="9">
        <v>4248.18</v>
      </c>
      <c r="H536" s="9">
        <v>3766.17</v>
      </c>
      <c r="I536" s="11"/>
      <c r="J536" s="11"/>
      <c r="K536" s="11"/>
      <c r="L536" s="11"/>
      <c r="M536" s="11"/>
      <c r="N536" s="11"/>
      <c r="O536" s="11"/>
      <c r="P536" s="11"/>
      <c r="Q536" s="11"/>
    </row>
    <row r="537" spans="2:17" ht="30" x14ac:dyDescent="0.25">
      <c r="B537" s="9">
        <v>15</v>
      </c>
      <c r="C537" s="10" t="s">
        <v>17</v>
      </c>
      <c r="D537" s="3" t="str">
        <f>VLOOKUP(C537,'Class Desc'!$C$5:$D$53,2,FALSE)</f>
        <v>COMML WATER HIGH USE RATE</v>
      </c>
      <c r="E537" s="15">
        <v>4</v>
      </c>
      <c r="F537" s="9">
        <v>4650.95</v>
      </c>
      <c r="G537" s="9">
        <v>5594.3</v>
      </c>
      <c r="H537" s="11"/>
      <c r="I537" s="11"/>
      <c r="J537" s="11"/>
      <c r="K537" s="11"/>
      <c r="L537" s="11"/>
      <c r="M537" s="11"/>
      <c r="N537" s="11"/>
      <c r="O537" s="11"/>
      <c r="P537" s="11"/>
      <c r="Q537" s="11"/>
    </row>
    <row r="538" spans="2:17" ht="30" x14ac:dyDescent="0.25">
      <c r="B538" s="9">
        <v>15</v>
      </c>
      <c r="C538" s="10" t="s">
        <v>17</v>
      </c>
      <c r="D538" s="3" t="str">
        <f>VLOOKUP(C538,'Class Desc'!$C$5:$D$53,2,FALSE)</f>
        <v>COMML WATER HIGH USE RATE</v>
      </c>
      <c r="E538" s="15">
        <v>6</v>
      </c>
      <c r="F538" s="9">
        <v>2046.19</v>
      </c>
      <c r="G538" s="9">
        <v>3176.37</v>
      </c>
      <c r="H538" s="11"/>
      <c r="I538" s="11"/>
      <c r="J538" s="11"/>
      <c r="K538" s="11"/>
      <c r="L538" s="11"/>
      <c r="M538" s="11"/>
      <c r="N538" s="11"/>
      <c r="O538" s="11"/>
      <c r="P538" s="11"/>
      <c r="Q538" s="11"/>
    </row>
    <row r="539" spans="2:17" ht="30" x14ac:dyDescent="0.25">
      <c r="B539" s="9">
        <v>15</v>
      </c>
      <c r="C539" s="10" t="s">
        <v>17</v>
      </c>
      <c r="D539" s="3" t="str">
        <f>VLOOKUP(C539,'Class Desc'!$C$5:$D$53,2,FALSE)</f>
        <v>COMML WATER HIGH USE RATE</v>
      </c>
      <c r="E539" s="15">
        <v>8</v>
      </c>
      <c r="F539" s="9">
        <v>4920.2700000000004</v>
      </c>
      <c r="G539" s="9">
        <v>1944.1</v>
      </c>
      <c r="H539" s="9">
        <v>2033.58</v>
      </c>
      <c r="I539" s="11"/>
      <c r="J539" s="11"/>
      <c r="K539" s="11"/>
      <c r="L539" s="11"/>
      <c r="M539" s="11"/>
      <c r="N539" s="11"/>
      <c r="O539" s="11"/>
      <c r="P539" s="11"/>
      <c r="Q539" s="11"/>
    </row>
    <row r="540" spans="2:17" x14ac:dyDescent="0.25">
      <c r="B540" s="9">
        <v>15</v>
      </c>
      <c r="C540" s="10" t="s">
        <v>18</v>
      </c>
      <c r="D540" s="3" t="str">
        <f>VLOOKUP(C540,'Class Desc'!$C$5:$D$53,2,FALSE)</f>
        <v>COMML RESTAURANT WATER</v>
      </c>
      <c r="E540" s="10" t="s">
        <v>12</v>
      </c>
      <c r="F540" s="11"/>
      <c r="G540" s="9">
        <v>88</v>
      </c>
      <c r="H540" s="9">
        <v>208</v>
      </c>
      <c r="I540" s="11"/>
      <c r="J540" s="11"/>
      <c r="K540" s="11"/>
      <c r="L540" s="11"/>
      <c r="M540" s="11"/>
      <c r="N540" s="11"/>
      <c r="O540" s="11"/>
      <c r="P540" s="11"/>
      <c r="Q540" s="11"/>
    </row>
    <row r="541" spans="2:17" x14ac:dyDescent="0.25">
      <c r="B541" s="9">
        <v>15</v>
      </c>
      <c r="C541" s="10" t="s">
        <v>18</v>
      </c>
      <c r="D541" s="3" t="str">
        <f>VLOOKUP(C541,'Class Desc'!$C$5:$D$53,2,FALSE)</f>
        <v>COMML RESTAURANT WATER</v>
      </c>
      <c r="E541" s="15">
        <v>0.75</v>
      </c>
      <c r="F541" s="9">
        <v>5057.58</v>
      </c>
      <c r="G541" s="9">
        <v>4490.2</v>
      </c>
      <c r="H541" s="9">
        <v>4460.3999999999996</v>
      </c>
      <c r="I541" s="11"/>
      <c r="J541" s="11"/>
      <c r="K541" s="11"/>
      <c r="L541" s="11"/>
      <c r="M541" s="11"/>
      <c r="N541" s="11"/>
      <c r="O541" s="11"/>
      <c r="P541" s="11"/>
      <c r="Q541" s="11"/>
    </row>
    <row r="542" spans="2:17" x14ac:dyDescent="0.25">
      <c r="B542" s="9">
        <v>15</v>
      </c>
      <c r="C542" s="10" t="s">
        <v>18</v>
      </c>
      <c r="D542" s="3" t="str">
        <f>VLOOKUP(C542,'Class Desc'!$C$5:$D$53,2,FALSE)</f>
        <v>COMML RESTAURANT WATER</v>
      </c>
      <c r="E542" s="15">
        <v>1</v>
      </c>
      <c r="F542" s="9">
        <v>4421.3</v>
      </c>
      <c r="G542" s="9">
        <v>3981.23</v>
      </c>
      <c r="H542" s="9">
        <v>4448.5600000000004</v>
      </c>
      <c r="I542" s="11"/>
      <c r="J542" s="11"/>
      <c r="K542" s="11"/>
      <c r="L542" s="11"/>
      <c r="M542" s="11"/>
      <c r="N542" s="11"/>
      <c r="O542" s="11"/>
      <c r="P542" s="11"/>
      <c r="Q542" s="11"/>
    </row>
    <row r="543" spans="2:17" x14ac:dyDescent="0.25">
      <c r="B543" s="9">
        <v>15</v>
      </c>
      <c r="C543" s="10" t="s">
        <v>18</v>
      </c>
      <c r="D543" s="3" t="str">
        <f>VLOOKUP(C543,'Class Desc'!$C$5:$D$53,2,FALSE)</f>
        <v>COMML RESTAURANT WATER</v>
      </c>
      <c r="E543" s="15">
        <v>1.5</v>
      </c>
      <c r="F543" s="9">
        <v>5009.7700000000004</v>
      </c>
      <c r="G543" s="9">
        <v>5278.81</v>
      </c>
      <c r="H543" s="9">
        <v>5419.67</v>
      </c>
      <c r="I543" s="11"/>
      <c r="J543" s="11"/>
      <c r="K543" s="11"/>
      <c r="L543" s="11"/>
      <c r="M543" s="11"/>
      <c r="N543" s="11"/>
      <c r="O543" s="11"/>
      <c r="P543" s="11"/>
      <c r="Q543" s="11"/>
    </row>
    <row r="544" spans="2:17" x14ac:dyDescent="0.25">
      <c r="B544" s="9">
        <v>15</v>
      </c>
      <c r="C544" s="10" t="s">
        <v>18</v>
      </c>
      <c r="D544" s="3" t="str">
        <f>VLOOKUP(C544,'Class Desc'!$C$5:$D$53,2,FALSE)</f>
        <v>COMML RESTAURANT WATER</v>
      </c>
      <c r="E544" s="15">
        <v>2</v>
      </c>
      <c r="F544" s="9">
        <v>7354.76</v>
      </c>
      <c r="G544" s="9">
        <v>7916.87</v>
      </c>
      <c r="H544" s="9">
        <v>7743.97</v>
      </c>
      <c r="I544" s="11"/>
      <c r="J544" s="11"/>
      <c r="K544" s="11"/>
      <c r="L544" s="11"/>
      <c r="M544" s="11"/>
      <c r="N544" s="11"/>
      <c r="O544" s="11"/>
      <c r="P544" s="11"/>
      <c r="Q544" s="11"/>
    </row>
    <row r="545" spans="2:17" x14ac:dyDescent="0.25">
      <c r="B545" s="9">
        <v>15</v>
      </c>
      <c r="C545" s="10" t="s">
        <v>18</v>
      </c>
      <c r="D545" s="3" t="str">
        <f>VLOOKUP(C545,'Class Desc'!$C$5:$D$53,2,FALSE)</f>
        <v>COMML RESTAURANT WATER</v>
      </c>
      <c r="E545" s="15">
        <v>3</v>
      </c>
      <c r="F545" s="9">
        <v>667.79</v>
      </c>
      <c r="G545" s="9">
        <v>833.61</v>
      </c>
      <c r="H545" s="9">
        <v>821.54</v>
      </c>
      <c r="I545" s="11"/>
      <c r="J545" s="11"/>
      <c r="K545" s="11"/>
      <c r="L545" s="11"/>
      <c r="M545" s="11"/>
      <c r="N545" s="11"/>
      <c r="O545" s="11"/>
      <c r="P545" s="11"/>
      <c r="Q545" s="11"/>
    </row>
    <row r="546" spans="2:17" x14ac:dyDescent="0.25">
      <c r="B546" s="9">
        <v>15</v>
      </c>
      <c r="C546" s="10" t="s">
        <v>18</v>
      </c>
      <c r="D546" s="3" t="str">
        <f>VLOOKUP(C546,'Class Desc'!$C$5:$D$53,2,FALSE)</f>
        <v>COMML RESTAURANT WATER</v>
      </c>
      <c r="E546" s="15">
        <v>4</v>
      </c>
      <c r="F546" s="9">
        <v>1238</v>
      </c>
      <c r="G546" s="9">
        <v>1205.1500000000001</v>
      </c>
      <c r="H546" s="9">
        <v>1103.7</v>
      </c>
      <c r="I546" s="11"/>
      <c r="J546" s="11"/>
      <c r="K546" s="11"/>
      <c r="L546" s="11"/>
      <c r="M546" s="11"/>
      <c r="N546" s="11"/>
      <c r="O546" s="11"/>
      <c r="P546" s="11"/>
      <c r="Q546" s="11"/>
    </row>
    <row r="547" spans="2:17" x14ac:dyDescent="0.25">
      <c r="B547" s="9">
        <v>15</v>
      </c>
      <c r="C547" s="10" t="s">
        <v>19</v>
      </c>
      <c r="D547" s="3" t="str">
        <f>VLOOKUP(C547,'Class Desc'!$C$5:$D$53,2,FALSE)</f>
        <v>COMMERCIAL IRRIGATION</v>
      </c>
      <c r="E547" s="10" t="s">
        <v>12</v>
      </c>
      <c r="F547" s="11"/>
      <c r="G547" s="9">
        <v>120</v>
      </c>
      <c r="H547" s="9">
        <v>120</v>
      </c>
      <c r="I547" s="11"/>
      <c r="J547" s="11"/>
      <c r="K547" s="11"/>
      <c r="L547" s="11"/>
      <c r="M547" s="11"/>
      <c r="N547" s="11"/>
      <c r="O547" s="11"/>
      <c r="P547" s="11"/>
      <c r="Q547" s="11"/>
    </row>
    <row r="548" spans="2:17" x14ac:dyDescent="0.25">
      <c r="B548" s="9">
        <v>15</v>
      </c>
      <c r="C548" s="10" t="s">
        <v>19</v>
      </c>
      <c r="D548" s="3" t="str">
        <f>VLOOKUP(C548,'Class Desc'!$C$5:$D$53,2,FALSE)</f>
        <v>COMMERCIAL IRRIGATION</v>
      </c>
      <c r="E548" s="15">
        <v>0.75</v>
      </c>
      <c r="F548" s="9">
        <v>2758.86</v>
      </c>
      <c r="G548" s="9">
        <v>2812.15</v>
      </c>
      <c r="H548" s="9">
        <v>2937.38</v>
      </c>
      <c r="I548" s="11"/>
      <c r="J548" s="11"/>
      <c r="K548" s="11"/>
      <c r="L548" s="11"/>
      <c r="M548" s="11"/>
      <c r="N548" s="11"/>
      <c r="O548" s="11"/>
      <c r="P548" s="11"/>
      <c r="Q548" s="11"/>
    </row>
    <row r="549" spans="2:17" x14ac:dyDescent="0.25">
      <c r="B549" s="9">
        <v>15</v>
      </c>
      <c r="C549" s="10" t="s">
        <v>19</v>
      </c>
      <c r="D549" s="3" t="str">
        <f>VLOOKUP(C549,'Class Desc'!$C$5:$D$53,2,FALSE)</f>
        <v>COMMERCIAL IRRIGATION</v>
      </c>
      <c r="E549" s="15">
        <v>1</v>
      </c>
      <c r="F549" s="9">
        <v>10900.3</v>
      </c>
      <c r="G549" s="9">
        <v>12906.13</v>
      </c>
      <c r="H549" s="9">
        <v>14048.27</v>
      </c>
      <c r="I549" s="11"/>
      <c r="J549" s="11"/>
      <c r="K549" s="11"/>
      <c r="L549" s="11"/>
      <c r="M549" s="11"/>
      <c r="N549" s="11"/>
      <c r="O549" s="11"/>
      <c r="P549" s="11"/>
      <c r="Q549" s="11"/>
    </row>
    <row r="550" spans="2:17" x14ac:dyDescent="0.25">
      <c r="B550" s="9">
        <v>15</v>
      </c>
      <c r="C550" s="10" t="s">
        <v>19</v>
      </c>
      <c r="D550" s="3" t="str">
        <f>VLOOKUP(C550,'Class Desc'!$C$5:$D$53,2,FALSE)</f>
        <v>COMMERCIAL IRRIGATION</v>
      </c>
      <c r="E550" s="15">
        <v>1.5</v>
      </c>
      <c r="F550" s="9">
        <v>28889.4</v>
      </c>
      <c r="G550" s="9">
        <v>39458.25</v>
      </c>
      <c r="H550" s="9">
        <v>44377.16</v>
      </c>
      <c r="I550" s="11"/>
      <c r="J550" s="11"/>
      <c r="K550" s="11"/>
      <c r="L550" s="11"/>
      <c r="M550" s="11"/>
      <c r="N550" s="11"/>
      <c r="O550" s="11"/>
      <c r="P550" s="11"/>
      <c r="Q550" s="11"/>
    </row>
    <row r="551" spans="2:17" x14ac:dyDescent="0.25">
      <c r="B551" s="9">
        <v>15</v>
      </c>
      <c r="C551" s="10" t="s">
        <v>19</v>
      </c>
      <c r="D551" s="3" t="str">
        <f>VLOOKUP(C551,'Class Desc'!$C$5:$D$53,2,FALSE)</f>
        <v>COMMERCIAL IRRIGATION</v>
      </c>
      <c r="E551" s="15">
        <v>2</v>
      </c>
      <c r="F551" s="9">
        <v>57096.36</v>
      </c>
      <c r="G551" s="9">
        <v>78269.320000000007</v>
      </c>
      <c r="H551" s="9">
        <v>93884.38</v>
      </c>
      <c r="I551" s="11"/>
      <c r="J551" s="11"/>
      <c r="K551" s="11"/>
      <c r="L551" s="11"/>
      <c r="M551" s="11"/>
      <c r="N551" s="11"/>
      <c r="O551" s="11"/>
      <c r="P551" s="11"/>
      <c r="Q551" s="11"/>
    </row>
    <row r="552" spans="2:17" x14ac:dyDescent="0.25">
      <c r="B552" s="9">
        <v>15</v>
      </c>
      <c r="C552" s="10" t="s">
        <v>19</v>
      </c>
      <c r="D552" s="3" t="str">
        <f>VLOOKUP(C552,'Class Desc'!$C$5:$D$53,2,FALSE)</f>
        <v>COMMERCIAL IRRIGATION</v>
      </c>
      <c r="E552" s="15">
        <v>3</v>
      </c>
      <c r="F552" s="9">
        <v>8207.5300000000007</v>
      </c>
      <c r="G552" s="9">
        <v>20072.849999999999</v>
      </c>
      <c r="H552" s="9">
        <v>20217.73</v>
      </c>
      <c r="I552" s="11"/>
      <c r="J552" s="11"/>
      <c r="K552" s="11"/>
      <c r="L552" s="11"/>
      <c r="M552" s="11"/>
      <c r="N552" s="11"/>
      <c r="O552" s="11"/>
      <c r="P552" s="11"/>
      <c r="Q552" s="11"/>
    </row>
    <row r="553" spans="2:17" x14ac:dyDescent="0.25">
      <c r="B553" s="9">
        <v>15</v>
      </c>
      <c r="C553" s="10" t="s">
        <v>19</v>
      </c>
      <c r="D553" s="3" t="str">
        <f>VLOOKUP(C553,'Class Desc'!$C$5:$D$53,2,FALSE)</f>
        <v>COMMERCIAL IRRIGATION</v>
      </c>
      <c r="E553" s="15">
        <v>4</v>
      </c>
      <c r="F553" s="9">
        <v>12018.99</v>
      </c>
      <c r="G553" s="9">
        <v>17217.32</v>
      </c>
      <c r="H553" s="9">
        <v>19475.580000000002</v>
      </c>
      <c r="I553" s="11"/>
      <c r="J553" s="11"/>
      <c r="K553" s="11"/>
      <c r="L553" s="11"/>
      <c r="M553" s="11"/>
      <c r="N553" s="11"/>
      <c r="O553" s="11"/>
      <c r="P553" s="11"/>
      <c r="Q553" s="11"/>
    </row>
    <row r="554" spans="2:17" x14ac:dyDescent="0.25">
      <c r="B554" s="9">
        <v>15</v>
      </c>
      <c r="C554" s="10" t="s">
        <v>19</v>
      </c>
      <c r="D554" s="3" t="str">
        <f>VLOOKUP(C554,'Class Desc'!$C$5:$D$53,2,FALSE)</f>
        <v>COMMERCIAL IRRIGATION</v>
      </c>
      <c r="E554" s="15">
        <v>6</v>
      </c>
      <c r="F554" s="9">
        <v>5215.68</v>
      </c>
      <c r="G554" s="9">
        <v>8243.4</v>
      </c>
      <c r="H554" s="9">
        <v>6585.58</v>
      </c>
      <c r="I554" s="11"/>
      <c r="J554" s="11"/>
      <c r="K554" s="11"/>
      <c r="L554" s="11"/>
      <c r="M554" s="11"/>
      <c r="N554" s="11"/>
      <c r="O554" s="11"/>
      <c r="P554" s="11"/>
      <c r="Q554" s="11"/>
    </row>
    <row r="555" spans="2:17" x14ac:dyDescent="0.25">
      <c r="B555" s="9">
        <v>15</v>
      </c>
      <c r="C555" s="10" t="s">
        <v>20</v>
      </c>
      <c r="D555" s="3" t="str">
        <f>VLOOKUP(C555,'Class Desc'!$C$5:$D$53,2,FALSE)</f>
        <v>COMMERCIAL</v>
      </c>
      <c r="E555" s="15">
        <v>2</v>
      </c>
      <c r="F555" s="9">
        <v>1366.6</v>
      </c>
      <c r="G555" s="9">
        <v>1144</v>
      </c>
      <c r="H555" s="9">
        <v>1383.06</v>
      </c>
      <c r="I555" s="11"/>
      <c r="J555" s="11"/>
      <c r="K555" s="11"/>
      <c r="L555" s="11"/>
      <c r="M555" s="11"/>
      <c r="N555" s="11"/>
      <c r="O555" s="11"/>
      <c r="P555" s="11"/>
      <c r="Q555" s="11"/>
    </row>
    <row r="556" spans="2:17" x14ac:dyDescent="0.25">
      <c r="B556" s="9">
        <v>15</v>
      </c>
      <c r="C556" s="10" t="s">
        <v>21</v>
      </c>
      <c r="D556" s="3" t="str">
        <f>VLOOKUP(C556,'Class Desc'!$C$5:$D$53,2,FALSE)</f>
        <v>CESAR CHAVEZ SCHOOL</v>
      </c>
      <c r="E556" s="15">
        <v>3</v>
      </c>
      <c r="F556" s="9">
        <v>301.20999999999998</v>
      </c>
      <c r="G556" s="9">
        <v>1018.09</v>
      </c>
      <c r="H556" s="9">
        <v>1157.23</v>
      </c>
      <c r="I556" s="11"/>
      <c r="J556" s="11"/>
      <c r="K556" s="11"/>
      <c r="L556" s="11"/>
      <c r="M556" s="11"/>
      <c r="N556" s="11"/>
      <c r="O556" s="11"/>
      <c r="P556" s="11"/>
      <c r="Q556" s="11"/>
    </row>
    <row r="557" spans="2:17" x14ac:dyDescent="0.25">
      <c r="B557" s="9">
        <v>15</v>
      </c>
      <c r="C557" s="10" t="s">
        <v>22</v>
      </c>
      <c r="D557" s="3" t="str">
        <f>VLOOKUP(C557,'Class Desc'!$C$5:$D$53,2,FALSE)</f>
        <v>FLAT RATE CONST</v>
      </c>
      <c r="E557" s="10" t="s">
        <v>12</v>
      </c>
      <c r="F557" s="9">
        <v>2381.9</v>
      </c>
      <c r="G557" s="9">
        <v>2117.36</v>
      </c>
      <c r="H557" s="9">
        <v>2004.06</v>
      </c>
      <c r="I557" s="11"/>
      <c r="J557" s="11"/>
      <c r="K557" s="11"/>
      <c r="L557" s="11"/>
      <c r="M557" s="11"/>
      <c r="N557" s="11"/>
      <c r="O557" s="11"/>
      <c r="P557" s="11"/>
      <c r="Q557" s="11"/>
    </row>
    <row r="558" spans="2:17" x14ac:dyDescent="0.25">
      <c r="B558" s="9">
        <v>15</v>
      </c>
      <c r="C558" s="10" t="s">
        <v>23</v>
      </c>
      <c r="D558" s="3" t="str">
        <f>VLOOKUP(C558,'Class Desc'!$C$5:$D$53,2,FALSE)</f>
        <v>CITY GOVT BLDGS FAC MAINT</v>
      </c>
      <c r="E558" s="15">
        <v>0.75</v>
      </c>
      <c r="F558" s="9">
        <v>276.7</v>
      </c>
      <c r="G558" s="9">
        <v>269.42</v>
      </c>
      <c r="H558" s="9">
        <v>282.86</v>
      </c>
      <c r="I558" s="11"/>
      <c r="J558" s="11"/>
      <c r="K558" s="11"/>
      <c r="L558" s="11"/>
      <c r="M558" s="11"/>
      <c r="N558" s="11"/>
      <c r="O558" s="11"/>
      <c r="P558" s="11"/>
      <c r="Q558" s="11"/>
    </row>
    <row r="559" spans="2:17" x14ac:dyDescent="0.25">
      <c r="B559" s="9">
        <v>15</v>
      </c>
      <c r="C559" s="10" t="s">
        <v>23</v>
      </c>
      <c r="D559" s="3" t="str">
        <f>VLOOKUP(C559,'Class Desc'!$C$5:$D$53,2,FALSE)</f>
        <v>CITY GOVT BLDGS FAC MAINT</v>
      </c>
      <c r="E559" s="15">
        <v>1</v>
      </c>
      <c r="F559" s="9">
        <v>481.47</v>
      </c>
      <c r="G559" s="9">
        <v>547.91999999999996</v>
      </c>
      <c r="H559" s="9">
        <v>479.16</v>
      </c>
      <c r="I559" s="11"/>
      <c r="J559" s="11"/>
      <c r="K559" s="11"/>
      <c r="L559" s="11"/>
      <c r="M559" s="11"/>
      <c r="N559" s="11"/>
      <c r="O559" s="11"/>
      <c r="P559" s="11"/>
      <c r="Q559" s="11"/>
    </row>
    <row r="560" spans="2:17" x14ac:dyDescent="0.25">
      <c r="B560" s="9">
        <v>15</v>
      </c>
      <c r="C560" s="10" t="s">
        <v>23</v>
      </c>
      <c r="D560" s="3" t="str">
        <f>VLOOKUP(C560,'Class Desc'!$C$5:$D$53,2,FALSE)</f>
        <v>CITY GOVT BLDGS FAC MAINT</v>
      </c>
      <c r="E560" s="15">
        <v>1.5</v>
      </c>
      <c r="F560" s="9">
        <v>826.21</v>
      </c>
      <c r="G560" s="9">
        <v>811.59</v>
      </c>
      <c r="H560" s="9">
        <v>856.34</v>
      </c>
      <c r="I560" s="11"/>
      <c r="J560" s="11"/>
      <c r="K560" s="11"/>
      <c r="L560" s="11"/>
      <c r="M560" s="11"/>
      <c r="N560" s="11"/>
      <c r="O560" s="11"/>
      <c r="P560" s="11"/>
      <c r="Q560" s="11"/>
    </row>
    <row r="561" spans="2:17" x14ac:dyDescent="0.25">
      <c r="B561" s="9">
        <v>15</v>
      </c>
      <c r="C561" s="10" t="s">
        <v>23</v>
      </c>
      <c r="D561" s="3" t="str">
        <f>VLOOKUP(C561,'Class Desc'!$C$5:$D$53,2,FALSE)</f>
        <v>CITY GOVT BLDGS FAC MAINT</v>
      </c>
      <c r="E561" s="15">
        <v>2</v>
      </c>
      <c r="F561" s="9">
        <v>4131.7299999999996</v>
      </c>
      <c r="G561" s="9">
        <v>4322.33</v>
      </c>
      <c r="H561" s="9">
        <v>4668.6499999999996</v>
      </c>
      <c r="I561" s="11"/>
      <c r="J561" s="11"/>
      <c r="K561" s="11"/>
      <c r="L561" s="11"/>
      <c r="M561" s="11"/>
      <c r="N561" s="11"/>
      <c r="O561" s="11"/>
      <c r="P561" s="11"/>
      <c r="Q561" s="11"/>
    </row>
    <row r="562" spans="2:17" x14ac:dyDescent="0.25">
      <c r="B562" s="9">
        <v>15</v>
      </c>
      <c r="C562" s="10" t="s">
        <v>23</v>
      </c>
      <c r="D562" s="3" t="str">
        <f>VLOOKUP(C562,'Class Desc'!$C$5:$D$53,2,FALSE)</f>
        <v>CITY GOVT BLDGS FAC MAINT</v>
      </c>
      <c r="E562" s="15">
        <v>3</v>
      </c>
      <c r="F562" s="9">
        <v>1881.31</v>
      </c>
      <c r="G562" s="9">
        <v>1803.89</v>
      </c>
      <c r="H562" s="9">
        <v>1891.23</v>
      </c>
      <c r="I562" s="11"/>
      <c r="J562" s="11"/>
      <c r="K562" s="11"/>
      <c r="L562" s="11"/>
      <c r="M562" s="11"/>
      <c r="N562" s="11"/>
      <c r="O562" s="11"/>
      <c r="P562" s="11"/>
      <c r="Q562" s="11"/>
    </row>
    <row r="563" spans="2:17" x14ac:dyDescent="0.25">
      <c r="B563" s="9">
        <v>15</v>
      </c>
      <c r="C563" s="10" t="s">
        <v>23</v>
      </c>
      <c r="D563" s="3" t="str">
        <f>VLOOKUP(C563,'Class Desc'!$C$5:$D$53,2,FALSE)</f>
        <v>CITY GOVT BLDGS FAC MAINT</v>
      </c>
      <c r="E563" s="15">
        <v>4</v>
      </c>
      <c r="F563" s="9">
        <v>2975.9</v>
      </c>
      <c r="G563" s="9">
        <v>3325.99</v>
      </c>
      <c r="H563" s="9">
        <v>3698.08</v>
      </c>
      <c r="I563" s="11"/>
      <c r="J563" s="11"/>
      <c r="K563" s="11"/>
      <c r="L563" s="11"/>
      <c r="M563" s="11"/>
      <c r="N563" s="11"/>
      <c r="O563" s="11"/>
      <c r="P563" s="11"/>
      <c r="Q563" s="11"/>
    </row>
    <row r="564" spans="2:17" x14ac:dyDescent="0.25">
      <c r="B564" s="9">
        <v>15</v>
      </c>
      <c r="C564" s="10" t="s">
        <v>23</v>
      </c>
      <c r="D564" s="3" t="str">
        <f>VLOOKUP(C564,'Class Desc'!$C$5:$D$53,2,FALSE)</f>
        <v>CITY GOVT BLDGS FAC MAINT</v>
      </c>
      <c r="E564" s="15">
        <v>6</v>
      </c>
      <c r="F564" s="9">
        <v>369.52</v>
      </c>
      <c r="G564" s="9">
        <v>523.61</v>
      </c>
      <c r="H564" s="9">
        <v>459.55</v>
      </c>
      <c r="I564" s="11"/>
      <c r="J564" s="11"/>
      <c r="K564" s="11"/>
      <c r="L564" s="11"/>
      <c r="M564" s="11"/>
      <c r="N564" s="11"/>
      <c r="O564" s="11"/>
      <c r="P564" s="11"/>
      <c r="Q564" s="11"/>
    </row>
    <row r="565" spans="2:17" x14ac:dyDescent="0.25">
      <c r="B565" s="9">
        <v>15</v>
      </c>
      <c r="C565" s="10" t="s">
        <v>24</v>
      </c>
      <c r="D565" s="3" t="str">
        <f>VLOOKUP(C565,'Class Desc'!$C$5:$D$53,2,FALSE)</f>
        <v>CITY GOVT - IRRIGATION</v>
      </c>
      <c r="E565" s="15">
        <v>0.75</v>
      </c>
      <c r="F565" s="9">
        <v>1902.31</v>
      </c>
      <c r="G565" s="9">
        <v>2321.2800000000002</v>
      </c>
      <c r="H565" s="9">
        <v>2480.14</v>
      </c>
      <c r="I565" s="11"/>
      <c r="J565" s="11"/>
      <c r="K565" s="11"/>
      <c r="L565" s="11"/>
      <c r="M565" s="11"/>
      <c r="N565" s="11"/>
      <c r="O565" s="11"/>
      <c r="P565" s="11"/>
      <c r="Q565" s="11"/>
    </row>
    <row r="566" spans="2:17" x14ac:dyDescent="0.25">
      <c r="B566" s="9">
        <v>15</v>
      </c>
      <c r="C566" s="10" t="s">
        <v>24</v>
      </c>
      <c r="D566" s="3" t="str">
        <f>VLOOKUP(C566,'Class Desc'!$C$5:$D$53,2,FALSE)</f>
        <v>CITY GOVT - IRRIGATION</v>
      </c>
      <c r="E566" s="15">
        <v>1</v>
      </c>
      <c r="F566" s="9">
        <v>4086.1</v>
      </c>
      <c r="G566" s="9">
        <v>4476.53</v>
      </c>
      <c r="H566" s="9">
        <v>4450.43</v>
      </c>
      <c r="I566" s="11"/>
      <c r="J566" s="11"/>
      <c r="K566" s="11"/>
      <c r="L566" s="11"/>
      <c r="M566" s="11"/>
      <c r="N566" s="11"/>
      <c r="O566" s="11"/>
      <c r="P566" s="11"/>
      <c r="Q566" s="11"/>
    </row>
    <row r="567" spans="2:17" x14ac:dyDescent="0.25">
      <c r="B567" s="9">
        <v>15</v>
      </c>
      <c r="C567" s="10" t="s">
        <v>24</v>
      </c>
      <c r="D567" s="3" t="str">
        <f>VLOOKUP(C567,'Class Desc'!$C$5:$D$53,2,FALSE)</f>
        <v>CITY GOVT - IRRIGATION</v>
      </c>
      <c r="E567" s="15">
        <v>1.5</v>
      </c>
      <c r="F567" s="9">
        <v>4732.51</v>
      </c>
      <c r="G567" s="9">
        <v>7571.99</v>
      </c>
      <c r="H567" s="9">
        <v>6853.4</v>
      </c>
      <c r="I567" s="11"/>
      <c r="J567" s="11"/>
      <c r="K567" s="11"/>
      <c r="L567" s="11"/>
      <c r="M567" s="11"/>
      <c r="N567" s="11"/>
      <c r="O567" s="11"/>
      <c r="P567" s="11"/>
      <c r="Q567" s="11"/>
    </row>
    <row r="568" spans="2:17" x14ac:dyDescent="0.25">
      <c r="B568" s="9">
        <v>15</v>
      </c>
      <c r="C568" s="10" t="s">
        <v>24</v>
      </c>
      <c r="D568" s="3" t="str">
        <f>VLOOKUP(C568,'Class Desc'!$C$5:$D$53,2,FALSE)</f>
        <v>CITY GOVT - IRRIGATION</v>
      </c>
      <c r="E568" s="15">
        <v>2</v>
      </c>
      <c r="F568" s="9">
        <v>19215.38</v>
      </c>
      <c r="G568" s="9">
        <v>33683.49</v>
      </c>
      <c r="H568" s="9">
        <v>36413.74</v>
      </c>
      <c r="I568" s="11"/>
      <c r="J568" s="11"/>
      <c r="K568" s="11"/>
      <c r="L568" s="11"/>
      <c r="M568" s="11"/>
      <c r="N568" s="11"/>
      <c r="O568" s="11"/>
      <c r="P568" s="11"/>
      <c r="Q568" s="11"/>
    </row>
    <row r="569" spans="2:17" x14ac:dyDescent="0.25">
      <c r="B569" s="9">
        <v>15</v>
      </c>
      <c r="C569" s="10" t="s">
        <v>24</v>
      </c>
      <c r="D569" s="3" t="str">
        <f>VLOOKUP(C569,'Class Desc'!$C$5:$D$53,2,FALSE)</f>
        <v>CITY GOVT - IRRIGATION</v>
      </c>
      <c r="E569" s="15">
        <v>3</v>
      </c>
      <c r="F569" s="9">
        <v>7286.99</v>
      </c>
      <c r="G569" s="9">
        <v>9582.25</v>
      </c>
      <c r="H569" s="9">
        <v>20112.759999999998</v>
      </c>
      <c r="I569" s="11"/>
      <c r="J569" s="11"/>
      <c r="K569" s="11"/>
      <c r="L569" s="11"/>
      <c r="M569" s="11"/>
      <c r="N569" s="11"/>
      <c r="O569" s="11"/>
      <c r="P569" s="11"/>
      <c r="Q569" s="11"/>
    </row>
    <row r="570" spans="2:17" x14ac:dyDescent="0.25">
      <c r="B570" s="9">
        <v>15</v>
      </c>
      <c r="C570" s="10" t="s">
        <v>24</v>
      </c>
      <c r="D570" s="3" t="str">
        <f>VLOOKUP(C570,'Class Desc'!$C$5:$D$53,2,FALSE)</f>
        <v>CITY GOVT - IRRIGATION</v>
      </c>
      <c r="E570" s="15">
        <v>4</v>
      </c>
      <c r="F570" s="9">
        <v>4397.7299999999996</v>
      </c>
      <c r="G570" s="9">
        <v>4827.18</v>
      </c>
      <c r="H570" s="9">
        <v>7250.34</v>
      </c>
      <c r="I570" s="11"/>
      <c r="J570" s="11"/>
      <c r="K570" s="11"/>
      <c r="L570" s="11"/>
      <c r="M570" s="11"/>
      <c r="N570" s="11"/>
      <c r="O570" s="11"/>
      <c r="P570" s="11"/>
      <c r="Q570" s="11"/>
    </row>
    <row r="571" spans="2:17" x14ac:dyDescent="0.25">
      <c r="B571" s="9">
        <v>15</v>
      </c>
      <c r="C571" s="10" t="s">
        <v>25</v>
      </c>
      <c r="D571" s="3" t="str">
        <f>VLOOKUP(C571,'Class Desc'!$C$5:$D$53,2,FALSE)</f>
        <v>INDUSTRIAL WATER</v>
      </c>
      <c r="E571" s="10" t="s">
        <v>12</v>
      </c>
      <c r="F571" s="11"/>
      <c r="G571" s="11"/>
      <c r="H571" s="9">
        <v>120</v>
      </c>
      <c r="I571" s="11"/>
      <c r="J571" s="11"/>
      <c r="K571" s="11"/>
      <c r="L571" s="11"/>
      <c r="M571" s="11"/>
      <c r="N571" s="11"/>
      <c r="O571" s="11"/>
      <c r="P571" s="11"/>
      <c r="Q571" s="11"/>
    </row>
    <row r="572" spans="2:17" x14ac:dyDescent="0.25">
      <c r="B572" s="9">
        <v>15</v>
      </c>
      <c r="C572" s="10" t="s">
        <v>25</v>
      </c>
      <c r="D572" s="3" t="str">
        <f>VLOOKUP(C572,'Class Desc'!$C$5:$D$53,2,FALSE)</f>
        <v>INDUSTRIAL WATER</v>
      </c>
      <c r="E572" s="15">
        <v>0.75</v>
      </c>
      <c r="F572" s="9">
        <v>1796.22</v>
      </c>
      <c r="G572" s="9">
        <v>1970.18</v>
      </c>
      <c r="H572" s="9">
        <v>2028.01</v>
      </c>
      <c r="I572" s="11"/>
      <c r="J572" s="11"/>
      <c r="K572" s="11"/>
      <c r="L572" s="11"/>
      <c r="M572" s="11"/>
      <c r="N572" s="11"/>
      <c r="O572" s="11"/>
      <c r="P572" s="11"/>
      <c r="Q572" s="11"/>
    </row>
    <row r="573" spans="2:17" x14ac:dyDescent="0.25">
      <c r="B573" s="9">
        <v>15</v>
      </c>
      <c r="C573" s="10" t="s">
        <v>25</v>
      </c>
      <c r="D573" s="3" t="str">
        <f>VLOOKUP(C573,'Class Desc'!$C$5:$D$53,2,FALSE)</f>
        <v>INDUSTRIAL WATER</v>
      </c>
      <c r="E573" s="15">
        <v>1</v>
      </c>
      <c r="F573" s="9">
        <v>1851.76</v>
      </c>
      <c r="G573" s="9">
        <v>2120.52</v>
      </c>
      <c r="H573" s="9">
        <v>2270.64</v>
      </c>
      <c r="I573" s="11"/>
      <c r="J573" s="11"/>
      <c r="K573" s="11"/>
      <c r="L573" s="11"/>
      <c r="M573" s="11"/>
      <c r="N573" s="11"/>
      <c r="O573" s="11"/>
      <c r="P573" s="11"/>
      <c r="Q573" s="11"/>
    </row>
    <row r="574" spans="2:17" x14ac:dyDescent="0.25">
      <c r="B574" s="9">
        <v>15</v>
      </c>
      <c r="C574" s="10" t="s">
        <v>25</v>
      </c>
      <c r="D574" s="3" t="str">
        <f>VLOOKUP(C574,'Class Desc'!$C$5:$D$53,2,FALSE)</f>
        <v>INDUSTRIAL WATER</v>
      </c>
      <c r="E574" s="15">
        <v>1.5</v>
      </c>
      <c r="F574" s="9">
        <v>8551.49</v>
      </c>
      <c r="G574" s="9">
        <v>8526.09</v>
      </c>
      <c r="H574" s="9">
        <v>6120.08</v>
      </c>
      <c r="I574" s="11"/>
      <c r="J574" s="11"/>
      <c r="K574" s="11"/>
      <c r="L574" s="11"/>
      <c r="M574" s="11"/>
      <c r="N574" s="11"/>
      <c r="O574" s="11"/>
      <c r="P574" s="11"/>
      <c r="Q574" s="11"/>
    </row>
    <row r="575" spans="2:17" x14ac:dyDescent="0.25">
      <c r="B575" s="9">
        <v>15</v>
      </c>
      <c r="C575" s="10" t="s">
        <v>25</v>
      </c>
      <c r="D575" s="3" t="str">
        <f>VLOOKUP(C575,'Class Desc'!$C$5:$D$53,2,FALSE)</f>
        <v>INDUSTRIAL WATER</v>
      </c>
      <c r="E575" s="15">
        <v>2</v>
      </c>
      <c r="F575" s="9">
        <v>5559.41</v>
      </c>
      <c r="G575" s="9">
        <v>6463.23</v>
      </c>
      <c r="H575" s="9">
        <v>3248.12</v>
      </c>
      <c r="I575" s="11"/>
      <c r="J575" s="11"/>
      <c r="K575" s="11"/>
      <c r="L575" s="11"/>
      <c r="M575" s="11"/>
      <c r="N575" s="11"/>
      <c r="O575" s="11"/>
      <c r="P575" s="11"/>
      <c r="Q575" s="11"/>
    </row>
    <row r="576" spans="2:17" x14ac:dyDescent="0.25">
      <c r="B576" s="9">
        <v>15</v>
      </c>
      <c r="C576" s="10" t="s">
        <v>25</v>
      </c>
      <c r="D576" s="3" t="str">
        <f>VLOOKUP(C576,'Class Desc'!$C$5:$D$53,2,FALSE)</f>
        <v>INDUSTRIAL WATER</v>
      </c>
      <c r="E576" s="15">
        <v>3</v>
      </c>
      <c r="F576" s="9">
        <v>19170.689999999999</v>
      </c>
      <c r="G576" s="9">
        <v>31045.25</v>
      </c>
      <c r="H576" s="9">
        <v>3458.36</v>
      </c>
      <c r="I576" s="11"/>
      <c r="J576" s="11"/>
      <c r="K576" s="11"/>
      <c r="L576" s="11"/>
      <c r="M576" s="11"/>
      <c r="N576" s="11"/>
      <c r="O576" s="11"/>
      <c r="P576" s="11"/>
      <c r="Q576" s="11"/>
    </row>
    <row r="577" spans="2:17" x14ac:dyDescent="0.25">
      <c r="B577" s="9">
        <v>15</v>
      </c>
      <c r="C577" s="10" t="s">
        <v>25</v>
      </c>
      <c r="D577" s="3" t="str">
        <f>VLOOKUP(C577,'Class Desc'!$C$5:$D$53,2,FALSE)</f>
        <v>INDUSTRIAL WATER</v>
      </c>
      <c r="E577" s="15">
        <v>4</v>
      </c>
      <c r="F577" s="9">
        <v>21444.66</v>
      </c>
      <c r="G577" s="9">
        <v>45743.74</v>
      </c>
      <c r="H577" s="9">
        <v>2797.28</v>
      </c>
      <c r="I577" s="11"/>
      <c r="J577" s="11"/>
      <c r="K577" s="11"/>
      <c r="L577" s="11"/>
      <c r="M577" s="11"/>
      <c r="N577" s="11"/>
      <c r="O577" s="11"/>
      <c r="P577" s="11"/>
      <c r="Q577" s="11"/>
    </row>
    <row r="578" spans="2:17" x14ac:dyDescent="0.25">
      <c r="B578" s="9">
        <v>15</v>
      </c>
      <c r="C578" s="10" t="s">
        <v>25</v>
      </c>
      <c r="D578" s="3" t="str">
        <f>VLOOKUP(C578,'Class Desc'!$C$5:$D$53,2,FALSE)</f>
        <v>INDUSTRIAL WATER</v>
      </c>
      <c r="E578" s="15">
        <v>6</v>
      </c>
      <c r="F578" s="9">
        <v>380.19</v>
      </c>
      <c r="G578" s="9">
        <v>367.02</v>
      </c>
      <c r="H578" s="9">
        <v>391.16</v>
      </c>
      <c r="I578" s="11"/>
      <c r="J578" s="11"/>
      <c r="K578" s="11"/>
      <c r="L578" s="11"/>
      <c r="M578" s="11"/>
      <c r="N578" s="11"/>
      <c r="O578" s="11"/>
      <c r="P578" s="11"/>
      <c r="Q578" s="11"/>
    </row>
    <row r="579" spans="2:17" x14ac:dyDescent="0.25">
      <c r="B579" s="9">
        <v>15</v>
      </c>
      <c r="C579" s="10" t="s">
        <v>25</v>
      </c>
      <c r="D579" s="3" t="str">
        <f>VLOOKUP(C579,'Class Desc'!$C$5:$D$53,2,FALSE)</f>
        <v>INDUSTRIAL WATER</v>
      </c>
      <c r="E579" s="15">
        <v>8</v>
      </c>
      <c r="F579" s="9">
        <v>972.27</v>
      </c>
      <c r="G579" s="9">
        <v>1487.89</v>
      </c>
      <c r="H579" s="9">
        <v>1465.26</v>
      </c>
      <c r="I579" s="11"/>
      <c r="J579" s="11"/>
      <c r="K579" s="11"/>
      <c r="L579" s="11"/>
      <c r="M579" s="11"/>
      <c r="N579" s="11"/>
      <c r="O579" s="11"/>
      <c r="P579" s="11"/>
      <c r="Q579" s="11"/>
    </row>
    <row r="580" spans="2:17" x14ac:dyDescent="0.25">
      <c r="B580" s="9">
        <v>15</v>
      </c>
      <c r="C580" s="10" t="s">
        <v>26</v>
      </c>
      <c r="D580" s="3" t="str">
        <f>VLOOKUP(C580,'Class Desc'!$C$5:$D$53,2,FALSE)</f>
        <v>INDL WATER HIGH USE RATE</v>
      </c>
      <c r="E580" s="15">
        <v>4</v>
      </c>
      <c r="F580" s="9">
        <v>89365.87</v>
      </c>
      <c r="G580" s="9">
        <v>115198.7</v>
      </c>
      <c r="H580" s="9">
        <v>11999.1</v>
      </c>
      <c r="I580" s="11"/>
      <c r="J580" s="11"/>
      <c r="K580" s="11"/>
      <c r="L580" s="11"/>
      <c r="M580" s="11"/>
      <c r="N580" s="11"/>
      <c r="O580" s="11"/>
      <c r="P580" s="11"/>
      <c r="Q580" s="11"/>
    </row>
    <row r="581" spans="2:17" x14ac:dyDescent="0.25">
      <c r="B581" s="9">
        <v>15</v>
      </c>
      <c r="C581" s="10" t="s">
        <v>26</v>
      </c>
      <c r="D581" s="3" t="str">
        <f>VLOOKUP(C581,'Class Desc'!$C$5:$D$53,2,FALSE)</f>
        <v>INDL WATER HIGH USE RATE</v>
      </c>
      <c r="E581" s="15">
        <v>6</v>
      </c>
      <c r="F581" s="9">
        <v>359.08</v>
      </c>
      <c r="G581" s="9">
        <v>383.96</v>
      </c>
      <c r="H581" s="11"/>
      <c r="I581" s="11"/>
      <c r="J581" s="11"/>
      <c r="K581" s="11"/>
      <c r="L581" s="11"/>
      <c r="M581" s="11"/>
      <c r="N581" s="11"/>
      <c r="O581" s="11"/>
      <c r="P581" s="11"/>
      <c r="Q581" s="11"/>
    </row>
    <row r="582" spans="2:17" x14ac:dyDescent="0.25">
      <c r="B582" s="9">
        <v>15</v>
      </c>
      <c r="C582" s="10" t="s">
        <v>27</v>
      </c>
      <c r="D582" s="3" t="str">
        <f>VLOOKUP(C582,'Class Desc'!$C$5:$D$53,2,FALSE)</f>
        <v>INDUSTRIAL IRRIGATION</v>
      </c>
      <c r="E582" s="15">
        <v>0.75</v>
      </c>
      <c r="F582" s="9">
        <v>38.39</v>
      </c>
      <c r="G582" s="9">
        <v>43.09</v>
      </c>
      <c r="H582" s="9">
        <v>32.14</v>
      </c>
      <c r="I582" s="11"/>
      <c r="J582" s="11"/>
      <c r="K582" s="11"/>
      <c r="L582" s="11"/>
      <c r="M582" s="11"/>
      <c r="N582" s="11"/>
      <c r="O582" s="11"/>
      <c r="P582" s="11"/>
      <c r="Q582" s="11"/>
    </row>
    <row r="583" spans="2:17" x14ac:dyDescent="0.25">
      <c r="B583" s="9">
        <v>15</v>
      </c>
      <c r="C583" s="10" t="s">
        <v>27</v>
      </c>
      <c r="D583" s="3" t="str">
        <f>VLOOKUP(C583,'Class Desc'!$C$5:$D$53,2,FALSE)</f>
        <v>INDUSTRIAL IRRIGATION</v>
      </c>
      <c r="E583" s="15">
        <v>1</v>
      </c>
      <c r="F583" s="9">
        <v>454.92</v>
      </c>
      <c r="G583" s="9">
        <v>536.02</v>
      </c>
      <c r="H583" s="9">
        <v>571.95000000000005</v>
      </c>
      <c r="I583" s="11"/>
      <c r="J583" s="11"/>
      <c r="K583" s="11"/>
      <c r="L583" s="11"/>
      <c r="M583" s="11"/>
      <c r="N583" s="11"/>
      <c r="O583" s="11"/>
      <c r="P583" s="11"/>
      <c r="Q583" s="11"/>
    </row>
    <row r="584" spans="2:17" x14ac:dyDescent="0.25">
      <c r="B584" s="9">
        <v>15</v>
      </c>
      <c r="C584" s="10" t="s">
        <v>27</v>
      </c>
      <c r="D584" s="3" t="str">
        <f>VLOOKUP(C584,'Class Desc'!$C$5:$D$53,2,FALSE)</f>
        <v>INDUSTRIAL IRRIGATION</v>
      </c>
      <c r="E584" s="15">
        <v>1.5</v>
      </c>
      <c r="F584" s="9">
        <v>3633.28</v>
      </c>
      <c r="G584" s="9">
        <v>3164.91</v>
      </c>
      <c r="H584" s="9">
        <v>2819.56</v>
      </c>
      <c r="I584" s="11"/>
      <c r="J584" s="11"/>
      <c r="K584" s="11"/>
      <c r="L584" s="11"/>
      <c r="M584" s="11"/>
      <c r="N584" s="11"/>
      <c r="O584" s="11"/>
      <c r="P584" s="11"/>
      <c r="Q584" s="11"/>
    </row>
    <row r="585" spans="2:17" x14ac:dyDescent="0.25">
      <c r="B585" s="9">
        <v>15</v>
      </c>
      <c r="C585" s="10" t="s">
        <v>27</v>
      </c>
      <c r="D585" s="3" t="str">
        <f>VLOOKUP(C585,'Class Desc'!$C$5:$D$53,2,FALSE)</f>
        <v>INDUSTRIAL IRRIGATION</v>
      </c>
      <c r="E585" s="15">
        <v>2</v>
      </c>
      <c r="F585" s="9">
        <v>2285.2199999999998</v>
      </c>
      <c r="G585" s="9">
        <v>2938.45</v>
      </c>
      <c r="H585" s="9">
        <v>2974.15</v>
      </c>
      <c r="I585" s="11"/>
      <c r="J585" s="11"/>
      <c r="K585" s="11"/>
      <c r="L585" s="11"/>
      <c r="M585" s="11"/>
      <c r="N585" s="11"/>
      <c r="O585" s="11"/>
      <c r="P585" s="11"/>
      <c r="Q585" s="11"/>
    </row>
    <row r="586" spans="2:17" x14ac:dyDescent="0.25">
      <c r="B586" s="9">
        <v>15</v>
      </c>
      <c r="C586" s="10" t="s">
        <v>28</v>
      </c>
      <c r="D586" s="3" t="str">
        <f>VLOOKUP(C586,'Class Desc'!$C$5:$D$53,2,FALSE)</f>
        <v>SINGLE FAMILY LARGE LOT</v>
      </c>
      <c r="E586" s="10" t="s">
        <v>12</v>
      </c>
      <c r="F586" s="9">
        <v>109</v>
      </c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</row>
    <row r="587" spans="2:17" x14ac:dyDescent="0.25">
      <c r="B587" s="9">
        <v>15</v>
      </c>
      <c r="C587" s="10" t="s">
        <v>28</v>
      </c>
      <c r="D587" s="3" t="str">
        <f>VLOOKUP(C587,'Class Desc'!$C$5:$D$53,2,FALSE)</f>
        <v>SINGLE FAMILY LARGE LOT</v>
      </c>
      <c r="E587" s="15">
        <v>0.75</v>
      </c>
      <c r="F587" s="9">
        <v>13089.76</v>
      </c>
      <c r="G587" s="9">
        <v>13121.57</v>
      </c>
      <c r="H587" s="9">
        <v>14347.88</v>
      </c>
      <c r="I587" s="11"/>
      <c r="J587" s="11"/>
      <c r="K587" s="11"/>
      <c r="L587" s="11"/>
      <c r="M587" s="11"/>
      <c r="N587" s="11"/>
      <c r="O587" s="11"/>
      <c r="P587" s="11"/>
      <c r="Q587" s="11"/>
    </row>
    <row r="588" spans="2:17" x14ac:dyDescent="0.25">
      <c r="B588" s="9">
        <v>15</v>
      </c>
      <c r="C588" s="10" t="s">
        <v>28</v>
      </c>
      <c r="D588" s="3" t="str">
        <f>VLOOKUP(C588,'Class Desc'!$C$5:$D$53,2,FALSE)</f>
        <v>SINGLE FAMILY LARGE LOT</v>
      </c>
      <c r="E588" s="15">
        <v>1</v>
      </c>
      <c r="F588" s="9">
        <v>10762.38</v>
      </c>
      <c r="G588" s="9">
        <v>12006.7</v>
      </c>
      <c r="H588" s="9">
        <v>12671.88</v>
      </c>
      <c r="I588" s="11"/>
      <c r="J588" s="11"/>
      <c r="K588" s="11"/>
      <c r="L588" s="11"/>
      <c r="M588" s="11"/>
      <c r="N588" s="11"/>
      <c r="O588" s="11"/>
      <c r="P588" s="11"/>
      <c r="Q588" s="11"/>
    </row>
    <row r="589" spans="2:17" x14ac:dyDescent="0.25">
      <c r="B589" s="9">
        <v>15</v>
      </c>
      <c r="C589" s="10" t="s">
        <v>28</v>
      </c>
      <c r="D589" s="3" t="str">
        <f>VLOOKUP(C589,'Class Desc'!$C$5:$D$53,2,FALSE)</f>
        <v>SINGLE FAMILY LARGE LOT</v>
      </c>
      <c r="E589" s="15">
        <v>1.5</v>
      </c>
      <c r="F589" s="9">
        <v>246.7</v>
      </c>
      <c r="G589" s="9">
        <v>258.18</v>
      </c>
      <c r="H589" s="9">
        <v>266.16000000000003</v>
      </c>
      <c r="I589" s="11"/>
      <c r="J589" s="11"/>
      <c r="K589" s="11"/>
      <c r="L589" s="11"/>
      <c r="M589" s="11"/>
      <c r="N589" s="11"/>
      <c r="O589" s="11"/>
      <c r="P589" s="11"/>
      <c r="Q589" s="11"/>
    </row>
    <row r="590" spans="2:17" x14ac:dyDescent="0.25">
      <c r="B590" s="9">
        <v>15</v>
      </c>
      <c r="C590" s="10" t="s">
        <v>29</v>
      </c>
      <c r="D590" s="3" t="str">
        <f>VLOOKUP(C590,'Class Desc'!$C$5:$D$53,2,FALSE)</f>
        <v>MULTIPLE UNIT WATER</v>
      </c>
      <c r="E590" s="10" t="s">
        <v>12</v>
      </c>
      <c r="F590" s="9">
        <v>65</v>
      </c>
      <c r="G590" s="9">
        <v>88</v>
      </c>
      <c r="H590" s="9">
        <v>88</v>
      </c>
      <c r="I590" s="11"/>
      <c r="J590" s="11"/>
      <c r="K590" s="11"/>
      <c r="L590" s="11"/>
      <c r="M590" s="11"/>
      <c r="N590" s="11"/>
      <c r="O590" s="11"/>
      <c r="P590" s="11"/>
      <c r="Q590" s="11"/>
    </row>
    <row r="591" spans="2:17" x14ac:dyDescent="0.25">
      <c r="B591" s="9">
        <v>15</v>
      </c>
      <c r="C591" s="10" t="s">
        <v>29</v>
      </c>
      <c r="D591" s="3" t="str">
        <f>VLOOKUP(C591,'Class Desc'!$C$5:$D$53,2,FALSE)</f>
        <v>MULTIPLE UNIT WATER</v>
      </c>
      <c r="E591" s="15">
        <v>0.75</v>
      </c>
      <c r="F591" s="9">
        <v>39000</v>
      </c>
      <c r="G591" s="9">
        <v>36767.25</v>
      </c>
      <c r="H591" s="9">
        <v>38486.81</v>
      </c>
      <c r="I591" s="11"/>
      <c r="J591" s="11"/>
      <c r="K591" s="11"/>
      <c r="L591" s="11"/>
      <c r="M591" s="11"/>
      <c r="N591" s="11"/>
      <c r="O591" s="11"/>
      <c r="P591" s="11"/>
      <c r="Q591" s="11"/>
    </row>
    <row r="592" spans="2:17" x14ac:dyDescent="0.25">
      <c r="B592" s="9">
        <v>15</v>
      </c>
      <c r="C592" s="10" t="s">
        <v>29</v>
      </c>
      <c r="D592" s="3" t="str">
        <f>VLOOKUP(C592,'Class Desc'!$C$5:$D$53,2,FALSE)</f>
        <v>MULTIPLE UNIT WATER</v>
      </c>
      <c r="E592" s="15">
        <v>1</v>
      </c>
      <c r="F592" s="9">
        <v>99712.33</v>
      </c>
      <c r="G592" s="9">
        <v>91172.67</v>
      </c>
      <c r="H592" s="9">
        <v>99482.08</v>
      </c>
      <c r="I592" s="11"/>
      <c r="J592" s="11"/>
      <c r="K592" s="11"/>
      <c r="L592" s="11"/>
      <c r="M592" s="11"/>
      <c r="N592" s="11"/>
      <c r="O592" s="11"/>
      <c r="P592" s="11"/>
      <c r="Q592" s="11"/>
    </row>
    <row r="593" spans="2:17" x14ac:dyDescent="0.25">
      <c r="B593" s="9">
        <v>15</v>
      </c>
      <c r="C593" s="10" t="s">
        <v>29</v>
      </c>
      <c r="D593" s="3" t="str">
        <f>VLOOKUP(C593,'Class Desc'!$C$5:$D$53,2,FALSE)</f>
        <v>MULTIPLE UNIT WATER</v>
      </c>
      <c r="E593" s="15">
        <v>1.5</v>
      </c>
      <c r="F593" s="9">
        <v>107189.74</v>
      </c>
      <c r="G593" s="9">
        <v>99642.91</v>
      </c>
      <c r="H593" s="9">
        <v>108522.14</v>
      </c>
      <c r="I593" s="11"/>
      <c r="J593" s="11"/>
      <c r="K593" s="11"/>
      <c r="L593" s="11"/>
      <c r="M593" s="11"/>
      <c r="N593" s="11"/>
      <c r="O593" s="11"/>
      <c r="P593" s="11"/>
      <c r="Q593" s="11"/>
    </row>
    <row r="594" spans="2:17" x14ac:dyDescent="0.25">
      <c r="B594" s="9">
        <v>15</v>
      </c>
      <c r="C594" s="10" t="s">
        <v>29</v>
      </c>
      <c r="D594" s="3" t="str">
        <f>VLOOKUP(C594,'Class Desc'!$C$5:$D$53,2,FALSE)</f>
        <v>MULTIPLE UNIT WATER</v>
      </c>
      <c r="E594" s="15">
        <v>2</v>
      </c>
      <c r="F594" s="9">
        <v>113461.46</v>
      </c>
      <c r="G594" s="9">
        <v>111432.28</v>
      </c>
      <c r="H594" s="9">
        <v>112767.15</v>
      </c>
      <c r="I594" s="11"/>
      <c r="J594" s="11"/>
      <c r="K594" s="11"/>
      <c r="L594" s="11"/>
      <c r="M594" s="11"/>
      <c r="N594" s="11"/>
      <c r="O594" s="11"/>
      <c r="P594" s="11"/>
      <c r="Q594" s="11"/>
    </row>
    <row r="595" spans="2:17" x14ac:dyDescent="0.25">
      <c r="B595" s="9">
        <v>15</v>
      </c>
      <c r="C595" s="10" t="s">
        <v>29</v>
      </c>
      <c r="D595" s="3" t="str">
        <f>VLOOKUP(C595,'Class Desc'!$C$5:$D$53,2,FALSE)</f>
        <v>MULTIPLE UNIT WATER</v>
      </c>
      <c r="E595" s="15">
        <v>3</v>
      </c>
      <c r="F595" s="9">
        <v>14213.85</v>
      </c>
      <c r="G595" s="9">
        <v>14168.04</v>
      </c>
      <c r="H595" s="9">
        <v>27448.17</v>
      </c>
      <c r="I595" s="11"/>
      <c r="J595" s="11"/>
      <c r="K595" s="11"/>
      <c r="L595" s="11"/>
      <c r="M595" s="11"/>
      <c r="N595" s="11"/>
      <c r="O595" s="11"/>
      <c r="P595" s="11"/>
      <c r="Q595" s="11"/>
    </row>
    <row r="596" spans="2:17" x14ac:dyDescent="0.25">
      <c r="B596" s="9">
        <v>15</v>
      </c>
      <c r="C596" s="10" t="s">
        <v>29</v>
      </c>
      <c r="D596" s="3" t="str">
        <f>VLOOKUP(C596,'Class Desc'!$C$5:$D$53,2,FALSE)</f>
        <v>MULTIPLE UNIT WATER</v>
      </c>
      <c r="E596" s="15">
        <v>4</v>
      </c>
      <c r="F596" s="9">
        <v>39295.980000000003</v>
      </c>
      <c r="G596" s="9">
        <v>37840.339999999997</v>
      </c>
      <c r="H596" s="9">
        <v>42947.67</v>
      </c>
      <c r="I596" s="11"/>
      <c r="J596" s="11"/>
      <c r="K596" s="11"/>
      <c r="L596" s="11"/>
      <c r="M596" s="11"/>
      <c r="N596" s="11"/>
      <c r="O596" s="11"/>
      <c r="P596" s="11"/>
      <c r="Q596" s="11"/>
    </row>
    <row r="597" spans="2:17" x14ac:dyDescent="0.25">
      <c r="B597" s="9">
        <v>15</v>
      </c>
      <c r="C597" s="10" t="s">
        <v>29</v>
      </c>
      <c r="D597" s="3" t="str">
        <f>VLOOKUP(C597,'Class Desc'!$C$5:$D$53,2,FALSE)</f>
        <v>MULTIPLE UNIT WATER</v>
      </c>
      <c r="E597" s="15">
        <v>6</v>
      </c>
      <c r="F597" s="9">
        <v>33867.67</v>
      </c>
      <c r="G597" s="9">
        <v>34013.08</v>
      </c>
      <c r="H597" s="9">
        <v>31679.89</v>
      </c>
      <c r="I597" s="11"/>
      <c r="J597" s="11"/>
      <c r="K597" s="11"/>
      <c r="L597" s="11"/>
      <c r="M597" s="11"/>
      <c r="N597" s="11"/>
      <c r="O597" s="11"/>
      <c r="P597" s="11"/>
      <c r="Q597" s="11"/>
    </row>
    <row r="598" spans="2:17" x14ac:dyDescent="0.25">
      <c r="B598" s="9">
        <v>15</v>
      </c>
      <c r="C598" s="10" t="s">
        <v>29</v>
      </c>
      <c r="D598" s="3" t="str">
        <f>VLOOKUP(C598,'Class Desc'!$C$5:$D$53,2,FALSE)</f>
        <v>MULTIPLE UNIT WATER</v>
      </c>
      <c r="E598" s="15">
        <v>8</v>
      </c>
      <c r="F598" s="9">
        <v>7659.85</v>
      </c>
      <c r="G598" s="9">
        <v>9594.2999999999993</v>
      </c>
      <c r="H598" s="9">
        <v>8054.39</v>
      </c>
      <c r="I598" s="11"/>
      <c r="J598" s="11"/>
      <c r="K598" s="11"/>
      <c r="L598" s="11"/>
      <c r="M598" s="11"/>
      <c r="N598" s="11"/>
      <c r="O598" s="11"/>
      <c r="P598" s="11"/>
      <c r="Q598" s="11"/>
    </row>
    <row r="599" spans="2:17" x14ac:dyDescent="0.25">
      <c r="B599" s="9">
        <v>15</v>
      </c>
      <c r="C599" s="10" t="s">
        <v>30</v>
      </c>
      <c r="D599" s="3" t="str">
        <f>VLOOKUP(C599,'Class Desc'!$C$5:$D$53,2,FALSE)</f>
        <v>HSG AUTH MULT UNIT WATER</v>
      </c>
      <c r="E599" s="15">
        <v>0.75</v>
      </c>
      <c r="F599" s="9">
        <v>2965.54</v>
      </c>
      <c r="G599" s="9">
        <v>3431.25</v>
      </c>
      <c r="H599" s="9">
        <v>3437.24</v>
      </c>
      <c r="I599" s="11"/>
      <c r="J599" s="11"/>
      <c r="K599" s="11"/>
      <c r="L599" s="11"/>
      <c r="M599" s="11"/>
      <c r="N599" s="11"/>
      <c r="O599" s="11"/>
      <c r="P599" s="11"/>
      <c r="Q599" s="11"/>
    </row>
    <row r="600" spans="2:17" x14ac:dyDescent="0.25">
      <c r="B600" s="9">
        <v>15</v>
      </c>
      <c r="C600" s="10" t="s">
        <v>30</v>
      </c>
      <c r="D600" s="3" t="str">
        <f>VLOOKUP(C600,'Class Desc'!$C$5:$D$53,2,FALSE)</f>
        <v>HSG AUTH MULT UNIT WATER</v>
      </c>
      <c r="E600" s="15">
        <v>1</v>
      </c>
      <c r="F600" s="9">
        <v>3554.92</v>
      </c>
      <c r="G600" s="9">
        <v>3541.05</v>
      </c>
      <c r="H600" s="9">
        <v>3556.72</v>
      </c>
      <c r="I600" s="11"/>
      <c r="J600" s="11"/>
      <c r="K600" s="11"/>
      <c r="L600" s="11"/>
      <c r="M600" s="11"/>
      <c r="N600" s="11"/>
      <c r="O600" s="11"/>
      <c r="P600" s="11"/>
      <c r="Q600" s="11"/>
    </row>
    <row r="601" spans="2:17" x14ac:dyDescent="0.25">
      <c r="B601" s="9">
        <v>15</v>
      </c>
      <c r="C601" s="10" t="s">
        <v>30</v>
      </c>
      <c r="D601" s="3" t="str">
        <f>VLOOKUP(C601,'Class Desc'!$C$5:$D$53,2,FALSE)</f>
        <v>HSG AUTH MULT UNIT WATER</v>
      </c>
      <c r="E601" s="15">
        <v>1.5</v>
      </c>
      <c r="F601" s="9">
        <v>8745.81</v>
      </c>
      <c r="G601" s="9">
        <v>8828.92</v>
      </c>
      <c r="H601" s="9">
        <v>9146.75</v>
      </c>
      <c r="I601" s="11"/>
      <c r="J601" s="11"/>
      <c r="K601" s="11"/>
      <c r="L601" s="11"/>
      <c r="M601" s="11"/>
      <c r="N601" s="11"/>
      <c r="O601" s="11"/>
      <c r="P601" s="11"/>
      <c r="Q601" s="11"/>
    </row>
    <row r="602" spans="2:17" x14ac:dyDescent="0.25">
      <c r="B602" s="9">
        <v>15</v>
      </c>
      <c r="C602" s="10" t="s">
        <v>30</v>
      </c>
      <c r="D602" s="3" t="str">
        <f>VLOOKUP(C602,'Class Desc'!$C$5:$D$53,2,FALSE)</f>
        <v>HSG AUTH MULT UNIT WATER</v>
      </c>
      <c r="E602" s="15">
        <v>2</v>
      </c>
      <c r="F602" s="9">
        <v>3183.24</v>
      </c>
      <c r="G602" s="9">
        <v>2590.17</v>
      </c>
      <c r="H602" s="9">
        <v>2756.79</v>
      </c>
      <c r="I602" s="11"/>
      <c r="J602" s="11"/>
      <c r="K602" s="11"/>
      <c r="L602" s="11"/>
      <c r="M602" s="11"/>
      <c r="N602" s="11"/>
      <c r="O602" s="11"/>
      <c r="P602" s="11"/>
      <c r="Q602" s="11"/>
    </row>
    <row r="603" spans="2:17" x14ac:dyDescent="0.25">
      <c r="B603" s="9">
        <v>15</v>
      </c>
      <c r="C603" s="10" t="s">
        <v>30</v>
      </c>
      <c r="D603" s="3" t="str">
        <f>VLOOKUP(C603,'Class Desc'!$C$5:$D$53,2,FALSE)</f>
        <v>HSG AUTH MULT UNIT WATER</v>
      </c>
      <c r="E603" s="15">
        <v>3</v>
      </c>
      <c r="F603" s="9">
        <v>1857.88</v>
      </c>
      <c r="G603" s="9">
        <v>1573.25</v>
      </c>
      <c r="H603" s="9">
        <v>1651.99</v>
      </c>
      <c r="I603" s="11"/>
      <c r="J603" s="11"/>
      <c r="K603" s="11"/>
      <c r="L603" s="11"/>
      <c r="M603" s="11"/>
      <c r="N603" s="11"/>
      <c r="O603" s="11"/>
      <c r="P603" s="11"/>
      <c r="Q603" s="11"/>
    </row>
    <row r="604" spans="2:17" x14ac:dyDescent="0.25">
      <c r="B604" s="9">
        <v>15</v>
      </c>
      <c r="C604" s="10" t="s">
        <v>30</v>
      </c>
      <c r="D604" s="3" t="str">
        <f>VLOOKUP(C604,'Class Desc'!$C$5:$D$53,2,FALSE)</f>
        <v>HSG AUTH MULT UNIT WATER</v>
      </c>
      <c r="E604" s="15">
        <v>4</v>
      </c>
      <c r="F604" s="9">
        <v>653.32000000000005</v>
      </c>
      <c r="G604" s="9">
        <v>611.64</v>
      </c>
      <c r="H604" s="9">
        <v>600.41999999999996</v>
      </c>
      <c r="I604" s="11"/>
      <c r="J604" s="11"/>
      <c r="K604" s="11"/>
      <c r="L604" s="11"/>
      <c r="M604" s="11"/>
      <c r="N604" s="11"/>
      <c r="O604" s="11"/>
      <c r="P604" s="11"/>
      <c r="Q604" s="11"/>
    </row>
    <row r="605" spans="2:17" x14ac:dyDescent="0.25">
      <c r="B605" s="9">
        <v>15</v>
      </c>
      <c r="C605" s="10" t="s">
        <v>32</v>
      </c>
      <c r="D605" s="3" t="str">
        <f>VLOOKUP(C605,'Class Desc'!$C$5:$D$53,2,FALSE)</f>
        <v>SINGLE FAMILY WATER</v>
      </c>
      <c r="E605" s="10" t="s">
        <v>12</v>
      </c>
      <c r="F605" s="9">
        <v>7325.35</v>
      </c>
      <c r="G605" s="9">
        <v>7658</v>
      </c>
      <c r="H605" s="9">
        <v>8996</v>
      </c>
      <c r="I605" s="11"/>
      <c r="J605" s="11"/>
      <c r="K605" s="11"/>
      <c r="L605" s="11"/>
      <c r="M605" s="11"/>
      <c r="N605" s="11"/>
      <c r="O605" s="11"/>
      <c r="P605" s="11"/>
      <c r="Q605" s="11"/>
    </row>
    <row r="606" spans="2:17" x14ac:dyDescent="0.25">
      <c r="B606" s="9">
        <v>15</v>
      </c>
      <c r="C606" s="10" t="s">
        <v>32</v>
      </c>
      <c r="D606" s="3" t="str">
        <f>VLOOKUP(C606,'Class Desc'!$C$5:$D$53,2,FALSE)</f>
        <v>SINGLE FAMILY WATER</v>
      </c>
      <c r="E606" s="15">
        <v>0.75</v>
      </c>
      <c r="F606" s="9">
        <v>1124383.5</v>
      </c>
      <c r="G606" s="9">
        <v>1079261.3799999999</v>
      </c>
      <c r="H606" s="9">
        <v>1154703.44</v>
      </c>
      <c r="I606" s="11"/>
      <c r="J606" s="11"/>
      <c r="K606" s="11"/>
      <c r="L606" s="11"/>
      <c r="M606" s="11"/>
      <c r="N606" s="11"/>
      <c r="O606" s="11"/>
      <c r="P606" s="11"/>
      <c r="Q606" s="11"/>
    </row>
    <row r="607" spans="2:17" x14ac:dyDescent="0.25">
      <c r="B607" s="9">
        <v>15</v>
      </c>
      <c r="C607" s="10" t="s">
        <v>32</v>
      </c>
      <c r="D607" s="3" t="str">
        <f>VLOOKUP(C607,'Class Desc'!$C$5:$D$53,2,FALSE)</f>
        <v>SINGLE FAMILY WATER</v>
      </c>
      <c r="E607" s="15">
        <v>1</v>
      </c>
      <c r="F607" s="9">
        <v>423575.81</v>
      </c>
      <c r="G607" s="9">
        <v>433143.23</v>
      </c>
      <c r="H607" s="9">
        <v>467086.14</v>
      </c>
      <c r="I607" s="11"/>
      <c r="J607" s="11"/>
      <c r="K607" s="11"/>
      <c r="L607" s="11"/>
      <c r="M607" s="11"/>
      <c r="N607" s="11"/>
      <c r="O607" s="11"/>
      <c r="P607" s="11"/>
      <c r="Q607" s="11"/>
    </row>
    <row r="608" spans="2:17" x14ac:dyDescent="0.25">
      <c r="B608" s="9">
        <v>15</v>
      </c>
      <c r="C608" s="10" t="s">
        <v>32</v>
      </c>
      <c r="D608" s="3" t="str">
        <f>VLOOKUP(C608,'Class Desc'!$C$5:$D$53,2,FALSE)</f>
        <v>SINGLE FAMILY WATER</v>
      </c>
      <c r="E608" s="15">
        <v>1.5</v>
      </c>
      <c r="F608" s="9">
        <v>4034.02</v>
      </c>
      <c r="G608" s="9">
        <v>4301.9399999999996</v>
      </c>
      <c r="H608" s="9">
        <v>4595.99</v>
      </c>
      <c r="I608" s="11"/>
      <c r="J608" s="11"/>
      <c r="K608" s="11"/>
      <c r="L608" s="11"/>
      <c r="M608" s="11"/>
      <c r="N608" s="11"/>
      <c r="O608" s="11"/>
      <c r="P608" s="11"/>
      <c r="Q608" s="11"/>
    </row>
    <row r="609" spans="2:17" x14ac:dyDescent="0.25">
      <c r="B609" s="9">
        <v>15</v>
      </c>
      <c r="C609" s="10" t="s">
        <v>32</v>
      </c>
      <c r="D609" s="3" t="str">
        <f>VLOOKUP(C609,'Class Desc'!$C$5:$D$53,2,FALSE)</f>
        <v>SINGLE FAMILY WATER</v>
      </c>
      <c r="E609" s="15">
        <v>2</v>
      </c>
      <c r="F609" s="9">
        <v>831.66</v>
      </c>
      <c r="G609" s="9">
        <v>826.79</v>
      </c>
      <c r="H609" s="9">
        <v>1006.48</v>
      </c>
      <c r="I609" s="11"/>
      <c r="J609" s="11"/>
      <c r="K609" s="11"/>
      <c r="L609" s="11"/>
      <c r="M609" s="11"/>
      <c r="N609" s="11"/>
      <c r="O609" s="11"/>
      <c r="P609" s="11"/>
      <c r="Q609" s="11"/>
    </row>
    <row r="610" spans="2:17" x14ac:dyDescent="0.25">
      <c r="B610" s="9">
        <v>15</v>
      </c>
      <c r="C610" s="10" t="s">
        <v>33</v>
      </c>
      <c r="D610" s="3" t="str">
        <f>VLOOKUP(C610,'Class Desc'!$C$5:$D$53,2,FALSE)</f>
        <v>HSG AUTH SNGLE UNIT WATER</v>
      </c>
      <c r="E610" s="15">
        <v>0.75</v>
      </c>
      <c r="F610" s="9">
        <v>3293.69</v>
      </c>
      <c r="G610" s="9">
        <v>3404.69</v>
      </c>
      <c r="H610" s="9">
        <v>3461.66</v>
      </c>
      <c r="I610" s="11"/>
      <c r="J610" s="11"/>
      <c r="K610" s="11"/>
      <c r="L610" s="11"/>
      <c r="M610" s="11"/>
      <c r="N610" s="11"/>
      <c r="O610" s="11"/>
      <c r="P610" s="11"/>
      <c r="Q610" s="11"/>
    </row>
    <row r="611" spans="2:17" x14ac:dyDescent="0.25">
      <c r="B611" s="9">
        <v>15</v>
      </c>
      <c r="C611" s="10" t="s">
        <v>33</v>
      </c>
      <c r="D611" s="3" t="str">
        <f>VLOOKUP(C611,'Class Desc'!$C$5:$D$53,2,FALSE)</f>
        <v>HSG AUTH SNGLE UNIT WATER</v>
      </c>
      <c r="E611" s="15">
        <v>1</v>
      </c>
      <c r="F611" s="9">
        <v>267.31</v>
      </c>
      <c r="G611" s="9">
        <v>269.91000000000003</v>
      </c>
      <c r="H611" s="9">
        <v>312.31</v>
      </c>
      <c r="I611" s="11"/>
      <c r="J611" s="11"/>
      <c r="K611" s="11"/>
      <c r="L611" s="11"/>
      <c r="M611" s="11"/>
      <c r="N611" s="11"/>
      <c r="O611" s="11"/>
      <c r="P611" s="11"/>
      <c r="Q611" s="11"/>
    </row>
    <row r="612" spans="2:17" x14ac:dyDescent="0.25">
      <c r="B612" s="9">
        <v>15</v>
      </c>
      <c r="C612" s="10" t="s">
        <v>34</v>
      </c>
      <c r="D612" s="3" t="str">
        <f>VLOOKUP(C612,'Class Desc'!$C$5:$D$53,2,FALSE)</f>
        <v>SCHOOLS COMMERCIAL</v>
      </c>
      <c r="E612" s="15">
        <v>0.75</v>
      </c>
      <c r="F612" s="9">
        <v>38.39</v>
      </c>
      <c r="G612" s="9">
        <v>43.67</v>
      </c>
      <c r="H612" s="9">
        <v>50.88</v>
      </c>
      <c r="I612" s="11"/>
      <c r="J612" s="11"/>
      <c r="K612" s="11"/>
      <c r="L612" s="11"/>
      <c r="M612" s="11"/>
      <c r="N612" s="11"/>
      <c r="O612" s="11"/>
      <c r="P612" s="11"/>
      <c r="Q612" s="11"/>
    </row>
    <row r="613" spans="2:17" x14ac:dyDescent="0.25">
      <c r="B613" s="9">
        <v>15</v>
      </c>
      <c r="C613" s="10" t="s">
        <v>34</v>
      </c>
      <c r="D613" s="3" t="str">
        <f>VLOOKUP(C613,'Class Desc'!$C$5:$D$53,2,FALSE)</f>
        <v>SCHOOLS COMMERCIAL</v>
      </c>
      <c r="E613" s="15">
        <v>1</v>
      </c>
      <c r="F613" s="9">
        <v>168.18</v>
      </c>
      <c r="G613" s="9">
        <v>204.44</v>
      </c>
      <c r="H613" s="9">
        <v>211.63</v>
      </c>
      <c r="I613" s="11"/>
      <c r="J613" s="11"/>
      <c r="K613" s="11"/>
      <c r="L613" s="11"/>
      <c r="M613" s="11"/>
      <c r="N613" s="11"/>
      <c r="O613" s="11"/>
      <c r="P613" s="11"/>
      <c r="Q613" s="11"/>
    </row>
    <row r="614" spans="2:17" x14ac:dyDescent="0.25">
      <c r="B614" s="9">
        <v>15</v>
      </c>
      <c r="C614" s="10" t="s">
        <v>34</v>
      </c>
      <c r="D614" s="3" t="str">
        <f>VLOOKUP(C614,'Class Desc'!$C$5:$D$53,2,FALSE)</f>
        <v>SCHOOLS COMMERCIAL</v>
      </c>
      <c r="E614" s="15">
        <v>1.5</v>
      </c>
      <c r="F614" s="9">
        <v>392.66</v>
      </c>
      <c r="G614" s="9">
        <v>437.46</v>
      </c>
      <c r="H614" s="9">
        <v>490.14</v>
      </c>
      <c r="I614" s="11"/>
      <c r="J614" s="11"/>
      <c r="K614" s="11"/>
      <c r="L614" s="11"/>
      <c r="M614" s="11"/>
      <c r="N614" s="11"/>
      <c r="O614" s="11"/>
      <c r="P614" s="11"/>
      <c r="Q614" s="11"/>
    </row>
    <row r="615" spans="2:17" x14ac:dyDescent="0.25">
      <c r="B615" s="9">
        <v>15</v>
      </c>
      <c r="C615" s="10" t="s">
        <v>34</v>
      </c>
      <c r="D615" s="3" t="str">
        <f>VLOOKUP(C615,'Class Desc'!$C$5:$D$53,2,FALSE)</f>
        <v>SCHOOLS COMMERCIAL</v>
      </c>
      <c r="E615" s="15">
        <v>2</v>
      </c>
      <c r="F615" s="9">
        <v>2924.07</v>
      </c>
      <c r="G615" s="9">
        <v>3689.38</v>
      </c>
      <c r="H615" s="9">
        <v>4403.45</v>
      </c>
      <c r="I615" s="11"/>
      <c r="J615" s="11"/>
      <c r="K615" s="11"/>
      <c r="L615" s="11"/>
      <c r="M615" s="11"/>
      <c r="N615" s="11"/>
      <c r="O615" s="11"/>
      <c r="P615" s="11"/>
      <c r="Q615" s="11"/>
    </row>
    <row r="616" spans="2:17" x14ac:dyDescent="0.25">
      <c r="B616" s="9">
        <v>15</v>
      </c>
      <c r="C616" s="10" t="s">
        <v>34</v>
      </c>
      <c r="D616" s="3" t="str">
        <f>VLOOKUP(C616,'Class Desc'!$C$5:$D$53,2,FALSE)</f>
        <v>SCHOOLS COMMERCIAL</v>
      </c>
      <c r="E616" s="15">
        <v>3</v>
      </c>
      <c r="F616" s="9">
        <v>4311.87</v>
      </c>
      <c r="G616" s="9">
        <v>5767.8</v>
      </c>
      <c r="H616" s="9">
        <v>5874.44</v>
      </c>
      <c r="I616" s="11"/>
      <c r="J616" s="11"/>
      <c r="K616" s="11"/>
      <c r="L616" s="11"/>
      <c r="M616" s="11"/>
      <c r="N616" s="11"/>
      <c r="O616" s="11"/>
      <c r="P616" s="11"/>
      <c r="Q616" s="11"/>
    </row>
    <row r="617" spans="2:17" x14ac:dyDescent="0.25">
      <c r="B617" s="9">
        <v>15</v>
      </c>
      <c r="C617" s="10" t="s">
        <v>34</v>
      </c>
      <c r="D617" s="3" t="str">
        <f>VLOOKUP(C617,'Class Desc'!$C$5:$D$53,2,FALSE)</f>
        <v>SCHOOLS COMMERCIAL</v>
      </c>
      <c r="E617" s="15">
        <v>4</v>
      </c>
      <c r="F617" s="9">
        <v>9268.34</v>
      </c>
      <c r="G617" s="9">
        <v>10534.1</v>
      </c>
      <c r="H617" s="9">
        <v>13064.32</v>
      </c>
      <c r="I617" s="11"/>
      <c r="J617" s="11"/>
      <c r="K617" s="11"/>
      <c r="L617" s="11"/>
      <c r="M617" s="11"/>
      <c r="N617" s="11"/>
      <c r="O617" s="11"/>
      <c r="P617" s="11"/>
      <c r="Q617" s="11"/>
    </row>
    <row r="618" spans="2:17" x14ac:dyDescent="0.25">
      <c r="B618" s="9">
        <v>15</v>
      </c>
      <c r="C618" s="10" t="s">
        <v>34</v>
      </c>
      <c r="D618" s="3" t="str">
        <f>VLOOKUP(C618,'Class Desc'!$C$5:$D$53,2,FALSE)</f>
        <v>SCHOOLS COMMERCIAL</v>
      </c>
      <c r="E618" s="15">
        <v>6</v>
      </c>
      <c r="F618" s="9">
        <v>1875.49</v>
      </c>
      <c r="G618" s="9">
        <v>2000.42</v>
      </c>
      <c r="H618" s="9">
        <v>2623.04</v>
      </c>
      <c r="I618" s="11"/>
      <c r="J618" s="11"/>
      <c r="K618" s="11"/>
      <c r="L618" s="11"/>
      <c r="M618" s="11"/>
      <c r="N618" s="11"/>
      <c r="O618" s="11"/>
      <c r="P618" s="11"/>
      <c r="Q618" s="11"/>
    </row>
    <row r="619" spans="2:17" x14ac:dyDescent="0.25">
      <c r="B619" s="9">
        <v>24</v>
      </c>
      <c r="C619" s="10" t="s">
        <v>32</v>
      </c>
      <c r="D619" s="3" t="str">
        <f>VLOOKUP(C619,'Class Desc'!$C$5:$D$53,2,FALSE)</f>
        <v>SINGLE FAMILY WATER</v>
      </c>
      <c r="E619" s="15">
        <v>1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</row>
    <row r="620" spans="2:17" x14ac:dyDescent="0.25">
      <c r="B620" s="9">
        <v>27</v>
      </c>
      <c r="C620" s="10" t="s">
        <v>32</v>
      </c>
      <c r="D620" s="3" t="str">
        <f>VLOOKUP(C620,'Class Desc'!$C$5:$D$53,2,FALSE)</f>
        <v>SINGLE FAMILY WATER</v>
      </c>
      <c r="E620" s="10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</row>
    <row r="621" spans="2:17" x14ac:dyDescent="0.25">
      <c r="B621" s="9">
        <v>31</v>
      </c>
      <c r="C621" s="10" t="s">
        <v>20</v>
      </c>
      <c r="D621" s="3" t="str">
        <f>VLOOKUP(C621,'Class Desc'!$C$5:$D$53,2,FALSE)</f>
        <v>COMMERCIAL</v>
      </c>
      <c r="E621" s="10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</row>
    <row r="622" spans="2:17" x14ac:dyDescent="0.25">
      <c r="I622" s="11"/>
      <c r="K622" s="11"/>
      <c r="L622" s="11"/>
      <c r="M622" s="11"/>
      <c r="N622" s="11"/>
      <c r="O622" s="11"/>
      <c r="P622" s="11"/>
      <c r="Q622" s="11"/>
    </row>
    <row r="623" spans="2:17" x14ac:dyDescent="0.25">
      <c r="I623" s="11"/>
      <c r="K623" s="11"/>
      <c r="L623" s="11"/>
      <c r="M623" s="11"/>
      <c r="N623" s="11"/>
      <c r="O623" s="11"/>
      <c r="P623" s="11"/>
      <c r="Q623" s="11"/>
    </row>
    <row r="624" spans="2:17" x14ac:dyDescent="0.25">
      <c r="K624" s="11"/>
      <c r="L624" s="11"/>
      <c r="M624" s="11"/>
      <c r="N624" s="11"/>
      <c r="O624" s="11"/>
      <c r="P624" s="11"/>
      <c r="Q624" s="11"/>
    </row>
  </sheetData>
  <mergeCells count="1">
    <mergeCell ref="A2:A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311"/>
  <sheetViews>
    <sheetView topLeftCell="A61" workbookViewId="0">
      <selection activeCell="M287" sqref="M287"/>
    </sheetView>
  </sheetViews>
  <sheetFormatPr defaultRowHeight="15" x14ac:dyDescent="0.25"/>
  <cols>
    <col min="2" max="2" width="28.42578125" customWidth="1"/>
    <col min="3" max="3" width="10.7109375" style="47" bestFit="1" customWidth="1"/>
  </cols>
  <sheetData>
    <row r="1" spans="1:5" x14ac:dyDescent="0.25">
      <c r="B1" s="42" t="s">
        <v>252</v>
      </c>
    </row>
    <row r="2" spans="1:5" ht="15.75" thickBot="1" x14ac:dyDescent="0.3">
      <c r="B2" s="37"/>
      <c r="C2" s="48"/>
      <c r="D2" s="37"/>
      <c r="E2" s="37"/>
    </row>
    <row r="3" spans="1:5" ht="15" customHeight="1" x14ac:dyDescent="0.25">
      <c r="B3" s="115" t="s">
        <v>185</v>
      </c>
      <c r="C3" s="117" t="s">
        <v>179</v>
      </c>
      <c r="D3" s="119" t="s">
        <v>180</v>
      </c>
      <c r="E3" s="121" t="s">
        <v>181</v>
      </c>
    </row>
    <row r="4" spans="1:5" x14ac:dyDescent="0.25">
      <c r="B4" s="116"/>
      <c r="C4" s="118"/>
      <c r="D4" s="120"/>
      <c r="E4" s="122"/>
    </row>
    <row r="5" spans="1:5" x14ac:dyDescent="0.25">
      <c r="B5" s="27" t="s">
        <v>186</v>
      </c>
      <c r="C5" s="49" t="s">
        <v>183</v>
      </c>
      <c r="D5" s="28"/>
      <c r="E5" s="28"/>
    </row>
    <row r="6" spans="1:5" x14ac:dyDescent="0.25">
      <c r="B6" s="29"/>
      <c r="C6" s="50"/>
      <c r="D6" s="30"/>
      <c r="E6" s="31"/>
    </row>
    <row r="7" spans="1:5" x14ac:dyDescent="0.25">
      <c r="A7" t="s">
        <v>11</v>
      </c>
      <c r="B7" s="29">
        <v>0.625</v>
      </c>
      <c r="C7" s="51"/>
      <c r="D7" s="38">
        <v>1</v>
      </c>
      <c r="E7" s="32">
        <v>0</v>
      </c>
    </row>
    <row r="8" spans="1:5" x14ac:dyDescent="0.25">
      <c r="A8" t="str">
        <f>A7</f>
        <v>A</v>
      </c>
      <c r="B8" s="29">
        <v>0.75</v>
      </c>
      <c r="C8" s="51">
        <v>9</v>
      </c>
      <c r="D8" s="38">
        <v>1</v>
      </c>
      <c r="E8" s="32">
        <v>9</v>
      </c>
    </row>
    <row r="9" spans="1:5" x14ac:dyDescent="0.25">
      <c r="A9" t="str">
        <f t="shared" ref="A9:A16" si="0">A8</f>
        <v>A</v>
      </c>
      <c r="B9" s="29">
        <v>1</v>
      </c>
      <c r="C9" s="51">
        <v>4</v>
      </c>
      <c r="D9" s="38">
        <v>1.67</v>
      </c>
      <c r="E9" s="32">
        <v>6.68</v>
      </c>
    </row>
    <row r="10" spans="1:5" x14ac:dyDescent="0.25">
      <c r="A10" t="str">
        <f t="shared" si="0"/>
        <v>A</v>
      </c>
      <c r="B10" s="29">
        <v>1.5</v>
      </c>
      <c r="C10" s="51">
        <v>8</v>
      </c>
      <c r="D10" s="38">
        <v>3.33</v>
      </c>
      <c r="E10" s="32">
        <v>26.64</v>
      </c>
    </row>
    <row r="11" spans="1:5" x14ac:dyDescent="0.25">
      <c r="A11" t="str">
        <f t="shared" si="0"/>
        <v>A</v>
      </c>
      <c r="B11" s="29">
        <v>2</v>
      </c>
      <c r="C11" s="51">
        <v>1</v>
      </c>
      <c r="D11" s="38">
        <v>5.33</v>
      </c>
      <c r="E11" s="32">
        <v>5.33</v>
      </c>
    </row>
    <row r="12" spans="1:5" x14ac:dyDescent="0.25">
      <c r="A12" t="str">
        <f t="shared" si="0"/>
        <v>A</v>
      </c>
      <c r="B12" s="29">
        <v>3</v>
      </c>
      <c r="C12" s="51">
        <v>4</v>
      </c>
      <c r="D12" s="38">
        <v>10</v>
      </c>
      <c r="E12" s="32">
        <v>40</v>
      </c>
    </row>
    <row r="13" spans="1:5" x14ac:dyDescent="0.25">
      <c r="A13" t="str">
        <f t="shared" si="0"/>
        <v>A</v>
      </c>
      <c r="B13" s="29">
        <v>4</v>
      </c>
      <c r="C13" s="51">
        <v>1</v>
      </c>
      <c r="D13" s="38">
        <v>16.670000000000002</v>
      </c>
      <c r="E13" s="32">
        <v>16.670000000000002</v>
      </c>
    </row>
    <row r="14" spans="1:5" x14ac:dyDescent="0.25">
      <c r="A14" t="str">
        <f t="shared" si="0"/>
        <v>A</v>
      </c>
      <c r="B14" s="29">
        <v>6</v>
      </c>
      <c r="C14" s="51">
        <v>13</v>
      </c>
      <c r="D14" s="38">
        <v>36.67</v>
      </c>
      <c r="E14" s="32">
        <v>476.71000000000004</v>
      </c>
    </row>
    <row r="15" spans="1:5" x14ac:dyDescent="0.25">
      <c r="A15" t="str">
        <f t="shared" si="0"/>
        <v>A</v>
      </c>
      <c r="B15" s="29">
        <v>8</v>
      </c>
      <c r="C15" s="51">
        <v>5</v>
      </c>
      <c r="D15" s="38">
        <v>60</v>
      </c>
      <c r="E15" s="32">
        <v>300</v>
      </c>
    </row>
    <row r="16" spans="1:5" x14ac:dyDescent="0.25">
      <c r="A16" t="str">
        <f t="shared" si="0"/>
        <v>A</v>
      </c>
      <c r="B16" s="29">
        <v>10</v>
      </c>
      <c r="C16" s="51"/>
      <c r="D16" s="38">
        <v>93.33</v>
      </c>
      <c r="E16" s="32">
        <v>0</v>
      </c>
    </row>
    <row r="17" spans="1:5" x14ac:dyDescent="0.25">
      <c r="B17" s="29"/>
      <c r="C17" s="52"/>
      <c r="D17" s="33"/>
      <c r="E17" s="34"/>
    </row>
    <row r="18" spans="1:5" ht="15.75" thickBot="1" x14ac:dyDescent="0.3">
      <c r="B18" s="35" t="s">
        <v>184</v>
      </c>
      <c r="C18" s="53">
        <v>45</v>
      </c>
      <c r="D18" s="36"/>
      <c r="E18" s="36">
        <v>881.03000000000009</v>
      </c>
    </row>
    <row r="19" spans="1:5" ht="15.75" thickBot="1" x14ac:dyDescent="0.3">
      <c r="B19" s="37"/>
      <c r="C19" s="48"/>
      <c r="D19" s="37"/>
      <c r="E19" s="37"/>
    </row>
    <row r="20" spans="1:5" ht="15" customHeight="1" x14ac:dyDescent="0.25">
      <c r="B20" s="115" t="s">
        <v>187</v>
      </c>
      <c r="C20" s="117" t="s">
        <v>179</v>
      </c>
      <c r="D20" s="119" t="s">
        <v>180</v>
      </c>
      <c r="E20" s="121" t="s">
        <v>181</v>
      </c>
    </row>
    <row r="21" spans="1:5" x14ac:dyDescent="0.25">
      <c r="B21" s="116"/>
      <c r="C21" s="118"/>
      <c r="D21" s="120"/>
      <c r="E21" s="122"/>
    </row>
    <row r="22" spans="1:5" x14ac:dyDescent="0.25">
      <c r="B22" s="27" t="s">
        <v>188</v>
      </c>
      <c r="C22" s="49" t="s">
        <v>183</v>
      </c>
      <c r="D22" s="28"/>
      <c r="E22" s="28"/>
    </row>
    <row r="23" spans="1:5" x14ac:dyDescent="0.25">
      <c r="B23" s="29"/>
      <c r="C23" s="50"/>
      <c r="D23" s="30"/>
      <c r="E23" s="31"/>
    </row>
    <row r="24" spans="1:5" x14ac:dyDescent="0.25">
      <c r="A24" t="s">
        <v>16</v>
      </c>
      <c r="B24" s="29">
        <f>B7</f>
        <v>0.625</v>
      </c>
      <c r="C24" s="51"/>
      <c r="D24" s="38">
        <v>1</v>
      </c>
      <c r="E24" s="32">
        <v>0</v>
      </c>
    </row>
    <row r="25" spans="1:5" x14ac:dyDescent="0.25">
      <c r="A25" t="str">
        <f>A24</f>
        <v>C</v>
      </c>
      <c r="B25" s="29">
        <f t="shared" ref="B25:B33" si="1">B8</f>
        <v>0.75</v>
      </c>
      <c r="C25" s="51">
        <v>847</v>
      </c>
      <c r="D25" s="38">
        <v>1</v>
      </c>
      <c r="E25" s="32">
        <v>847</v>
      </c>
    </row>
    <row r="26" spans="1:5" x14ac:dyDescent="0.25">
      <c r="A26" t="str">
        <f t="shared" ref="A26:A33" si="2">A25</f>
        <v>C</v>
      </c>
      <c r="B26" s="29">
        <f t="shared" si="1"/>
        <v>1</v>
      </c>
      <c r="C26" s="51">
        <v>453</v>
      </c>
      <c r="D26" s="38">
        <v>1.67</v>
      </c>
      <c r="E26" s="32">
        <v>756.51</v>
      </c>
    </row>
    <row r="27" spans="1:5" x14ac:dyDescent="0.25">
      <c r="A27" t="str">
        <f t="shared" si="2"/>
        <v>C</v>
      </c>
      <c r="B27" s="29">
        <f t="shared" si="1"/>
        <v>1.5</v>
      </c>
      <c r="C27" s="51">
        <v>409</v>
      </c>
      <c r="D27" s="38">
        <v>3.33</v>
      </c>
      <c r="E27" s="32">
        <v>1361.97</v>
      </c>
    </row>
    <row r="28" spans="1:5" x14ac:dyDescent="0.25">
      <c r="A28" t="str">
        <f t="shared" si="2"/>
        <v>C</v>
      </c>
      <c r="B28" s="29">
        <f t="shared" si="1"/>
        <v>2</v>
      </c>
      <c r="C28" s="51">
        <v>392</v>
      </c>
      <c r="D28" s="38">
        <v>5.33</v>
      </c>
      <c r="E28" s="32">
        <v>2089.36</v>
      </c>
    </row>
    <row r="29" spans="1:5" x14ac:dyDescent="0.25">
      <c r="A29" t="str">
        <f t="shared" si="2"/>
        <v>C</v>
      </c>
      <c r="B29" s="29">
        <f t="shared" si="1"/>
        <v>3</v>
      </c>
      <c r="C29" s="51">
        <v>104</v>
      </c>
      <c r="D29" s="38">
        <v>10</v>
      </c>
      <c r="E29" s="32">
        <v>1040</v>
      </c>
    </row>
    <row r="30" spans="1:5" x14ac:dyDescent="0.25">
      <c r="A30" t="str">
        <f t="shared" si="2"/>
        <v>C</v>
      </c>
      <c r="B30" s="29">
        <f t="shared" si="1"/>
        <v>4</v>
      </c>
      <c r="C30" s="51">
        <v>13</v>
      </c>
      <c r="D30" s="38">
        <v>16.670000000000002</v>
      </c>
      <c r="E30" s="32">
        <v>216.71000000000004</v>
      </c>
    </row>
    <row r="31" spans="1:5" x14ac:dyDescent="0.25">
      <c r="A31" t="str">
        <f t="shared" si="2"/>
        <v>C</v>
      </c>
      <c r="B31" s="29">
        <f t="shared" si="1"/>
        <v>6</v>
      </c>
      <c r="C31" s="51">
        <v>2</v>
      </c>
      <c r="D31" s="38">
        <v>36.67</v>
      </c>
      <c r="E31" s="32">
        <v>73.34</v>
      </c>
    </row>
    <row r="32" spans="1:5" x14ac:dyDescent="0.25">
      <c r="A32" t="str">
        <f t="shared" si="2"/>
        <v>C</v>
      </c>
      <c r="B32" s="29">
        <f t="shared" si="1"/>
        <v>8</v>
      </c>
      <c r="C32" s="51">
        <v>3</v>
      </c>
      <c r="D32" s="38">
        <v>60</v>
      </c>
      <c r="E32" s="32">
        <v>180</v>
      </c>
    </row>
    <row r="33" spans="1:5" x14ac:dyDescent="0.25">
      <c r="A33" t="str">
        <f t="shared" si="2"/>
        <v>C</v>
      </c>
      <c r="B33" s="29">
        <f t="shared" si="1"/>
        <v>10</v>
      </c>
      <c r="C33" s="51">
        <v>1</v>
      </c>
      <c r="D33" s="38">
        <v>93.33</v>
      </c>
      <c r="E33" s="32">
        <v>93.33</v>
      </c>
    </row>
    <row r="34" spans="1:5" x14ac:dyDescent="0.25">
      <c r="B34" s="29"/>
      <c r="C34" s="52"/>
      <c r="D34" s="33"/>
      <c r="E34" s="34"/>
    </row>
    <row r="35" spans="1:5" ht="15.75" thickBot="1" x14ac:dyDescent="0.3">
      <c r="B35" s="35" t="s">
        <v>184</v>
      </c>
      <c r="C35" s="53">
        <v>2224</v>
      </c>
      <c r="D35" s="36"/>
      <c r="E35" s="36">
        <v>6658.22</v>
      </c>
    </row>
    <row r="36" spans="1:5" ht="15.75" thickBot="1" x14ac:dyDescent="0.3">
      <c r="B36" s="37"/>
      <c r="C36" s="48"/>
      <c r="D36" s="37"/>
      <c r="E36" s="37"/>
    </row>
    <row r="37" spans="1:5" ht="15" customHeight="1" x14ac:dyDescent="0.25">
      <c r="B37" s="115" t="s">
        <v>189</v>
      </c>
      <c r="C37" s="117" t="s">
        <v>179</v>
      </c>
      <c r="D37" s="119" t="s">
        <v>180</v>
      </c>
      <c r="E37" s="121" t="s">
        <v>181</v>
      </c>
    </row>
    <row r="38" spans="1:5" x14ac:dyDescent="0.25">
      <c r="B38" s="116"/>
      <c r="C38" s="118"/>
      <c r="D38" s="120"/>
      <c r="E38" s="122"/>
    </row>
    <row r="39" spans="1:5" x14ac:dyDescent="0.25">
      <c r="B39" s="27" t="s">
        <v>188</v>
      </c>
      <c r="C39" s="49" t="s">
        <v>183</v>
      </c>
      <c r="D39" s="28"/>
      <c r="E39" s="28"/>
    </row>
    <row r="40" spans="1:5" x14ac:dyDescent="0.25">
      <c r="B40" s="29"/>
      <c r="C40" s="50"/>
      <c r="D40" s="30"/>
      <c r="E40" s="31"/>
    </row>
    <row r="41" spans="1:5" x14ac:dyDescent="0.25">
      <c r="A41" t="s">
        <v>17</v>
      </c>
      <c r="B41" s="29">
        <f>B24</f>
        <v>0.625</v>
      </c>
      <c r="C41" s="51"/>
      <c r="D41" s="38">
        <v>1</v>
      </c>
      <c r="E41" s="32">
        <v>0</v>
      </c>
    </row>
    <row r="42" spans="1:5" x14ac:dyDescent="0.25">
      <c r="A42" t="str">
        <f>A41</f>
        <v>C1</v>
      </c>
      <c r="B42" s="29">
        <f t="shared" ref="B42:B50" si="3">B25</f>
        <v>0.75</v>
      </c>
      <c r="C42" s="51"/>
      <c r="D42" s="38">
        <v>1</v>
      </c>
      <c r="E42" s="32">
        <v>0</v>
      </c>
    </row>
    <row r="43" spans="1:5" x14ac:dyDescent="0.25">
      <c r="A43" t="str">
        <f t="shared" ref="A43:A50" si="4">A42</f>
        <v>C1</v>
      </c>
      <c r="B43" s="29">
        <f t="shared" si="3"/>
        <v>1</v>
      </c>
      <c r="C43" s="51"/>
      <c r="D43" s="38">
        <v>1.67</v>
      </c>
      <c r="E43" s="32">
        <v>0</v>
      </c>
    </row>
    <row r="44" spans="1:5" x14ac:dyDescent="0.25">
      <c r="A44" t="str">
        <f t="shared" si="4"/>
        <v>C1</v>
      </c>
      <c r="B44" s="29">
        <f t="shared" si="3"/>
        <v>1.5</v>
      </c>
      <c r="C44" s="51"/>
      <c r="D44" s="38">
        <v>3.33</v>
      </c>
      <c r="E44" s="32">
        <v>0</v>
      </c>
    </row>
    <row r="45" spans="1:5" x14ac:dyDescent="0.25">
      <c r="A45" t="str">
        <f t="shared" si="4"/>
        <v>C1</v>
      </c>
      <c r="B45" s="29">
        <f t="shared" si="3"/>
        <v>2</v>
      </c>
      <c r="C45" s="51">
        <v>1</v>
      </c>
      <c r="D45" s="38">
        <v>5.33</v>
      </c>
      <c r="E45" s="32">
        <v>5.33</v>
      </c>
    </row>
    <row r="46" spans="1:5" x14ac:dyDescent="0.25">
      <c r="A46" t="str">
        <f t="shared" si="4"/>
        <v>C1</v>
      </c>
      <c r="B46" s="29">
        <f t="shared" si="3"/>
        <v>3</v>
      </c>
      <c r="C46" s="51"/>
      <c r="D46" s="38">
        <v>10</v>
      </c>
      <c r="E46" s="32">
        <v>0</v>
      </c>
    </row>
    <row r="47" spans="1:5" x14ac:dyDescent="0.25">
      <c r="A47" t="str">
        <f t="shared" si="4"/>
        <v>C1</v>
      </c>
      <c r="B47" s="29">
        <f t="shared" si="3"/>
        <v>4</v>
      </c>
      <c r="C47" s="51">
        <v>1</v>
      </c>
      <c r="D47" s="38">
        <v>16.670000000000002</v>
      </c>
      <c r="E47" s="32">
        <v>16.670000000000002</v>
      </c>
    </row>
    <row r="48" spans="1:5" x14ac:dyDescent="0.25">
      <c r="A48" t="str">
        <f t="shared" si="4"/>
        <v>C1</v>
      </c>
      <c r="B48" s="29">
        <f t="shared" si="3"/>
        <v>6</v>
      </c>
      <c r="C48" s="51">
        <v>1</v>
      </c>
      <c r="D48" s="38">
        <v>36.67</v>
      </c>
      <c r="E48" s="32">
        <v>36.67</v>
      </c>
    </row>
    <row r="49" spans="1:5" x14ac:dyDescent="0.25">
      <c r="A49" t="str">
        <f t="shared" si="4"/>
        <v>C1</v>
      </c>
      <c r="B49" s="29">
        <f t="shared" si="3"/>
        <v>8</v>
      </c>
      <c r="C49" s="51">
        <v>1</v>
      </c>
      <c r="D49" s="38">
        <v>60</v>
      </c>
      <c r="E49" s="32">
        <v>60</v>
      </c>
    </row>
    <row r="50" spans="1:5" x14ac:dyDescent="0.25">
      <c r="A50" t="str">
        <f t="shared" si="4"/>
        <v>C1</v>
      </c>
      <c r="B50" s="29">
        <f t="shared" si="3"/>
        <v>10</v>
      </c>
      <c r="C50" s="51"/>
      <c r="D50" s="38">
        <v>93.33</v>
      </c>
      <c r="E50" s="32">
        <v>0</v>
      </c>
    </row>
    <row r="51" spans="1:5" x14ac:dyDescent="0.25">
      <c r="B51" s="29"/>
      <c r="C51" s="52"/>
      <c r="D51" s="33"/>
      <c r="E51" s="34"/>
    </row>
    <row r="52" spans="1:5" ht="15.75" thickBot="1" x14ac:dyDescent="0.3">
      <c r="B52" s="35" t="s">
        <v>184</v>
      </c>
      <c r="C52" s="53">
        <v>4</v>
      </c>
      <c r="D52" s="36"/>
      <c r="E52" s="36">
        <v>118.67</v>
      </c>
    </row>
    <row r="53" spans="1:5" ht="15.75" thickBot="1" x14ac:dyDescent="0.3">
      <c r="B53" s="37"/>
      <c r="C53" s="48"/>
      <c r="D53" s="37"/>
      <c r="E53" s="37"/>
    </row>
    <row r="54" spans="1:5" ht="15" customHeight="1" x14ac:dyDescent="0.25">
      <c r="B54" s="115" t="s">
        <v>190</v>
      </c>
      <c r="C54" s="117" t="s">
        <v>179</v>
      </c>
      <c r="D54" s="119" t="s">
        <v>180</v>
      </c>
      <c r="E54" s="121" t="s">
        <v>181</v>
      </c>
    </row>
    <row r="55" spans="1:5" x14ac:dyDescent="0.25">
      <c r="B55" s="116"/>
      <c r="C55" s="118"/>
      <c r="D55" s="120"/>
      <c r="E55" s="122"/>
    </row>
    <row r="56" spans="1:5" x14ac:dyDescent="0.25">
      <c r="B56" s="27" t="s">
        <v>188</v>
      </c>
      <c r="C56" s="49" t="s">
        <v>183</v>
      </c>
      <c r="D56" s="28"/>
      <c r="E56" s="28"/>
    </row>
    <row r="57" spans="1:5" x14ac:dyDescent="0.25">
      <c r="B57" s="29"/>
      <c r="C57" s="50"/>
      <c r="D57" s="30"/>
      <c r="E57" s="31"/>
    </row>
    <row r="58" spans="1:5" x14ac:dyDescent="0.25">
      <c r="A58" t="s">
        <v>18</v>
      </c>
      <c r="B58" s="29">
        <f>B41</f>
        <v>0.625</v>
      </c>
      <c r="C58" s="51"/>
      <c r="D58" s="38">
        <v>1</v>
      </c>
      <c r="E58" s="32">
        <v>0</v>
      </c>
    </row>
    <row r="59" spans="1:5" x14ac:dyDescent="0.25">
      <c r="A59" t="str">
        <f>A58</f>
        <v>CC</v>
      </c>
      <c r="B59" s="29">
        <f t="shared" ref="B59:B67" si="5">B42</f>
        <v>0.75</v>
      </c>
      <c r="C59" s="51">
        <v>66</v>
      </c>
      <c r="D59" s="38">
        <v>1</v>
      </c>
      <c r="E59" s="32">
        <v>66</v>
      </c>
    </row>
    <row r="60" spans="1:5" x14ac:dyDescent="0.25">
      <c r="A60" t="str">
        <f t="shared" ref="A60:A67" si="6">A59</f>
        <v>CC</v>
      </c>
      <c r="B60" s="29">
        <f t="shared" si="5"/>
        <v>1</v>
      </c>
      <c r="C60" s="51">
        <v>36</v>
      </c>
      <c r="D60" s="38">
        <v>1.67</v>
      </c>
      <c r="E60" s="32">
        <v>60.12</v>
      </c>
    </row>
    <row r="61" spans="1:5" x14ac:dyDescent="0.25">
      <c r="A61" t="str">
        <f t="shared" si="6"/>
        <v>CC</v>
      </c>
      <c r="B61" s="29">
        <f t="shared" si="5"/>
        <v>1.5</v>
      </c>
      <c r="C61" s="51">
        <v>22</v>
      </c>
      <c r="D61" s="38">
        <v>3.33</v>
      </c>
      <c r="E61" s="32">
        <v>73.260000000000005</v>
      </c>
    </row>
    <row r="62" spans="1:5" x14ac:dyDescent="0.25">
      <c r="A62" t="str">
        <f t="shared" si="6"/>
        <v>CC</v>
      </c>
      <c r="B62" s="29">
        <f t="shared" si="5"/>
        <v>2</v>
      </c>
      <c r="C62" s="51">
        <v>15</v>
      </c>
      <c r="D62" s="38">
        <v>5.33</v>
      </c>
      <c r="E62" s="32">
        <v>79.95</v>
      </c>
    </row>
    <row r="63" spans="1:5" x14ac:dyDescent="0.25">
      <c r="A63" t="str">
        <f t="shared" si="6"/>
        <v>CC</v>
      </c>
      <c r="B63" s="29">
        <f t="shared" si="5"/>
        <v>3</v>
      </c>
      <c r="C63" s="51">
        <v>2</v>
      </c>
      <c r="D63" s="38">
        <v>10</v>
      </c>
      <c r="E63" s="32">
        <v>20</v>
      </c>
    </row>
    <row r="64" spans="1:5" x14ac:dyDescent="0.25">
      <c r="A64" t="str">
        <f t="shared" si="6"/>
        <v>CC</v>
      </c>
      <c r="B64" s="29">
        <f t="shared" si="5"/>
        <v>4</v>
      </c>
      <c r="C64" s="51">
        <v>1</v>
      </c>
      <c r="D64" s="38">
        <v>16.670000000000002</v>
      </c>
      <c r="E64" s="32">
        <v>16.670000000000002</v>
      </c>
    </row>
    <row r="65" spans="1:5" x14ac:dyDescent="0.25">
      <c r="A65" t="str">
        <f t="shared" si="6"/>
        <v>CC</v>
      </c>
      <c r="B65" s="29">
        <f t="shared" si="5"/>
        <v>6</v>
      </c>
      <c r="C65" s="51"/>
      <c r="D65" s="38">
        <v>36.67</v>
      </c>
      <c r="E65" s="32">
        <v>0</v>
      </c>
    </row>
    <row r="66" spans="1:5" x14ac:dyDescent="0.25">
      <c r="A66" t="str">
        <f t="shared" si="6"/>
        <v>CC</v>
      </c>
      <c r="B66" s="29">
        <f t="shared" si="5"/>
        <v>8</v>
      </c>
      <c r="C66" s="51"/>
      <c r="D66" s="38">
        <v>60</v>
      </c>
      <c r="E66" s="32">
        <v>0</v>
      </c>
    </row>
    <row r="67" spans="1:5" x14ac:dyDescent="0.25">
      <c r="A67" t="str">
        <f t="shared" si="6"/>
        <v>CC</v>
      </c>
      <c r="B67" s="29">
        <f t="shared" si="5"/>
        <v>10</v>
      </c>
      <c r="C67" s="51"/>
      <c r="D67" s="38">
        <v>93.33</v>
      </c>
      <c r="E67" s="32">
        <v>0</v>
      </c>
    </row>
    <row r="68" spans="1:5" x14ac:dyDescent="0.25">
      <c r="B68" s="29"/>
      <c r="C68" s="52"/>
      <c r="D68" s="33"/>
      <c r="E68" s="34"/>
    </row>
    <row r="69" spans="1:5" ht="15.75" thickBot="1" x14ac:dyDescent="0.3">
      <c r="B69" s="35" t="s">
        <v>184</v>
      </c>
      <c r="C69" s="53">
        <v>142</v>
      </c>
      <c r="D69" s="36"/>
      <c r="E69" s="36">
        <v>316</v>
      </c>
    </row>
    <row r="70" spans="1:5" ht="15.75" thickBot="1" x14ac:dyDescent="0.3">
      <c r="B70" s="37"/>
      <c r="C70" s="48"/>
      <c r="D70" s="37"/>
      <c r="E70" s="37"/>
    </row>
    <row r="71" spans="1:5" ht="15" customHeight="1" x14ac:dyDescent="0.25">
      <c r="B71" s="115" t="s">
        <v>191</v>
      </c>
      <c r="C71" s="117" t="s">
        <v>179</v>
      </c>
      <c r="D71" s="119" t="s">
        <v>180</v>
      </c>
      <c r="E71" s="121" t="s">
        <v>181</v>
      </c>
    </row>
    <row r="72" spans="1:5" x14ac:dyDescent="0.25">
      <c r="B72" s="116"/>
      <c r="C72" s="118"/>
      <c r="D72" s="120"/>
      <c r="E72" s="122"/>
    </row>
    <row r="73" spans="1:5" x14ac:dyDescent="0.25">
      <c r="B73" s="27" t="s">
        <v>186</v>
      </c>
      <c r="C73" s="49" t="s">
        <v>183</v>
      </c>
      <c r="D73" s="28"/>
      <c r="E73" s="28"/>
    </row>
    <row r="74" spans="1:5" x14ac:dyDescent="0.25">
      <c r="B74" s="29"/>
      <c r="C74" s="50"/>
      <c r="D74" s="30"/>
      <c r="E74" s="31"/>
    </row>
    <row r="75" spans="1:5" x14ac:dyDescent="0.25">
      <c r="A75" t="s">
        <v>19</v>
      </c>
      <c r="B75" s="29">
        <f>B58</f>
        <v>0.625</v>
      </c>
      <c r="C75" s="51"/>
      <c r="D75" s="38">
        <v>1</v>
      </c>
      <c r="E75" s="32">
        <v>0</v>
      </c>
    </row>
    <row r="76" spans="1:5" x14ac:dyDescent="0.25">
      <c r="A76" t="str">
        <f>A75</f>
        <v>CI</v>
      </c>
      <c r="B76" s="29">
        <f t="shared" ref="B76:B84" si="7">B59</f>
        <v>0.75</v>
      </c>
      <c r="C76" s="51">
        <v>103</v>
      </c>
      <c r="D76" s="38">
        <v>1</v>
      </c>
      <c r="E76" s="32">
        <v>103</v>
      </c>
    </row>
    <row r="77" spans="1:5" x14ac:dyDescent="0.25">
      <c r="A77" t="str">
        <f t="shared" ref="A77:A84" si="8">A76</f>
        <v>CI</v>
      </c>
      <c r="B77" s="29">
        <f t="shared" si="7"/>
        <v>1</v>
      </c>
      <c r="C77" s="51">
        <v>195</v>
      </c>
      <c r="D77" s="38">
        <v>1.67</v>
      </c>
      <c r="E77" s="32">
        <v>325.64999999999998</v>
      </c>
    </row>
    <row r="78" spans="1:5" x14ac:dyDescent="0.25">
      <c r="A78" t="str">
        <f t="shared" si="8"/>
        <v>CI</v>
      </c>
      <c r="B78" s="29">
        <f t="shared" si="7"/>
        <v>1.5</v>
      </c>
      <c r="C78" s="51">
        <v>292</v>
      </c>
      <c r="D78" s="38">
        <v>3.33</v>
      </c>
      <c r="E78" s="32">
        <v>972.36</v>
      </c>
    </row>
    <row r="79" spans="1:5" x14ac:dyDescent="0.25">
      <c r="A79" t="str">
        <f t="shared" si="8"/>
        <v>CI</v>
      </c>
      <c r="B79" s="29">
        <f t="shared" si="7"/>
        <v>2</v>
      </c>
      <c r="C79" s="51">
        <v>279</v>
      </c>
      <c r="D79" s="38">
        <v>5.33</v>
      </c>
      <c r="E79" s="32">
        <v>1487.07</v>
      </c>
    </row>
    <row r="80" spans="1:5" x14ac:dyDescent="0.25">
      <c r="A80" t="str">
        <f t="shared" si="8"/>
        <v>CI</v>
      </c>
      <c r="B80" s="29">
        <f t="shared" si="7"/>
        <v>3</v>
      </c>
      <c r="C80" s="51">
        <v>27</v>
      </c>
      <c r="D80" s="38">
        <v>10</v>
      </c>
      <c r="E80" s="32">
        <v>270</v>
      </c>
    </row>
    <row r="81" spans="1:5" x14ac:dyDescent="0.25">
      <c r="A81" t="str">
        <f t="shared" si="8"/>
        <v>CI</v>
      </c>
      <c r="B81" s="29">
        <f t="shared" si="7"/>
        <v>4</v>
      </c>
      <c r="C81" s="51">
        <v>10</v>
      </c>
      <c r="D81" s="38">
        <v>16.670000000000002</v>
      </c>
      <c r="E81" s="32">
        <v>166.70000000000002</v>
      </c>
    </row>
    <row r="82" spans="1:5" x14ac:dyDescent="0.25">
      <c r="A82" t="str">
        <f t="shared" si="8"/>
        <v>CI</v>
      </c>
      <c r="B82" s="29">
        <f t="shared" si="7"/>
        <v>6</v>
      </c>
      <c r="C82" s="51">
        <v>3</v>
      </c>
      <c r="D82" s="38">
        <v>36.67</v>
      </c>
      <c r="E82" s="32">
        <v>110.01</v>
      </c>
    </row>
    <row r="83" spans="1:5" x14ac:dyDescent="0.25">
      <c r="A83" t="str">
        <f t="shared" si="8"/>
        <v>CI</v>
      </c>
      <c r="B83" s="29">
        <f t="shared" si="7"/>
        <v>8</v>
      </c>
      <c r="C83" s="51"/>
      <c r="D83" s="38">
        <v>60</v>
      </c>
      <c r="E83" s="32">
        <v>0</v>
      </c>
    </row>
    <row r="84" spans="1:5" x14ac:dyDescent="0.25">
      <c r="A84" t="str">
        <f t="shared" si="8"/>
        <v>CI</v>
      </c>
      <c r="B84" s="29">
        <f t="shared" si="7"/>
        <v>10</v>
      </c>
      <c r="C84" s="51"/>
      <c r="D84" s="38">
        <v>93.33</v>
      </c>
      <c r="E84" s="32">
        <v>0</v>
      </c>
    </row>
    <row r="85" spans="1:5" x14ac:dyDescent="0.25">
      <c r="B85" s="29"/>
      <c r="C85" s="52"/>
      <c r="D85" s="33"/>
      <c r="E85" s="34"/>
    </row>
    <row r="86" spans="1:5" ht="15.75" thickBot="1" x14ac:dyDescent="0.3">
      <c r="B86" s="35" t="s">
        <v>184</v>
      </c>
      <c r="C86" s="53">
        <v>909</v>
      </c>
      <c r="D86" s="36"/>
      <c r="E86" s="36">
        <v>3434.79</v>
      </c>
    </row>
    <row r="87" spans="1:5" ht="15.75" thickBot="1" x14ac:dyDescent="0.3">
      <c r="B87" s="37"/>
      <c r="C87" s="48"/>
      <c r="D87" s="37"/>
      <c r="E87" s="37"/>
    </row>
    <row r="88" spans="1:5" ht="15" customHeight="1" x14ac:dyDescent="0.25">
      <c r="B88" s="115" t="s">
        <v>192</v>
      </c>
      <c r="C88" s="117" t="s">
        <v>179</v>
      </c>
      <c r="D88" s="119" t="s">
        <v>180</v>
      </c>
      <c r="E88" s="121" t="s">
        <v>181</v>
      </c>
    </row>
    <row r="89" spans="1:5" x14ac:dyDescent="0.25">
      <c r="B89" s="116"/>
      <c r="C89" s="118"/>
      <c r="D89" s="120"/>
      <c r="E89" s="122"/>
    </row>
    <row r="90" spans="1:5" x14ac:dyDescent="0.25">
      <c r="B90" s="27" t="s">
        <v>188</v>
      </c>
      <c r="C90" s="49" t="s">
        <v>183</v>
      </c>
      <c r="D90" s="28"/>
      <c r="E90" s="28"/>
    </row>
    <row r="91" spans="1:5" x14ac:dyDescent="0.25">
      <c r="B91" s="29"/>
      <c r="C91" s="50"/>
      <c r="D91" s="30"/>
      <c r="E91" s="31"/>
    </row>
    <row r="92" spans="1:5" x14ac:dyDescent="0.25">
      <c r="A92" t="s">
        <v>20</v>
      </c>
      <c r="B92" s="29">
        <f>B75</f>
        <v>0.625</v>
      </c>
      <c r="C92" s="51"/>
      <c r="D92" s="38">
        <v>1</v>
      </c>
      <c r="E92" s="32">
        <v>0</v>
      </c>
    </row>
    <row r="93" spans="1:5" x14ac:dyDescent="0.25">
      <c r="A93" t="str">
        <f>A92</f>
        <v>CM</v>
      </c>
      <c r="B93" s="29">
        <f t="shared" ref="B93:B101" si="9">B76</f>
        <v>0.75</v>
      </c>
      <c r="C93" s="51"/>
      <c r="D93" s="38">
        <v>1</v>
      </c>
      <c r="E93" s="32">
        <v>0</v>
      </c>
    </row>
    <row r="94" spans="1:5" x14ac:dyDescent="0.25">
      <c r="A94" t="str">
        <f t="shared" ref="A94:A101" si="10">A93</f>
        <v>CM</v>
      </c>
      <c r="B94" s="29">
        <f t="shared" si="9"/>
        <v>1</v>
      </c>
      <c r="C94" s="51"/>
      <c r="D94" s="38">
        <v>1.67</v>
      </c>
      <c r="E94" s="32">
        <v>0</v>
      </c>
    </row>
    <row r="95" spans="1:5" x14ac:dyDescent="0.25">
      <c r="A95" t="str">
        <f t="shared" si="10"/>
        <v>CM</v>
      </c>
      <c r="B95" s="29">
        <f t="shared" si="9"/>
        <v>1.5</v>
      </c>
      <c r="C95" s="51"/>
      <c r="D95" s="38">
        <v>3.33</v>
      </c>
      <c r="E95" s="32">
        <v>0</v>
      </c>
    </row>
    <row r="96" spans="1:5" x14ac:dyDescent="0.25">
      <c r="A96" t="str">
        <f t="shared" si="10"/>
        <v>CM</v>
      </c>
      <c r="B96" s="29">
        <f t="shared" si="9"/>
        <v>2</v>
      </c>
      <c r="C96" s="51">
        <v>1</v>
      </c>
      <c r="D96" s="38">
        <v>5.33</v>
      </c>
      <c r="E96" s="32">
        <v>5.33</v>
      </c>
    </row>
    <row r="97" spans="1:5" x14ac:dyDescent="0.25">
      <c r="A97" t="str">
        <f t="shared" si="10"/>
        <v>CM</v>
      </c>
      <c r="B97" s="29">
        <f t="shared" si="9"/>
        <v>3</v>
      </c>
      <c r="C97" s="51"/>
      <c r="D97" s="38">
        <v>10</v>
      </c>
      <c r="E97" s="32">
        <v>0</v>
      </c>
    </row>
    <row r="98" spans="1:5" x14ac:dyDescent="0.25">
      <c r="A98" t="str">
        <f t="shared" si="10"/>
        <v>CM</v>
      </c>
      <c r="B98" s="29">
        <f t="shared" si="9"/>
        <v>4</v>
      </c>
      <c r="C98" s="51"/>
      <c r="D98" s="38">
        <v>16.670000000000002</v>
      </c>
      <c r="E98" s="32">
        <v>0</v>
      </c>
    </row>
    <row r="99" spans="1:5" x14ac:dyDescent="0.25">
      <c r="A99" t="str">
        <f t="shared" si="10"/>
        <v>CM</v>
      </c>
      <c r="B99" s="29">
        <f t="shared" si="9"/>
        <v>6</v>
      </c>
      <c r="C99" s="51"/>
      <c r="D99" s="38">
        <v>36.67</v>
      </c>
      <c r="E99" s="32">
        <v>0</v>
      </c>
    </row>
    <row r="100" spans="1:5" x14ac:dyDescent="0.25">
      <c r="A100" t="str">
        <f t="shared" si="10"/>
        <v>CM</v>
      </c>
      <c r="B100" s="29">
        <f t="shared" si="9"/>
        <v>8</v>
      </c>
      <c r="C100" s="51"/>
      <c r="D100" s="38">
        <v>60</v>
      </c>
      <c r="E100" s="32">
        <v>0</v>
      </c>
    </row>
    <row r="101" spans="1:5" x14ac:dyDescent="0.25">
      <c r="A101" t="str">
        <f t="shared" si="10"/>
        <v>CM</v>
      </c>
      <c r="B101" s="29">
        <f t="shared" si="9"/>
        <v>10</v>
      </c>
      <c r="C101" s="51"/>
      <c r="D101" s="38">
        <v>93.33</v>
      </c>
      <c r="E101" s="32">
        <v>0</v>
      </c>
    </row>
    <row r="102" spans="1:5" x14ac:dyDescent="0.25">
      <c r="B102" s="29"/>
      <c r="C102" s="52"/>
      <c r="D102" s="33"/>
      <c r="E102" s="34"/>
    </row>
    <row r="103" spans="1:5" ht="15.75" thickBot="1" x14ac:dyDescent="0.3">
      <c r="B103" s="35" t="s">
        <v>184</v>
      </c>
      <c r="C103" s="53">
        <v>1</v>
      </c>
      <c r="D103" s="36"/>
      <c r="E103" s="36">
        <v>5.33</v>
      </c>
    </row>
    <row r="104" spans="1:5" ht="15.75" thickBot="1" x14ac:dyDescent="0.3">
      <c r="B104" s="37"/>
      <c r="C104" s="48"/>
      <c r="D104" s="37"/>
      <c r="E104" s="37"/>
    </row>
    <row r="105" spans="1:5" x14ac:dyDescent="0.25">
      <c r="B105" s="115" t="s">
        <v>193</v>
      </c>
      <c r="C105" s="117" t="s">
        <v>179</v>
      </c>
      <c r="D105" s="119" t="s">
        <v>180</v>
      </c>
      <c r="E105" s="121" t="s">
        <v>181</v>
      </c>
    </row>
    <row r="106" spans="1:5" x14ac:dyDescent="0.25">
      <c r="B106" s="116"/>
      <c r="C106" s="118"/>
      <c r="D106" s="120"/>
      <c r="E106" s="122"/>
    </row>
    <row r="107" spans="1:5" x14ac:dyDescent="0.25">
      <c r="B107" s="27" t="s">
        <v>188</v>
      </c>
      <c r="C107" s="49" t="s">
        <v>183</v>
      </c>
      <c r="D107" s="28"/>
      <c r="E107" s="28"/>
    </row>
    <row r="108" spans="1:5" x14ac:dyDescent="0.25">
      <c r="B108" s="29"/>
      <c r="C108" s="50"/>
      <c r="D108" s="30"/>
      <c r="E108" s="31"/>
    </row>
    <row r="109" spans="1:5" x14ac:dyDescent="0.25">
      <c r="A109" t="s">
        <v>21</v>
      </c>
      <c r="B109" s="29">
        <f>B92</f>
        <v>0.625</v>
      </c>
      <c r="C109" s="51"/>
      <c r="D109" s="38">
        <v>1</v>
      </c>
      <c r="E109" s="32">
        <v>0</v>
      </c>
    </row>
    <row r="110" spans="1:5" x14ac:dyDescent="0.25">
      <c r="A110" t="str">
        <f>A109</f>
        <v>CS</v>
      </c>
      <c r="B110" s="29">
        <f t="shared" ref="B110:B118" si="11">B93</f>
        <v>0.75</v>
      </c>
      <c r="C110" s="51">
        <v>12</v>
      </c>
      <c r="D110" s="38">
        <v>1</v>
      </c>
      <c r="E110" s="32">
        <v>12</v>
      </c>
    </row>
    <row r="111" spans="1:5" x14ac:dyDescent="0.25">
      <c r="A111" t="str">
        <f t="shared" ref="A111:A118" si="12">A110</f>
        <v>CS</v>
      </c>
      <c r="B111" s="29">
        <f t="shared" si="11"/>
        <v>1</v>
      </c>
      <c r="C111" s="51">
        <v>10</v>
      </c>
      <c r="D111" s="38">
        <v>1.67</v>
      </c>
      <c r="E111" s="32">
        <v>16.7</v>
      </c>
    </row>
    <row r="112" spans="1:5" x14ac:dyDescent="0.25">
      <c r="A112" t="str">
        <f t="shared" si="12"/>
        <v>CS</v>
      </c>
      <c r="B112" s="29">
        <f t="shared" si="11"/>
        <v>1.5</v>
      </c>
      <c r="C112" s="51">
        <v>13</v>
      </c>
      <c r="D112" s="38">
        <v>3.33</v>
      </c>
      <c r="E112" s="32">
        <v>43.29</v>
      </c>
    </row>
    <row r="113" spans="1:5" x14ac:dyDescent="0.25">
      <c r="A113" t="str">
        <f t="shared" si="12"/>
        <v>CS</v>
      </c>
      <c r="B113" s="29">
        <f t="shared" si="11"/>
        <v>2</v>
      </c>
      <c r="C113" s="51">
        <v>27</v>
      </c>
      <c r="D113" s="38">
        <v>5.33</v>
      </c>
      <c r="E113" s="32">
        <v>143.91</v>
      </c>
    </row>
    <row r="114" spans="1:5" x14ac:dyDescent="0.25">
      <c r="A114" t="str">
        <f t="shared" si="12"/>
        <v>CS</v>
      </c>
      <c r="B114" s="29">
        <f t="shared" si="11"/>
        <v>3</v>
      </c>
      <c r="C114" s="51">
        <v>6</v>
      </c>
      <c r="D114" s="38">
        <v>10</v>
      </c>
      <c r="E114" s="32">
        <v>60</v>
      </c>
    </row>
    <row r="115" spans="1:5" x14ac:dyDescent="0.25">
      <c r="A115" t="str">
        <f t="shared" si="12"/>
        <v>CS</v>
      </c>
      <c r="B115" s="29">
        <f t="shared" si="11"/>
        <v>4</v>
      </c>
      <c r="C115" s="51">
        <v>1</v>
      </c>
      <c r="D115" s="38">
        <v>16.670000000000002</v>
      </c>
      <c r="E115" s="32">
        <v>16.670000000000002</v>
      </c>
    </row>
    <row r="116" spans="1:5" x14ac:dyDescent="0.25">
      <c r="A116" t="str">
        <f t="shared" si="12"/>
        <v>CS</v>
      </c>
      <c r="B116" s="29">
        <f t="shared" si="11"/>
        <v>6</v>
      </c>
      <c r="C116" s="51"/>
      <c r="D116" s="38">
        <v>36.67</v>
      </c>
      <c r="E116" s="32">
        <v>0</v>
      </c>
    </row>
    <row r="117" spans="1:5" x14ac:dyDescent="0.25">
      <c r="A117" t="str">
        <f t="shared" si="12"/>
        <v>CS</v>
      </c>
      <c r="B117" s="29">
        <f t="shared" si="11"/>
        <v>8</v>
      </c>
      <c r="C117" s="51"/>
      <c r="D117" s="38">
        <v>60</v>
      </c>
      <c r="E117" s="32">
        <v>0</v>
      </c>
    </row>
    <row r="118" spans="1:5" x14ac:dyDescent="0.25">
      <c r="A118" t="str">
        <f t="shared" si="12"/>
        <v>CS</v>
      </c>
      <c r="B118" s="29">
        <f t="shared" si="11"/>
        <v>10</v>
      </c>
      <c r="C118" s="51"/>
      <c r="D118" s="38">
        <v>93.33</v>
      </c>
      <c r="E118" s="32">
        <v>0</v>
      </c>
    </row>
    <row r="119" spans="1:5" x14ac:dyDescent="0.25">
      <c r="B119" s="29"/>
      <c r="C119" s="52"/>
      <c r="D119" s="33"/>
      <c r="E119" s="34"/>
    </row>
    <row r="120" spans="1:5" ht="15.75" thickBot="1" x14ac:dyDescent="0.3">
      <c r="B120" s="35" t="s">
        <v>184</v>
      </c>
      <c r="C120" s="53">
        <v>69</v>
      </c>
      <c r="D120" s="36"/>
      <c r="E120" s="36">
        <v>292.57</v>
      </c>
    </row>
    <row r="121" spans="1:5" ht="15.75" thickBot="1" x14ac:dyDescent="0.3">
      <c r="B121" s="37"/>
      <c r="C121" s="48"/>
      <c r="D121" s="37"/>
      <c r="E121" s="37"/>
    </row>
    <row r="122" spans="1:5" x14ac:dyDescent="0.25">
      <c r="B122" s="115" t="s">
        <v>194</v>
      </c>
      <c r="C122" s="117" t="s">
        <v>179</v>
      </c>
      <c r="D122" s="119" t="s">
        <v>180</v>
      </c>
      <c r="E122" s="121" t="s">
        <v>181</v>
      </c>
    </row>
    <row r="123" spans="1:5" x14ac:dyDescent="0.25">
      <c r="B123" s="116"/>
      <c r="C123" s="118"/>
      <c r="D123" s="120"/>
      <c r="E123" s="122"/>
    </row>
    <row r="124" spans="1:5" x14ac:dyDescent="0.25">
      <c r="B124" s="27" t="s">
        <v>188</v>
      </c>
      <c r="C124" s="49" t="s">
        <v>183</v>
      </c>
      <c r="D124" s="28"/>
      <c r="E124" s="28"/>
    </row>
    <row r="125" spans="1:5" x14ac:dyDescent="0.25">
      <c r="B125" s="29"/>
      <c r="C125" s="50"/>
      <c r="D125" s="30"/>
      <c r="E125" s="31"/>
    </row>
    <row r="126" spans="1:5" x14ac:dyDescent="0.25">
      <c r="A126" t="s">
        <v>23</v>
      </c>
      <c r="B126" s="29">
        <f>B109</f>
        <v>0.625</v>
      </c>
      <c r="C126" s="51"/>
      <c r="D126" s="38">
        <v>1</v>
      </c>
      <c r="E126" s="32">
        <v>0</v>
      </c>
    </row>
    <row r="127" spans="1:5" x14ac:dyDescent="0.25">
      <c r="A127" t="str">
        <f>A126</f>
        <v>GB</v>
      </c>
      <c r="B127" s="29">
        <f t="shared" ref="B127:B135" si="13">B110</f>
        <v>0.75</v>
      </c>
      <c r="C127" s="51">
        <v>12</v>
      </c>
      <c r="D127" s="38">
        <v>1</v>
      </c>
      <c r="E127" s="32">
        <v>12</v>
      </c>
    </row>
    <row r="128" spans="1:5" x14ac:dyDescent="0.25">
      <c r="A128" t="str">
        <f t="shared" ref="A128:A135" si="14">A127</f>
        <v>GB</v>
      </c>
      <c r="B128" s="29">
        <f t="shared" si="13"/>
        <v>1</v>
      </c>
      <c r="C128" s="51">
        <v>13</v>
      </c>
      <c r="D128" s="38">
        <v>1.67</v>
      </c>
      <c r="E128" s="32">
        <v>21.71</v>
      </c>
    </row>
    <row r="129" spans="1:5" x14ac:dyDescent="0.25">
      <c r="A129" t="str">
        <f t="shared" si="14"/>
        <v>GB</v>
      </c>
      <c r="B129" s="29">
        <f t="shared" si="13"/>
        <v>1.5</v>
      </c>
      <c r="C129" s="51">
        <v>13</v>
      </c>
      <c r="D129" s="38">
        <v>3.33</v>
      </c>
      <c r="E129" s="32">
        <v>43.29</v>
      </c>
    </row>
    <row r="130" spans="1:5" x14ac:dyDescent="0.25">
      <c r="A130" t="str">
        <f t="shared" si="14"/>
        <v>GB</v>
      </c>
      <c r="B130" s="29">
        <f t="shared" si="13"/>
        <v>2</v>
      </c>
      <c r="C130" s="51">
        <v>29</v>
      </c>
      <c r="D130" s="38">
        <v>5.33</v>
      </c>
      <c r="E130" s="32">
        <v>154.57</v>
      </c>
    </row>
    <row r="131" spans="1:5" x14ac:dyDescent="0.25">
      <c r="A131" t="str">
        <f t="shared" si="14"/>
        <v>GB</v>
      </c>
      <c r="B131" s="29">
        <f t="shared" si="13"/>
        <v>3</v>
      </c>
      <c r="C131" s="51">
        <v>6</v>
      </c>
      <c r="D131" s="38">
        <v>10</v>
      </c>
      <c r="E131" s="32">
        <v>60</v>
      </c>
    </row>
    <row r="132" spans="1:5" x14ac:dyDescent="0.25">
      <c r="A132" t="str">
        <f t="shared" si="14"/>
        <v>GB</v>
      </c>
      <c r="B132" s="29">
        <f t="shared" si="13"/>
        <v>4</v>
      </c>
      <c r="C132" s="51">
        <v>3</v>
      </c>
      <c r="D132" s="38">
        <v>16.670000000000002</v>
      </c>
      <c r="E132" s="32">
        <v>50.010000000000005</v>
      </c>
    </row>
    <row r="133" spans="1:5" x14ac:dyDescent="0.25">
      <c r="A133" t="str">
        <f t="shared" si="14"/>
        <v>GB</v>
      </c>
      <c r="B133" s="29">
        <f t="shared" si="13"/>
        <v>6</v>
      </c>
      <c r="C133" s="51">
        <v>1</v>
      </c>
      <c r="D133" s="38">
        <v>36.67</v>
      </c>
      <c r="E133" s="32">
        <v>36.67</v>
      </c>
    </row>
    <row r="134" spans="1:5" x14ac:dyDescent="0.25">
      <c r="A134" t="str">
        <f t="shared" si="14"/>
        <v>GB</v>
      </c>
      <c r="B134" s="29">
        <f t="shared" si="13"/>
        <v>8</v>
      </c>
      <c r="C134" s="51"/>
      <c r="D134" s="38">
        <v>60</v>
      </c>
      <c r="E134" s="32">
        <v>0</v>
      </c>
    </row>
    <row r="135" spans="1:5" x14ac:dyDescent="0.25">
      <c r="A135" t="str">
        <f t="shared" si="14"/>
        <v>GB</v>
      </c>
      <c r="B135" s="29">
        <f t="shared" si="13"/>
        <v>10</v>
      </c>
      <c r="C135" s="51"/>
      <c r="D135" s="38">
        <v>93.33</v>
      </c>
      <c r="E135" s="32">
        <v>0</v>
      </c>
    </row>
    <row r="136" spans="1:5" x14ac:dyDescent="0.25">
      <c r="B136" s="29"/>
      <c r="C136" s="52"/>
      <c r="D136" s="33"/>
      <c r="E136" s="34"/>
    </row>
    <row r="137" spans="1:5" ht="15.75" thickBot="1" x14ac:dyDescent="0.3">
      <c r="B137" s="35" t="s">
        <v>184</v>
      </c>
      <c r="C137" s="53">
        <v>77</v>
      </c>
      <c r="D137" s="36"/>
      <c r="E137" s="36">
        <v>378.25</v>
      </c>
    </row>
    <row r="138" spans="1:5" ht="15.75" thickBot="1" x14ac:dyDescent="0.3">
      <c r="B138" s="37"/>
      <c r="C138" s="48"/>
      <c r="D138" s="37"/>
      <c r="E138" s="37"/>
    </row>
    <row r="139" spans="1:5" x14ac:dyDescent="0.25">
      <c r="B139" s="115" t="s">
        <v>195</v>
      </c>
      <c r="C139" s="117" t="s">
        <v>179</v>
      </c>
      <c r="D139" s="119" t="s">
        <v>180</v>
      </c>
      <c r="E139" s="121" t="s">
        <v>181</v>
      </c>
    </row>
    <row r="140" spans="1:5" x14ac:dyDescent="0.25">
      <c r="B140" s="116"/>
      <c r="C140" s="118"/>
      <c r="D140" s="120"/>
      <c r="E140" s="122"/>
    </row>
    <row r="141" spans="1:5" x14ac:dyDescent="0.25">
      <c r="B141" s="27" t="s">
        <v>186</v>
      </c>
      <c r="C141" s="49" t="s">
        <v>183</v>
      </c>
      <c r="D141" s="28"/>
      <c r="E141" s="28"/>
    </row>
    <row r="142" spans="1:5" x14ac:dyDescent="0.25">
      <c r="B142" s="29"/>
      <c r="C142" s="50"/>
      <c r="D142" s="30"/>
      <c r="E142" s="31"/>
    </row>
    <row r="143" spans="1:5" x14ac:dyDescent="0.25">
      <c r="A143" t="s">
        <v>24</v>
      </c>
      <c r="B143" s="29">
        <f>B126</f>
        <v>0.625</v>
      </c>
      <c r="C143" s="51"/>
      <c r="D143" s="38">
        <v>1</v>
      </c>
      <c r="E143" s="32">
        <v>0</v>
      </c>
    </row>
    <row r="144" spans="1:5" x14ac:dyDescent="0.25">
      <c r="A144" t="str">
        <f>A143</f>
        <v>GI</v>
      </c>
      <c r="B144" s="29">
        <f t="shared" ref="B144:B152" si="15">B127</f>
        <v>0.75</v>
      </c>
      <c r="C144" s="51">
        <v>79</v>
      </c>
      <c r="D144" s="38">
        <v>1</v>
      </c>
      <c r="E144" s="32">
        <v>79</v>
      </c>
    </row>
    <row r="145" spans="1:5" x14ac:dyDescent="0.25">
      <c r="A145" t="str">
        <f t="shared" ref="A145:A152" si="16">A144</f>
        <v>GI</v>
      </c>
      <c r="B145" s="29">
        <f t="shared" si="15"/>
        <v>1</v>
      </c>
      <c r="C145" s="51">
        <v>81</v>
      </c>
      <c r="D145" s="38">
        <v>1.67</v>
      </c>
      <c r="E145" s="32">
        <v>135.26999999999998</v>
      </c>
    </row>
    <row r="146" spans="1:5" x14ac:dyDescent="0.25">
      <c r="A146" t="str">
        <f t="shared" si="16"/>
        <v>GI</v>
      </c>
      <c r="B146" s="29">
        <f t="shared" si="15"/>
        <v>1.5</v>
      </c>
      <c r="C146" s="51">
        <v>69</v>
      </c>
      <c r="D146" s="38">
        <v>3.33</v>
      </c>
      <c r="E146" s="32">
        <v>229.77</v>
      </c>
    </row>
    <row r="147" spans="1:5" x14ac:dyDescent="0.25">
      <c r="A147" t="str">
        <f t="shared" si="16"/>
        <v>GI</v>
      </c>
      <c r="B147" s="29">
        <f t="shared" si="15"/>
        <v>2</v>
      </c>
      <c r="C147" s="51">
        <v>155</v>
      </c>
      <c r="D147" s="38">
        <v>5.33</v>
      </c>
      <c r="E147" s="32">
        <v>826.15</v>
      </c>
    </row>
    <row r="148" spans="1:5" x14ac:dyDescent="0.25">
      <c r="A148" t="str">
        <f t="shared" si="16"/>
        <v>GI</v>
      </c>
      <c r="B148" s="29">
        <f t="shared" si="15"/>
        <v>3</v>
      </c>
      <c r="C148" s="51">
        <v>36</v>
      </c>
      <c r="D148" s="38">
        <v>10</v>
      </c>
      <c r="E148" s="32">
        <v>360</v>
      </c>
    </row>
    <row r="149" spans="1:5" x14ac:dyDescent="0.25">
      <c r="A149" t="str">
        <f t="shared" si="16"/>
        <v>GI</v>
      </c>
      <c r="B149" s="29">
        <f t="shared" si="15"/>
        <v>4</v>
      </c>
      <c r="C149" s="51">
        <v>6</v>
      </c>
      <c r="D149" s="38">
        <v>16.670000000000002</v>
      </c>
      <c r="E149" s="32">
        <v>100.02000000000001</v>
      </c>
    </row>
    <row r="150" spans="1:5" x14ac:dyDescent="0.25">
      <c r="A150" t="str">
        <f t="shared" si="16"/>
        <v>GI</v>
      </c>
      <c r="B150" s="29">
        <f t="shared" si="15"/>
        <v>6</v>
      </c>
      <c r="C150" s="51"/>
      <c r="D150" s="38">
        <v>36.67</v>
      </c>
      <c r="E150" s="32">
        <v>0</v>
      </c>
    </row>
    <row r="151" spans="1:5" x14ac:dyDescent="0.25">
      <c r="A151" t="str">
        <f t="shared" si="16"/>
        <v>GI</v>
      </c>
      <c r="B151" s="29">
        <f t="shared" si="15"/>
        <v>8</v>
      </c>
      <c r="C151" s="51"/>
      <c r="D151" s="38">
        <v>60</v>
      </c>
      <c r="E151" s="32">
        <v>0</v>
      </c>
    </row>
    <row r="152" spans="1:5" x14ac:dyDescent="0.25">
      <c r="A152" t="str">
        <f t="shared" si="16"/>
        <v>GI</v>
      </c>
      <c r="B152" s="29">
        <f t="shared" si="15"/>
        <v>10</v>
      </c>
      <c r="C152" s="51"/>
      <c r="D152" s="38">
        <v>93.33</v>
      </c>
      <c r="E152" s="32">
        <v>0</v>
      </c>
    </row>
    <row r="153" spans="1:5" x14ac:dyDescent="0.25">
      <c r="B153" s="29"/>
      <c r="C153" s="52"/>
      <c r="D153" s="33"/>
      <c r="E153" s="34"/>
    </row>
    <row r="154" spans="1:5" ht="15.75" thickBot="1" x14ac:dyDescent="0.3">
      <c r="B154" s="35" t="s">
        <v>184</v>
      </c>
      <c r="C154" s="53">
        <v>426</v>
      </c>
      <c r="D154" s="36"/>
      <c r="E154" s="36">
        <v>1730.21</v>
      </c>
    </row>
    <row r="155" spans="1:5" ht="15.75" thickBot="1" x14ac:dyDescent="0.3">
      <c r="B155" s="37"/>
      <c r="C155" s="48"/>
      <c r="D155" s="37"/>
      <c r="E155" s="37"/>
    </row>
    <row r="156" spans="1:5" x14ac:dyDescent="0.25">
      <c r="B156" s="115" t="s">
        <v>196</v>
      </c>
      <c r="C156" s="117" t="s">
        <v>179</v>
      </c>
      <c r="D156" s="119" t="s">
        <v>180</v>
      </c>
      <c r="E156" s="121" t="s">
        <v>181</v>
      </c>
    </row>
    <row r="157" spans="1:5" x14ac:dyDescent="0.25">
      <c r="B157" s="116"/>
      <c r="C157" s="118"/>
      <c r="D157" s="120"/>
      <c r="E157" s="122"/>
    </row>
    <row r="158" spans="1:5" x14ac:dyDescent="0.25">
      <c r="B158" s="27" t="s">
        <v>188</v>
      </c>
      <c r="C158" s="49" t="s">
        <v>183</v>
      </c>
      <c r="D158" s="28"/>
      <c r="E158" s="28"/>
    </row>
    <row r="159" spans="1:5" x14ac:dyDescent="0.25">
      <c r="B159" s="29"/>
      <c r="C159" s="50"/>
      <c r="D159" s="30"/>
      <c r="E159" s="31"/>
    </row>
    <row r="160" spans="1:5" x14ac:dyDescent="0.25">
      <c r="A160" t="s">
        <v>25</v>
      </c>
      <c r="B160" s="29">
        <f>B143</f>
        <v>0.625</v>
      </c>
      <c r="C160" s="51"/>
      <c r="D160" s="38">
        <v>1</v>
      </c>
      <c r="E160" s="32">
        <v>0</v>
      </c>
    </row>
    <row r="161" spans="1:5" x14ac:dyDescent="0.25">
      <c r="A161" t="str">
        <f>A160</f>
        <v>I</v>
      </c>
      <c r="B161" s="29">
        <f t="shared" ref="B161:B169" si="17">B144</f>
        <v>0.75</v>
      </c>
      <c r="C161" s="51">
        <v>31</v>
      </c>
      <c r="D161" s="38">
        <v>1</v>
      </c>
      <c r="E161" s="32">
        <v>31</v>
      </c>
    </row>
    <row r="162" spans="1:5" x14ac:dyDescent="0.25">
      <c r="A162" t="str">
        <f t="shared" ref="A162:A169" si="18">A161</f>
        <v>I</v>
      </c>
      <c r="B162" s="29">
        <f t="shared" si="17"/>
        <v>1</v>
      </c>
      <c r="C162" s="51">
        <v>36</v>
      </c>
      <c r="D162" s="38">
        <v>1.67</v>
      </c>
      <c r="E162" s="32">
        <v>60.12</v>
      </c>
    </row>
    <row r="163" spans="1:5" x14ac:dyDescent="0.25">
      <c r="A163" t="str">
        <f t="shared" si="18"/>
        <v>I</v>
      </c>
      <c r="B163" s="29">
        <f t="shared" si="17"/>
        <v>1.5</v>
      </c>
      <c r="C163" s="51">
        <v>41</v>
      </c>
      <c r="D163" s="38">
        <v>3.33</v>
      </c>
      <c r="E163" s="32">
        <v>136.53</v>
      </c>
    </row>
    <row r="164" spans="1:5" x14ac:dyDescent="0.25">
      <c r="A164" t="str">
        <f t="shared" si="18"/>
        <v>I</v>
      </c>
      <c r="B164" s="29">
        <f t="shared" si="17"/>
        <v>2</v>
      </c>
      <c r="C164" s="51">
        <v>21</v>
      </c>
      <c r="D164" s="38">
        <v>5.33</v>
      </c>
      <c r="E164" s="32">
        <v>111.93</v>
      </c>
    </row>
    <row r="165" spans="1:5" x14ac:dyDescent="0.25">
      <c r="A165" t="str">
        <f t="shared" si="18"/>
        <v>I</v>
      </c>
      <c r="B165" s="29">
        <f t="shared" si="17"/>
        <v>3</v>
      </c>
      <c r="C165" s="51">
        <v>9</v>
      </c>
      <c r="D165" s="38">
        <v>10</v>
      </c>
      <c r="E165" s="32">
        <v>90</v>
      </c>
    </row>
    <row r="166" spans="1:5" x14ac:dyDescent="0.25">
      <c r="A166" t="str">
        <f t="shared" si="18"/>
        <v>I</v>
      </c>
      <c r="B166" s="29">
        <f t="shared" si="17"/>
        <v>4</v>
      </c>
      <c r="C166" s="51">
        <v>5</v>
      </c>
      <c r="D166" s="38">
        <v>16.670000000000002</v>
      </c>
      <c r="E166" s="32">
        <v>83.350000000000009</v>
      </c>
    </row>
    <row r="167" spans="1:5" x14ac:dyDescent="0.25">
      <c r="A167" t="str">
        <f t="shared" si="18"/>
        <v>I</v>
      </c>
      <c r="B167" s="29">
        <f t="shared" si="17"/>
        <v>6</v>
      </c>
      <c r="C167" s="51">
        <v>1</v>
      </c>
      <c r="D167" s="38">
        <v>36.67</v>
      </c>
      <c r="E167" s="32">
        <v>36.67</v>
      </c>
    </row>
    <row r="168" spans="1:5" x14ac:dyDescent="0.25">
      <c r="A168" t="str">
        <f t="shared" si="18"/>
        <v>I</v>
      </c>
      <c r="B168" s="29">
        <f t="shared" si="17"/>
        <v>8</v>
      </c>
      <c r="C168" s="51">
        <v>1</v>
      </c>
      <c r="D168" s="38">
        <v>60</v>
      </c>
      <c r="E168" s="32">
        <v>60</v>
      </c>
    </row>
    <row r="169" spans="1:5" x14ac:dyDescent="0.25">
      <c r="A169" t="str">
        <f t="shared" si="18"/>
        <v>I</v>
      </c>
      <c r="B169" s="29">
        <f t="shared" si="17"/>
        <v>10</v>
      </c>
      <c r="C169" s="51"/>
      <c r="D169" s="38">
        <v>93.33</v>
      </c>
      <c r="E169" s="32">
        <v>0</v>
      </c>
    </row>
    <row r="170" spans="1:5" x14ac:dyDescent="0.25">
      <c r="B170" s="29"/>
      <c r="C170" s="52"/>
      <c r="D170" s="33"/>
      <c r="E170" s="34"/>
    </row>
    <row r="171" spans="1:5" ht="15.75" thickBot="1" x14ac:dyDescent="0.3">
      <c r="B171" s="35" t="s">
        <v>184</v>
      </c>
      <c r="C171" s="53">
        <v>145</v>
      </c>
      <c r="D171" s="36"/>
      <c r="E171" s="36">
        <v>609.6</v>
      </c>
    </row>
    <row r="172" spans="1:5" ht="15.75" thickBot="1" x14ac:dyDescent="0.3">
      <c r="B172" s="37"/>
      <c r="C172" s="48"/>
      <c r="D172" s="37"/>
      <c r="E172" s="37"/>
    </row>
    <row r="173" spans="1:5" x14ac:dyDescent="0.25">
      <c r="B173" s="115" t="s">
        <v>197</v>
      </c>
      <c r="C173" s="117" t="s">
        <v>179</v>
      </c>
      <c r="D173" s="119" t="s">
        <v>180</v>
      </c>
      <c r="E173" s="121" t="s">
        <v>181</v>
      </c>
    </row>
    <row r="174" spans="1:5" x14ac:dyDescent="0.25">
      <c r="B174" s="116"/>
      <c r="C174" s="118"/>
      <c r="D174" s="120"/>
      <c r="E174" s="122"/>
    </row>
    <row r="175" spans="1:5" x14ac:dyDescent="0.25">
      <c r="B175" s="27" t="s">
        <v>188</v>
      </c>
      <c r="C175" s="49" t="s">
        <v>183</v>
      </c>
      <c r="D175" s="28"/>
      <c r="E175" s="28"/>
    </row>
    <row r="176" spans="1:5" x14ac:dyDescent="0.25">
      <c r="B176" s="29"/>
      <c r="C176" s="50"/>
      <c r="D176" s="30"/>
      <c r="E176" s="31"/>
    </row>
    <row r="177" spans="1:5" x14ac:dyDescent="0.25">
      <c r="A177" t="s">
        <v>26</v>
      </c>
      <c r="B177" s="29">
        <f>B160</f>
        <v>0.625</v>
      </c>
      <c r="C177" s="51"/>
      <c r="D177" s="38">
        <v>1</v>
      </c>
      <c r="E177" s="32">
        <v>0</v>
      </c>
    </row>
    <row r="178" spans="1:5" x14ac:dyDescent="0.25">
      <c r="A178" t="str">
        <f>A177</f>
        <v>I3</v>
      </c>
      <c r="B178" s="29">
        <f t="shared" ref="B178:B186" si="19">B161</f>
        <v>0.75</v>
      </c>
      <c r="C178" s="51"/>
      <c r="D178" s="38">
        <v>1</v>
      </c>
      <c r="E178" s="32">
        <v>0</v>
      </c>
    </row>
    <row r="179" spans="1:5" x14ac:dyDescent="0.25">
      <c r="A179" t="str">
        <f t="shared" ref="A179:A186" si="20">A178</f>
        <v>I3</v>
      </c>
      <c r="B179" s="29">
        <f t="shared" si="19"/>
        <v>1</v>
      </c>
      <c r="C179" s="51"/>
      <c r="D179" s="38">
        <v>1.67</v>
      </c>
      <c r="E179" s="32">
        <v>0</v>
      </c>
    </row>
    <row r="180" spans="1:5" x14ac:dyDescent="0.25">
      <c r="A180" t="str">
        <f t="shared" si="20"/>
        <v>I3</v>
      </c>
      <c r="B180" s="29">
        <f t="shared" si="19"/>
        <v>1.5</v>
      </c>
      <c r="C180" s="51"/>
      <c r="D180" s="38">
        <v>3.33</v>
      </c>
      <c r="E180" s="32">
        <v>0</v>
      </c>
    </row>
    <row r="181" spans="1:5" x14ac:dyDescent="0.25">
      <c r="A181" t="str">
        <f t="shared" si="20"/>
        <v>I3</v>
      </c>
      <c r="B181" s="29">
        <f t="shared" si="19"/>
        <v>2</v>
      </c>
      <c r="C181" s="51"/>
      <c r="D181" s="38">
        <v>5.33</v>
      </c>
      <c r="E181" s="32">
        <v>0</v>
      </c>
    </row>
    <row r="182" spans="1:5" x14ac:dyDescent="0.25">
      <c r="A182" t="str">
        <f t="shared" si="20"/>
        <v>I3</v>
      </c>
      <c r="B182" s="29">
        <f t="shared" si="19"/>
        <v>3</v>
      </c>
      <c r="C182" s="51"/>
      <c r="D182" s="38">
        <v>10</v>
      </c>
      <c r="E182" s="32">
        <v>0</v>
      </c>
    </row>
    <row r="183" spans="1:5" x14ac:dyDescent="0.25">
      <c r="A183" t="str">
        <f t="shared" si="20"/>
        <v>I3</v>
      </c>
      <c r="B183" s="29">
        <f t="shared" si="19"/>
        <v>4</v>
      </c>
      <c r="C183" s="51">
        <v>4</v>
      </c>
      <c r="D183" s="38">
        <v>16.670000000000002</v>
      </c>
      <c r="E183" s="32">
        <v>66.680000000000007</v>
      </c>
    </row>
    <row r="184" spans="1:5" x14ac:dyDescent="0.25">
      <c r="A184" t="str">
        <f t="shared" si="20"/>
        <v>I3</v>
      </c>
      <c r="B184" s="29">
        <f t="shared" si="19"/>
        <v>6</v>
      </c>
      <c r="C184" s="51">
        <v>1</v>
      </c>
      <c r="D184" s="38">
        <v>36.67</v>
      </c>
      <c r="E184" s="32">
        <v>36.67</v>
      </c>
    </row>
    <row r="185" spans="1:5" x14ac:dyDescent="0.25">
      <c r="A185" t="str">
        <f t="shared" si="20"/>
        <v>I3</v>
      </c>
      <c r="B185" s="29">
        <f t="shared" si="19"/>
        <v>8</v>
      </c>
      <c r="C185" s="51"/>
      <c r="D185" s="38">
        <v>60</v>
      </c>
      <c r="E185" s="32">
        <v>0</v>
      </c>
    </row>
    <row r="186" spans="1:5" x14ac:dyDescent="0.25">
      <c r="A186" t="str">
        <f t="shared" si="20"/>
        <v>I3</v>
      </c>
      <c r="B186" s="29">
        <f t="shared" si="19"/>
        <v>10</v>
      </c>
      <c r="C186" s="51"/>
      <c r="D186" s="38">
        <v>93.33</v>
      </c>
      <c r="E186" s="32">
        <v>0</v>
      </c>
    </row>
    <row r="187" spans="1:5" x14ac:dyDescent="0.25">
      <c r="B187" s="29"/>
      <c r="C187" s="52"/>
      <c r="D187" s="33"/>
      <c r="E187" s="34"/>
    </row>
    <row r="188" spans="1:5" ht="15.75" thickBot="1" x14ac:dyDescent="0.3">
      <c r="B188" s="35" t="s">
        <v>184</v>
      </c>
      <c r="C188" s="53">
        <v>5</v>
      </c>
      <c r="D188" s="36"/>
      <c r="E188" s="36">
        <v>103.35000000000001</v>
      </c>
    </row>
    <row r="189" spans="1:5" ht="15.75" thickBot="1" x14ac:dyDescent="0.3">
      <c r="B189" s="37"/>
      <c r="C189" s="48"/>
      <c r="D189" s="37"/>
      <c r="E189" s="37"/>
    </row>
    <row r="190" spans="1:5" x14ac:dyDescent="0.25">
      <c r="B190" s="115" t="s">
        <v>198</v>
      </c>
      <c r="C190" s="117" t="s">
        <v>179</v>
      </c>
      <c r="D190" s="119" t="s">
        <v>180</v>
      </c>
      <c r="E190" s="121" t="s">
        <v>181</v>
      </c>
    </row>
    <row r="191" spans="1:5" x14ac:dyDescent="0.25">
      <c r="B191" s="116"/>
      <c r="C191" s="118"/>
      <c r="D191" s="120"/>
      <c r="E191" s="122"/>
    </row>
    <row r="192" spans="1:5" x14ac:dyDescent="0.25">
      <c r="B192" s="27" t="s">
        <v>186</v>
      </c>
      <c r="C192" s="49" t="s">
        <v>183</v>
      </c>
      <c r="D192" s="28"/>
      <c r="E192" s="28"/>
    </row>
    <row r="193" spans="1:5" x14ac:dyDescent="0.25">
      <c r="B193" s="29"/>
      <c r="C193" s="50"/>
      <c r="D193" s="30"/>
      <c r="E193" s="31"/>
    </row>
    <row r="194" spans="1:5" x14ac:dyDescent="0.25">
      <c r="A194" t="s">
        <v>27</v>
      </c>
      <c r="B194" s="29">
        <f>B177</f>
        <v>0.625</v>
      </c>
      <c r="C194" s="51"/>
      <c r="D194" s="38">
        <v>1</v>
      </c>
      <c r="E194" s="32">
        <v>0</v>
      </c>
    </row>
    <row r="195" spans="1:5" x14ac:dyDescent="0.25">
      <c r="A195" t="str">
        <f>A194</f>
        <v>II</v>
      </c>
      <c r="B195" s="29">
        <f t="shared" ref="B195:B203" si="21">B178</f>
        <v>0.75</v>
      </c>
      <c r="C195" s="51">
        <v>1</v>
      </c>
      <c r="D195" s="38">
        <v>1</v>
      </c>
      <c r="E195" s="32">
        <v>1</v>
      </c>
    </row>
    <row r="196" spans="1:5" x14ac:dyDescent="0.25">
      <c r="A196" t="str">
        <f t="shared" ref="A196:A203" si="22">A195</f>
        <v>II</v>
      </c>
      <c r="B196" s="29">
        <f t="shared" si="21"/>
        <v>1</v>
      </c>
      <c r="C196" s="51">
        <v>8</v>
      </c>
      <c r="D196" s="38">
        <v>1.67</v>
      </c>
      <c r="E196" s="32">
        <v>13.36</v>
      </c>
    </row>
    <row r="197" spans="1:5" x14ac:dyDescent="0.25">
      <c r="A197" t="str">
        <f t="shared" si="22"/>
        <v>II</v>
      </c>
      <c r="B197" s="29">
        <f t="shared" si="21"/>
        <v>1.5</v>
      </c>
      <c r="C197" s="51">
        <v>23</v>
      </c>
      <c r="D197" s="38">
        <v>3.33</v>
      </c>
      <c r="E197" s="32">
        <v>76.59</v>
      </c>
    </row>
    <row r="198" spans="1:5" x14ac:dyDescent="0.25">
      <c r="A198" t="str">
        <f t="shared" si="22"/>
        <v>II</v>
      </c>
      <c r="B198" s="29">
        <f t="shared" si="21"/>
        <v>2</v>
      </c>
      <c r="C198" s="51">
        <v>11</v>
      </c>
      <c r="D198" s="38">
        <v>5.33</v>
      </c>
      <c r="E198" s="32">
        <v>58.63</v>
      </c>
    </row>
    <row r="199" spans="1:5" x14ac:dyDescent="0.25">
      <c r="A199" t="str">
        <f t="shared" si="22"/>
        <v>II</v>
      </c>
      <c r="B199" s="29">
        <f t="shared" si="21"/>
        <v>3</v>
      </c>
      <c r="C199" s="51"/>
      <c r="D199" s="38">
        <v>10</v>
      </c>
      <c r="E199" s="32">
        <v>0</v>
      </c>
    </row>
    <row r="200" spans="1:5" x14ac:dyDescent="0.25">
      <c r="A200" t="str">
        <f t="shared" si="22"/>
        <v>II</v>
      </c>
      <c r="B200" s="29">
        <f t="shared" si="21"/>
        <v>4</v>
      </c>
      <c r="C200" s="51"/>
      <c r="D200" s="38">
        <v>16.670000000000002</v>
      </c>
      <c r="E200" s="32">
        <v>0</v>
      </c>
    </row>
    <row r="201" spans="1:5" x14ac:dyDescent="0.25">
      <c r="A201" t="str">
        <f t="shared" si="22"/>
        <v>II</v>
      </c>
      <c r="B201" s="29">
        <f t="shared" si="21"/>
        <v>6</v>
      </c>
      <c r="C201" s="51"/>
      <c r="D201" s="38">
        <v>36.67</v>
      </c>
      <c r="E201" s="32">
        <v>0</v>
      </c>
    </row>
    <row r="202" spans="1:5" x14ac:dyDescent="0.25">
      <c r="A202" t="str">
        <f t="shared" si="22"/>
        <v>II</v>
      </c>
      <c r="B202" s="29">
        <f t="shared" si="21"/>
        <v>8</v>
      </c>
      <c r="C202" s="51"/>
      <c r="D202" s="38">
        <v>60</v>
      </c>
      <c r="E202" s="32">
        <v>0</v>
      </c>
    </row>
    <row r="203" spans="1:5" x14ac:dyDescent="0.25">
      <c r="A203" t="str">
        <f t="shared" si="22"/>
        <v>II</v>
      </c>
      <c r="B203" s="29">
        <f t="shared" si="21"/>
        <v>10</v>
      </c>
      <c r="C203" s="51"/>
      <c r="D203" s="38">
        <v>93.33</v>
      </c>
      <c r="E203" s="32">
        <v>0</v>
      </c>
    </row>
    <row r="204" spans="1:5" x14ac:dyDescent="0.25">
      <c r="B204" s="29"/>
      <c r="C204" s="52"/>
      <c r="D204" s="33"/>
      <c r="E204" s="34"/>
    </row>
    <row r="205" spans="1:5" ht="15.75" thickBot="1" x14ac:dyDescent="0.3">
      <c r="B205" s="35" t="s">
        <v>184</v>
      </c>
      <c r="C205" s="53">
        <v>43</v>
      </c>
      <c r="D205" s="36"/>
      <c r="E205" s="36">
        <v>149.58000000000001</v>
      </c>
    </row>
    <row r="206" spans="1:5" ht="15.75" thickBot="1" x14ac:dyDescent="0.3">
      <c r="B206" s="37"/>
      <c r="C206" s="48"/>
      <c r="D206" s="37"/>
      <c r="E206" s="37"/>
    </row>
    <row r="207" spans="1:5" x14ac:dyDescent="0.25">
      <c r="B207" s="115" t="s">
        <v>199</v>
      </c>
      <c r="C207" s="117" t="s">
        <v>179</v>
      </c>
      <c r="D207" s="119" t="s">
        <v>180</v>
      </c>
      <c r="E207" s="121" t="s">
        <v>181</v>
      </c>
    </row>
    <row r="208" spans="1:5" x14ac:dyDescent="0.25">
      <c r="B208" s="116"/>
      <c r="C208" s="118"/>
      <c r="D208" s="120"/>
      <c r="E208" s="122"/>
    </row>
    <row r="209" spans="1:5" x14ac:dyDescent="0.25">
      <c r="B209" s="27" t="s">
        <v>182</v>
      </c>
      <c r="C209" s="49" t="s">
        <v>183</v>
      </c>
      <c r="D209" s="28"/>
      <c r="E209" s="28"/>
    </row>
    <row r="210" spans="1:5" x14ac:dyDescent="0.25">
      <c r="B210" s="29"/>
      <c r="C210" s="50"/>
      <c r="D210" s="30"/>
      <c r="E210" s="31"/>
    </row>
    <row r="211" spans="1:5" x14ac:dyDescent="0.25">
      <c r="A211" t="s">
        <v>28</v>
      </c>
      <c r="B211" s="29">
        <f>B194</f>
        <v>0.625</v>
      </c>
      <c r="C211" s="51"/>
      <c r="D211" s="38">
        <v>1</v>
      </c>
      <c r="E211" s="32">
        <v>0</v>
      </c>
    </row>
    <row r="212" spans="1:5" x14ac:dyDescent="0.25">
      <c r="A212" t="str">
        <f>A211</f>
        <v>LS</v>
      </c>
      <c r="B212" s="29">
        <f t="shared" ref="B212:B220" si="23">B195</f>
        <v>0.75</v>
      </c>
      <c r="C212" s="51">
        <v>281</v>
      </c>
      <c r="D212" s="38">
        <v>1</v>
      </c>
      <c r="E212" s="32">
        <v>281</v>
      </c>
    </row>
    <row r="213" spans="1:5" x14ac:dyDescent="0.25">
      <c r="A213" t="str">
        <f t="shared" ref="A213:A220" si="24">A212</f>
        <v>LS</v>
      </c>
      <c r="B213" s="29">
        <f t="shared" si="23"/>
        <v>1</v>
      </c>
      <c r="C213" s="51">
        <v>177</v>
      </c>
      <c r="D213" s="38">
        <v>1.67</v>
      </c>
      <c r="E213" s="32">
        <v>295.58999999999997</v>
      </c>
    </row>
    <row r="214" spans="1:5" x14ac:dyDescent="0.25">
      <c r="A214" t="str">
        <f t="shared" si="24"/>
        <v>LS</v>
      </c>
      <c r="B214" s="29">
        <f t="shared" si="23"/>
        <v>1.5</v>
      </c>
      <c r="C214" s="51">
        <v>4</v>
      </c>
      <c r="D214" s="38">
        <v>3.33</v>
      </c>
      <c r="E214" s="32">
        <v>13.32</v>
      </c>
    </row>
    <row r="215" spans="1:5" x14ac:dyDescent="0.25">
      <c r="A215" t="str">
        <f t="shared" si="24"/>
        <v>LS</v>
      </c>
      <c r="B215" s="29">
        <f t="shared" si="23"/>
        <v>2</v>
      </c>
      <c r="C215" s="51"/>
      <c r="D215" s="38">
        <v>5.33</v>
      </c>
      <c r="E215" s="32">
        <v>0</v>
      </c>
    </row>
    <row r="216" spans="1:5" x14ac:dyDescent="0.25">
      <c r="A216" t="str">
        <f t="shared" si="24"/>
        <v>LS</v>
      </c>
      <c r="B216" s="29">
        <f t="shared" si="23"/>
        <v>3</v>
      </c>
      <c r="C216" s="51"/>
      <c r="D216" s="38">
        <v>10</v>
      </c>
      <c r="E216" s="32">
        <v>0</v>
      </c>
    </row>
    <row r="217" spans="1:5" x14ac:dyDescent="0.25">
      <c r="A217" t="str">
        <f t="shared" si="24"/>
        <v>LS</v>
      </c>
      <c r="B217" s="29">
        <f t="shared" si="23"/>
        <v>4</v>
      </c>
      <c r="C217" s="51"/>
      <c r="D217" s="38">
        <v>16.670000000000002</v>
      </c>
      <c r="E217" s="32">
        <v>0</v>
      </c>
    </row>
    <row r="218" spans="1:5" x14ac:dyDescent="0.25">
      <c r="A218" t="str">
        <f t="shared" si="24"/>
        <v>LS</v>
      </c>
      <c r="B218" s="29">
        <f t="shared" si="23"/>
        <v>6</v>
      </c>
      <c r="C218" s="51"/>
      <c r="D218" s="38">
        <v>36.67</v>
      </c>
      <c r="E218" s="32">
        <v>0</v>
      </c>
    </row>
    <row r="219" spans="1:5" x14ac:dyDescent="0.25">
      <c r="A219" t="str">
        <f t="shared" si="24"/>
        <v>LS</v>
      </c>
      <c r="B219" s="29">
        <f t="shared" si="23"/>
        <v>8</v>
      </c>
      <c r="C219" s="51"/>
      <c r="D219" s="38">
        <v>60</v>
      </c>
      <c r="E219" s="32">
        <v>0</v>
      </c>
    </row>
    <row r="220" spans="1:5" x14ac:dyDescent="0.25">
      <c r="A220" t="str">
        <f t="shared" si="24"/>
        <v>LS</v>
      </c>
      <c r="B220" s="29">
        <f t="shared" si="23"/>
        <v>10</v>
      </c>
      <c r="C220" s="51"/>
      <c r="D220" s="38">
        <v>93.33</v>
      </c>
      <c r="E220" s="32">
        <v>0</v>
      </c>
    </row>
    <row r="221" spans="1:5" x14ac:dyDescent="0.25">
      <c r="B221" s="29"/>
      <c r="C221" s="52"/>
      <c r="D221" s="33"/>
      <c r="E221" s="34"/>
    </row>
    <row r="222" spans="1:5" ht="15.75" thickBot="1" x14ac:dyDescent="0.3">
      <c r="B222" s="35" t="s">
        <v>184</v>
      </c>
      <c r="C222" s="53">
        <v>462</v>
      </c>
      <c r="D222" s="36"/>
      <c r="E222" s="36">
        <v>589.91</v>
      </c>
    </row>
    <row r="223" spans="1:5" ht="15.75" thickBot="1" x14ac:dyDescent="0.3">
      <c r="B223" s="37"/>
      <c r="C223" s="48"/>
      <c r="D223" s="37"/>
      <c r="E223" s="37"/>
    </row>
    <row r="224" spans="1:5" x14ac:dyDescent="0.25">
      <c r="B224" s="115" t="s">
        <v>200</v>
      </c>
      <c r="C224" s="117" t="s">
        <v>179</v>
      </c>
      <c r="D224" s="119" t="s">
        <v>180</v>
      </c>
      <c r="E224" s="121" t="s">
        <v>181</v>
      </c>
    </row>
    <row r="225" spans="1:5" x14ac:dyDescent="0.25">
      <c r="B225" s="116"/>
      <c r="C225" s="118"/>
      <c r="D225" s="120"/>
      <c r="E225" s="122"/>
    </row>
    <row r="226" spans="1:5" x14ac:dyDescent="0.25">
      <c r="B226" s="27" t="s">
        <v>201</v>
      </c>
      <c r="C226" s="49" t="s">
        <v>183</v>
      </c>
      <c r="D226" s="28"/>
      <c r="E226" s="28"/>
    </row>
    <row r="227" spans="1:5" x14ac:dyDescent="0.25">
      <c r="B227" s="29"/>
      <c r="C227" s="50"/>
      <c r="D227" s="30"/>
      <c r="E227" s="31"/>
    </row>
    <row r="228" spans="1:5" x14ac:dyDescent="0.25">
      <c r="A228" t="s">
        <v>29</v>
      </c>
      <c r="B228" s="29">
        <f>B211</f>
        <v>0.625</v>
      </c>
      <c r="C228" s="51"/>
      <c r="D228" s="38">
        <v>1</v>
      </c>
      <c r="E228" s="32">
        <v>0</v>
      </c>
    </row>
    <row r="229" spans="1:5" x14ac:dyDescent="0.25">
      <c r="A229" t="str">
        <f>A228</f>
        <v>M</v>
      </c>
      <c r="B229" s="29">
        <f t="shared" ref="B229:B237" si="25">B212</f>
        <v>0.75</v>
      </c>
      <c r="C229" s="51">
        <v>564</v>
      </c>
      <c r="D229" s="38">
        <v>1</v>
      </c>
      <c r="E229" s="32">
        <v>564</v>
      </c>
    </row>
    <row r="230" spans="1:5" x14ac:dyDescent="0.25">
      <c r="A230" t="str">
        <f t="shared" ref="A230:A237" si="26">A229</f>
        <v>M</v>
      </c>
      <c r="B230" s="29">
        <f t="shared" si="25"/>
        <v>1</v>
      </c>
      <c r="C230" s="51">
        <v>720</v>
      </c>
      <c r="D230" s="38">
        <v>1.67</v>
      </c>
      <c r="E230" s="32">
        <v>1202.3999999999999</v>
      </c>
    </row>
    <row r="231" spans="1:5" x14ac:dyDescent="0.25">
      <c r="A231" t="str">
        <f t="shared" si="26"/>
        <v>M</v>
      </c>
      <c r="B231" s="29">
        <f t="shared" si="25"/>
        <v>1.5</v>
      </c>
      <c r="C231" s="51">
        <v>368</v>
      </c>
      <c r="D231" s="38">
        <v>3.33</v>
      </c>
      <c r="E231" s="32">
        <v>1225.44</v>
      </c>
    </row>
    <row r="232" spans="1:5" x14ac:dyDescent="0.25">
      <c r="A232" t="str">
        <f t="shared" si="26"/>
        <v>M</v>
      </c>
      <c r="B232" s="29">
        <f t="shared" si="25"/>
        <v>2</v>
      </c>
      <c r="C232" s="51">
        <v>221</v>
      </c>
      <c r="D232" s="38">
        <v>5.33</v>
      </c>
      <c r="E232" s="32">
        <v>1177.93</v>
      </c>
    </row>
    <row r="233" spans="1:5" x14ac:dyDescent="0.25">
      <c r="A233" t="str">
        <f t="shared" si="26"/>
        <v>M</v>
      </c>
      <c r="B233" s="29">
        <f t="shared" si="25"/>
        <v>3</v>
      </c>
      <c r="C233" s="51">
        <v>9</v>
      </c>
      <c r="D233" s="38">
        <v>10</v>
      </c>
      <c r="E233" s="32">
        <v>90</v>
      </c>
    </row>
    <row r="234" spans="1:5" x14ac:dyDescent="0.25">
      <c r="A234" t="str">
        <f t="shared" si="26"/>
        <v>M</v>
      </c>
      <c r="B234" s="29">
        <f t="shared" si="25"/>
        <v>4</v>
      </c>
      <c r="C234" s="51">
        <v>15</v>
      </c>
      <c r="D234" s="38">
        <v>16.670000000000002</v>
      </c>
      <c r="E234" s="32">
        <v>250.05</v>
      </c>
    </row>
    <row r="235" spans="1:5" x14ac:dyDescent="0.25">
      <c r="A235" t="str">
        <f t="shared" si="26"/>
        <v>M</v>
      </c>
      <c r="B235" s="29">
        <f t="shared" si="25"/>
        <v>6</v>
      </c>
      <c r="C235" s="51">
        <v>7</v>
      </c>
      <c r="D235" s="38">
        <v>36.67</v>
      </c>
      <c r="E235" s="32">
        <v>256.69</v>
      </c>
    </row>
    <row r="236" spans="1:5" x14ac:dyDescent="0.25">
      <c r="A236" t="str">
        <f t="shared" si="26"/>
        <v>M</v>
      </c>
      <c r="B236" s="29">
        <f t="shared" si="25"/>
        <v>8</v>
      </c>
      <c r="C236" s="51">
        <v>2</v>
      </c>
      <c r="D236" s="38">
        <v>60</v>
      </c>
      <c r="E236" s="32">
        <v>120</v>
      </c>
    </row>
    <row r="237" spans="1:5" x14ac:dyDescent="0.25">
      <c r="A237" t="str">
        <f t="shared" si="26"/>
        <v>M</v>
      </c>
      <c r="B237" s="29">
        <f t="shared" si="25"/>
        <v>10</v>
      </c>
      <c r="C237" s="51"/>
      <c r="D237" s="38">
        <v>93.33</v>
      </c>
      <c r="E237" s="32">
        <v>0</v>
      </c>
    </row>
    <row r="238" spans="1:5" x14ac:dyDescent="0.25">
      <c r="B238" s="29"/>
      <c r="C238" s="52"/>
      <c r="D238" s="33"/>
      <c r="E238" s="34"/>
    </row>
    <row r="239" spans="1:5" ht="15.75" thickBot="1" x14ac:dyDescent="0.3">
      <c r="B239" s="35" t="s">
        <v>184</v>
      </c>
      <c r="C239" s="53">
        <v>1906</v>
      </c>
      <c r="D239" s="36"/>
      <c r="E239" s="36">
        <v>4886.51</v>
      </c>
    </row>
    <row r="240" spans="1:5" ht="15.75" thickBot="1" x14ac:dyDescent="0.3">
      <c r="B240" s="37"/>
      <c r="C240" s="48"/>
      <c r="D240" s="37"/>
      <c r="E240" s="37"/>
    </row>
    <row r="241" spans="1:5" x14ac:dyDescent="0.25">
      <c r="B241" s="115" t="s">
        <v>202</v>
      </c>
      <c r="C241" s="117" t="s">
        <v>179</v>
      </c>
      <c r="D241" s="119" t="s">
        <v>180</v>
      </c>
      <c r="E241" s="121" t="s">
        <v>181</v>
      </c>
    </row>
    <row r="242" spans="1:5" x14ac:dyDescent="0.25">
      <c r="B242" s="116"/>
      <c r="C242" s="118"/>
      <c r="D242" s="120"/>
      <c r="E242" s="122"/>
    </row>
    <row r="243" spans="1:5" x14ac:dyDescent="0.25">
      <c r="B243" s="27" t="s">
        <v>201</v>
      </c>
      <c r="C243" s="49" t="s">
        <v>183</v>
      </c>
      <c r="D243" s="28"/>
      <c r="E243" s="28"/>
    </row>
    <row r="244" spans="1:5" x14ac:dyDescent="0.25">
      <c r="B244" s="29"/>
      <c r="C244" s="50"/>
      <c r="D244" s="30"/>
      <c r="E244" s="31"/>
    </row>
    <row r="245" spans="1:5" x14ac:dyDescent="0.25">
      <c r="A245" t="s">
        <v>30</v>
      </c>
      <c r="B245" s="29">
        <f>B228</f>
        <v>0.625</v>
      </c>
      <c r="C245" s="51"/>
      <c r="D245" s="38">
        <v>1</v>
      </c>
      <c r="E245" s="32">
        <v>0</v>
      </c>
    </row>
    <row r="246" spans="1:5" x14ac:dyDescent="0.25">
      <c r="A246" t="str">
        <f>A245</f>
        <v>MH</v>
      </c>
      <c r="B246" s="29">
        <f t="shared" ref="B246:B254" si="27">B229</f>
        <v>0.75</v>
      </c>
      <c r="C246" s="51">
        <v>88</v>
      </c>
      <c r="D246" s="38">
        <v>1</v>
      </c>
      <c r="E246" s="32">
        <v>88</v>
      </c>
    </row>
    <row r="247" spans="1:5" x14ac:dyDescent="0.25">
      <c r="A247" t="str">
        <f t="shared" ref="A247:A254" si="28">A246</f>
        <v>MH</v>
      </c>
      <c r="B247" s="29">
        <f t="shared" si="27"/>
        <v>1</v>
      </c>
      <c r="C247" s="51">
        <v>27</v>
      </c>
      <c r="D247" s="38">
        <v>1.67</v>
      </c>
      <c r="E247" s="32">
        <v>45.089999999999996</v>
      </c>
    </row>
    <row r="248" spans="1:5" x14ac:dyDescent="0.25">
      <c r="A248" t="str">
        <f t="shared" si="28"/>
        <v>MH</v>
      </c>
      <c r="B248" s="29">
        <f t="shared" si="27"/>
        <v>1.5</v>
      </c>
      <c r="C248" s="51">
        <v>26</v>
      </c>
      <c r="D248" s="38">
        <v>3.33</v>
      </c>
      <c r="E248" s="32">
        <v>86.58</v>
      </c>
    </row>
    <row r="249" spans="1:5" x14ac:dyDescent="0.25">
      <c r="A249" t="str">
        <f t="shared" si="28"/>
        <v>MH</v>
      </c>
      <c r="B249" s="29">
        <f t="shared" si="27"/>
        <v>2</v>
      </c>
      <c r="C249" s="51">
        <v>4</v>
      </c>
      <c r="D249" s="38">
        <v>5.33</v>
      </c>
      <c r="E249" s="32">
        <v>21.32</v>
      </c>
    </row>
    <row r="250" spans="1:5" x14ac:dyDescent="0.25">
      <c r="A250" t="str">
        <f t="shared" si="28"/>
        <v>MH</v>
      </c>
      <c r="B250" s="29">
        <f t="shared" si="27"/>
        <v>3</v>
      </c>
      <c r="C250" s="51">
        <v>1</v>
      </c>
      <c r="D250" s="38">
        <v>10</v>
      </c>
      <c r="E250" s="32">
        <v>10</v>
      </c>
    </row>
    <row r="251" spans="1:5" x14ac:dyDescent="0.25">
      <c r="A251" t="str">
        <f t="shared" si="28"/>
        <v>MH</v>
      </c>
      <c r="B251" s="29">
        <f t="shared" si="27"/>
        <v>4</v>
      </c>
      <c r="C251" s="51">
        <v>1</v>
      </c>
      <c r="D251" s="38">
        <v>16.670000000000002</v>
      </c>
      <c r="E251" s="32">
        <v>16.670000000000002</v>
      </c>
    </row>
    <row r="252" spans="1:5" x14ac:dyDescent="0.25">
      <c r="A252" t="str">
        <f t="shared" si="28"/>
        <v>MH</v>
      </c>
      <c r="B252" s="29">
        <f t="shared" si="27"/>
        <v>6</v>
      </c>
      <c r="C252" s="51"/>
      <c r="D252" s="38">
        <v>36.67</v>
      </c>
      <c r="E252" s="32">
        <v>0</v>
      </c>
    </row>
    <row r="253" spans="1:5" x14ac:dyDescent="0.25">
      <c r="A253" t="str">
        <f t="shared" si="28"/>
        <v>MH</v>
      </c>
      <c r="B253" s="29">
        <f t="shared" si="27"/>
        <v>8</v>
      </c>
      <c r="C253" s="51"/>
      <c r="D253" s="38">
        <v>60</v>
      </c>
      <c r="E253" s="32">
        <v>0</v>
      </c>
    </row>
    <row r="254" spans="1:5" x14ac:dyDescent="0.25">
      <c r="A254" t="str">
        <f t="shared" si="28"/>
        <v>MH</v>
      </c>
      <c r="B254" s="29">
        <f t="shared" si="27"/>
        <v>10</v>
      </c>
      <c r="C254" s="51"/>
      <c r="D254" s="38">
        <v>93.33</v>
      </c>
      <c r="E254" s="32">
        <v>0</v>
      </c>
    </row>
    <row r="255" spans="1:5" x14ac:dyDescent="0.25">
      <c r="B255" s="29"/>
      <c r="C255" s="52"/>
      <c r="D255" s="33"/>
      <c r="E255" s="34"/>
    </row>
    <row r="256" spans="1:5" ht="15.75" thickBot="1" x14ac:dyDescent="0.3">
      <c r="B256" s="35" t="s">
        <v>184</v>
      </c>
      <c r="C256" s="53">
        <v>147</v>
      </c>
      <c r="D256" s="36"/>
      <c r="E256" s="36">
        <v>267.66000000000003</v>
      </c>
    </row>
    <row r="257" spans="1:5" ht="15.75" thickBot="1" x14ac:dyDescent="0.3">
      <c r="B257" s="37"/>
      <c r="C257" s="48"/>
      <c r="D257" s="37"/>
      <c r="E257" s="37"/>
    </row>
    <row r="258" spans="1:5" x14ac:dyDescent="0.25">
      <c r="B258" s="115" t="s">
        <v>203</v>
      </c>
      <c r="C258" s="117" t="s">
        <v>179</v>
      </c>
      <c r="D258" s="119" t="s">
        <v>180</v>
      </c>
      <c r="E258" s="121" t="s">
        <v>181</v>
      </c>
    </row>
    <row r="259" spans="1:5" x14ac:dyDescent="0.25">
      <c r="B259" s="116"/>
      <c r="C259" s="118"/>
      <c r="D259" s="120"/>
      <c r="E259" s="122"/>
    </row>
    <row r="260" spans="1:5" x14ac:dyDescent="0.25">
      <c r="B260" s="27" t="s">
        <v>182</v>
      </c>
      <c r="C260" s="49" t="s">
        <v>183</v>
      </c>
      <c r="D260" s="28"/>
      <c r="E260" s="28"/>
    </row>
    <row r="261" spans="1:5" x14ac:dyDescent="0.25">
      <c r="B261" s="29"/>
      <c r="C261" s="50"/>
      <c r="D261" s="30"/>
      <c r="E261" s="31"/>
    </row>
    <row r="262" spans="1:5" x14ac:dyDescent="0.25">
      <c r="A262" t="s">
        <v>32</v>
      </c>
      <c r="B262" s="29">
        <f>B245</f>
        <v>0.625</v>
      </c>
      <c r="C262" s="51"/>
      <c r="D262" s="38">
        <v>1</v>
      </c>
      <c r="E262" s="32">
        <v>0</v>
      </c>
    </row>
    <row r="263" spans="1:5" x14ac:dyDescent="0.25">
      <c r="A263" t="str">
        <f>A262</f>
        <v>S</v>
      </c>
      <c r="B263" s="29">
        <f t="shared" ref="B263:B271" si="29">B246</f>
        <v>0.75</v>
      </c>
      <c r="C263" s="51">
        <v>24897</v>
      </c>
      <c r="D263" s="38">
        <v>1</v>
      </c>
      <c r="E263" s="32">
        <v>24897</v>
      </c>
    </row>
    <row r="264" spans="1:5" x14ac:dyDescent="0.25">
      <c r="A264" t="str">
        <f t="shared" ref="A264:A271" si="30">A263</f>
        <v>S</v>
      </c>
      <c r="B264" s="29">
        <f t="shared" si="29"/>
        <v>1</v>
      </c>
      <c r="C264" s="51">
        <v>7940</v>
      </c>
      <c r="D264" s="38">
        <v>1.67</v>
      </c>
      <c r="E264" s="32">
        <v>13259.8</v>
      </c>
    </row>
    <row r="265" spans="1:5" x14ac:dyDescent="0.25">
      <c r="A265" t="str">
        <f t="shared" si="30"/>
        <v>S</v>
      </c>
      <c r="B265" s="29">
        <f t="shared" si="29"/>
        <v>1.5</v>
      </c>
      <c r="C265" s="51">
        <v>55</v>
      </c>
      <c r="D265" s="38">
        <v>3.33</v>
      </c>
      <c r="E265" s="32">
        <v>183.15</v>
      </c>
    </row>
    <row r="266" spans="1:5" x14ac:dyDescent="0.25">
      <c r="A266" t="str">
        <f t="shared" si="30"/>
        <v>S</v>
      </c>
      <c r="B266" s="29">
        <f t="shared" si="29"/>
        <v>2</v>
      </c>
      <c r="C266" s="51">
        <v>1</v>
      </c>
      <c r="D266" s="38">
        <v>5.33</v>
      </c>
      <c r="E266" s="32">
        <v>5.33</v>
      </c>
    </row>
    <row r="267" spans="1:5" x14ac:dyDescent="0.25">
      <c r="A267" t="str">
        <f t="shared" si="30"/>
        <v>S</v>
      </c>
      <c r="B267" s="29">
        <f t="shared" si="29"/>
        <v>3</v>
      </c>
      <c r="C267" s="51"/>
      <c r="D267" s="38">
        <v>10</v>
      </c>
      <c r="E267" s="32">
        <v>0</v>
      </c>
    </row>
    <row r="268" spans="1:5" x14ac:dyDescent="0.25">
      <c r="A268" t="str">
        <f t="shared" si="30"/>
        <v>S</v>
      </c>
      <c r="B268" s="29">
        <f t="shared" si="29"/>
        <v>4</v>
      </c>
      <c r="C268" s="51"/>
      <c r="D268" s="38">
        <v>16.670000000000002</v>
      </c>
      <c r="E268" s="32">
        <v>0</v>
      </c>
    </row>
    <row r="269" spans="1:5" x14ac:dyDescent="0.25">
      <c r="A269" t="str">
        <f t="shared" si="30"/>
        <v>S</v>
      </c>
      <c r="B269" s="29">
        <f t="shared" si="29"/>
        <v>6</v>
      </c>
      <c r="C269" s="51"/>
      <c r="D269" s="38">
        <v>36.67</v>
      </c>
      <c r="E269" s="32">
        <v>0</v>
      </c>
    </row>
    <row r="270" spans="1:5" x14ac:dyDescent="0.25">
      <c r="A270" t="str">
        <f t="shared" si="30"/>
        <v>S</v>
      </c>
      <c r="B270" s="29">
        <f t="shared" si="29"/>
        <v>8</v>
      </c>
      <c r="C270" s="51"/>
      <c r="D270" s="38">
        <v>60</v>
      </c>
      <c r="E270" s="32">
        <v>0</v>
      </c>
    </row>
    <row r="271" spans="1:5" x14ac:dyDescent="0.25">
      <c r="A271" t="str">
        <f t="shared" si="30"/>
        <v>S</v>
      </c>
      <c r="B271" s="29">
        <f t="shared" si="29"/>
        <v>10</v>
      </c>
      <c r="C271" s="51"/>
      <c r="D271" s="38">
        <v>93.33</v>
      </c>
      <c r="E271" s="32">
        <v>0</v>
      </c>
    </row>
    <row r="272" spans="1:5" x14ac:dyDescent="0.25">
      <c r="B272" s="29"/>
      <c r="C272" s="52"/>
      <c r="D272" s="33"/>
      <c r="E272" s="34"/>
    </row>
    <row r="273" spans="1:5" ht="15.75" thickBot="1" x14ac:dyDescent="0.3">
      <c r="B273" s="35" t="s">
        <v>184</v>
      </c>
      <c r="C273" s="53">
        <v>32892</v>
      </c>
      <c r="D273" s="36"/>
      <c r="E273" s="36">
        <v>38344.280000000006</v>
      </c>
    </row>
    <row r="274" spans="1:5" ht="15.75" thickBot="1" x14ac:dyDescent="0.3">
      <c r="B274" s="37"/>
      <c r="C274" s="48"/>
      <c r="D274" s="37"/>
      <c r="E274" s="37"/>
    </row>
    <row r="275" spans="1:5" x14ac:dyDescent="0.25">
      <c r="B275" s="115" t="s">
        <v>204</v>
      </c>
      <c r="C275" s="117" t="s">
        <v>179</v>
      </c>
      <c r="D275" s="119" t="s">
        <v>180</v>
      </c>
      <c r="E275" s="121" t="s">
        <v>181</v>
      </c>
    </row>
    <row r="276" spans="1:5" x14ac:dyDescent="0.25">
      <c r="B276" s="116"/>
      <c r="C276" s="118"/>
      <c r="D276" s="120"/>
      <c r="E276" s="122"/>
    </row>
    <row r="277" spans="1:5" x14ac:dyDescent="0.25">
      <c r="B277" s="27" t="s">
        <v>182</v>
      </c>
      <c r="C277" s="49" t="s">
        <v>183</v>
      </c>
      <c r="D277" s="28"/>
      <c r="E277" s="28"/>
    </row>
    <row r="278" spans="1:5" x14ac:dyDescent="0.25">
      <c r="B278" s="29"/>
      <c r="C278" s="50"/>
      <c r="D278" s="30"/>
      <c r="E278" s="31"/>
    </row>
    <row r="279" spans="1:5" x14ac:dyDescent="0.25">
      <c r="A279" t="s">
        <v>33</v>
      </c>
      <c r="B279" s="29">
        <f>B262</f>
        <v>0.625</v>
      </c>
      <c r="C279" s="51"/>
      <c r="D279" s="38">
        <v>1</v>
      </c>
      <c r="E279" s="32">
        <v>0</v>
      </c>
    </row>
    <row r="280" spans="1:5" x14ac:dyDescent="0.25">
      <c r="A280" t="str">
        <f>A279</f>
        <v>SH</v>
      </c>
      <c r="B280" s="29">
        <f t="shared" ref="B280:B288" si="31">B263</f>
        <v>0.75</v>
      </c>
      <c r="C280" s="51">
        <v>68</v>
      </c>
      <c r="D280" s="38">
        <v>1</v>
      </c>
      <c r="E280" s="32">
        <v>68</v>
      </c>
    </row>
    <row r="281" spans="1:5" x14ac:dyDescent="0.25">
      <c r="A281" t="str">
        <f t="shared" ref="A281:A288" si="32">A280</f>
        <v>SH</v>
      </c>
      <c r="B281" s="29">
        <f t="shared" si="31"/>
        <v>1</v>
      </c>
      <c r="C281" s="51">
        <v>2</v>
      </c>
      <c r="D281" s="38">
        <v>1.67</v>
      </c>
      <c r="E281" s="32">
        <v>3.34</v>
      </c>
    </row>
    <row r="282" spans="1:5" x14ac:dyDescent="0.25">
      <c r="A282" t="str">
        <f t="shared" si="32"/>
        <v>SH</v>
      </c>
      <c r="B282" s="29">
        <f t="shared" si="31"/>
        <v>1.5</v>
      </c>
      <c r="C282" s="51"/>
      <c r="D282" s="38">
        <v>3.33</v>
      </c>
      <c r="E282" s="32">
        <v>0</v>
      </c>
    </row>
    <row r="283" spans="1:5" x14ac:dyDescent="0.25">
      <c r="A283" t="str">
        <f t="shared" si="32"/>
        <v>SH</v>
      </c>
      <c r="B283" s="29">
        <f t="shared" si="31"/>
        <v>2</v>
      </c>
      <c r="C283" s="51"/>
      <c r="D283" s="38">
        <v>5.33</v>
      </c>
      <c r="E283" s="32">
        <v>0</v>
      </c>
    </row>
    <row r="284" spans="1:5" x14ac:dyDescent="0.25">
      <c r="A284" t="str">
        <f t="shared" si="32"/>
        <v>SH</v>
      </c>
      <c r="B284" s="29">
        <f t="shared" si="31"/>
        <v>3</v>
      </c>
      <c r="C284" s="51"/>
      <c r="D284" s="38">
        <v>10</v>
      </c>
      <c r="E284" s="32">
        <v>0</v>
      </c>
    </row>
    <row r="285" spans="1:5" x14ac:dyDescent="0.25">
      <c r="A285" t="str">
        <f t="shared" si="32"/>
        <v>SH</v>
      </c>
      <c r="B285" s="29">
        <f t="shared" si="31"/>
        <v>4</v>
      </c>
      <c r="C285" s="51"/>
      <c r="D285" s="38">
        <v>16.670000000000002</v>
      </c>
      <c r="E285" s="32">
        <v>0</v>
      </c>
    </row>
    <row r="286" spans="1:5" x14ac:dyDescent="0.25">
      <c r="A286" t="str">
        <f t="shared" si="32"/>
        <v>SH</v>
      </c>
      <c r="B286" s="29">
        <f t="shared" si="31"/>
        <v>6</v>
      </c>
      <c r="C286" s="51"/>
      <c r="D286" s="38">
        <v>36.67</v>
      </c>
      <c r="E286" s="32">
        <v>0</v>
      </c>
    </row>
    <row r="287" spans="1:5" x14ac:dyDescent="0.25">
      <c r="A287" t="str">
        <f t="shared" si="32"/>
        <v>SH</v>
      </c>
      <c r="B287" s="29">
        <f t="shared" si="31"/>
        <v>8</v>
      </c>
      <c r="C287" s="51"/>
      <c r="D287" s="38">
        <v>60</v>
      </c>
      <c r="E287" s="32">
        <v>0</v>
      </c>
    </row>
    <row r="288" spans="1:5" x14ac:dyDescent="0.25">
      <c r="A288" t="str">
        <f t="shared" si="32"/>
        <v>SH</v>
      </c>
      <c r="B288" s="29">
        <f t="shared" si="31"/>
        <v>10</v>
      </c>
      <c r="C288" s="51"/>
      <c r="D288" s="38">
        <v>93.33</v>
      </c>
      <c r="E288" s="32">
        <v>0</v>
      </c>
    </row>
    <row r="289" spans="1:5" x14ac:dyDescent="0.25">
      <c r="B289" s="29"/>
      <c r="C289" s="52"/>
      <c r="D289" s="33"/>
      <c r="E289" s="34"/>
    </row>
    <row r="290" spans="1:5" ht="15.75" thickBot="1" x14ac:dyDescent="0.3">
      <c r="B290" s="35" t="s">
        <v>184</v>
      </c>
      <c r="C290" s="53">
        <v>70</v>
      </c>
      <c r="D290" s="36"/>
      <c r="E290" s="36">
        <v>71.34</v>
      </c>
    </row>
    <row r="291" spans="1:5" ht="15.75" thickBot="1" x14ac:dyDescent="0.3">
      <c r="B291" s="37"/>
      <c r="C291" s="48"/>
      <c r="D291" s="37"/>
      <c r="E291" s="37"/>
    </row>
    <row r="292" spans="1:5" x14ac:dyDescent="0.25">
      <c r="B292" s="115" t="s">
        <v>205</v>
      </c>
      <c r="C292" s="117" t="s">
        <v>179</v>
      </c>
      <c r="D292" s="119" t="s">
        <v>180</v>
      </c>
      <c r="E292" s="121" t="s">
        <v>181</v>
      </c>
    </row>
    <row r="293" spans="1:5" x14ac:dyDescent="0.25">
      <c r="B293" s="116"/>
      <c r="C293" s="118"/>
      <c r="D293" s="120"/>
      <c r="E293" s="122"/>
    </row>
    <row r="294" spans="1:5" x14ac:dyDescent="0.25">
      <c r="B294" s="27" t="s">
        <v>188</v>
      </c>
      <c r="C294" s="49" t="s">
        <v>183</v>
      </c>
      <c r="D294" s="28"/>
      <c r="E294" s="28"/>
    </row>
    <row r="295" spans="1:5" x14ac:dyDescent="0.25">
      <c r="B295" s="29"/>
      <c r="C295" s="50"/>
      <c r="D295" s="30"/>
      <c r="E295" s="31"/>
    </row>
    <row r="296" spans="1:5" x14ac:dyDescent="0.25">
      <c r="A296" s="41" t="str">
        <f>Consumption!C612</f>
        <v>SS</v>
      </c>
      <c r="B296" s="29">
        <f>B279</f>
        <v>0.625</v>
      </c>
      <c r="C296" s="51"/>
      <c r="D296" s="38">
        <v>1</v>
      </c>
      <c r="E296" s="32">
        <v>0</v>
      </c>
    </row>
    <row r="297" spans="1:5" x14ac:dyDescent="0.25">
      <c r="A297" t="str">
        <f>A296</f>
        <v>SS</v>
      </c>
      <c r="B297" s="29">
        <f t="shared" ref="B297:B305" si="33">B280</f>
        <v>0.75</v>
      </c>
      <c r="C297" s="51">
        <v>2</v>
      </c>
      <c r="D297" s="38">
        <v>1</v>
      </c>
      <c r="E297" s="32">
        <v>2</v>
      </c>
    </row>
    <row r="298" spans="1:5" x14ac:dyDescent="0.25">
      <c r="A298" t="str">
        <f t="shared" ref="A298:A305" si="34">A297</f>
        <v>SS</v>
      </c>
      <c r="B298" s="29">
        <f t="shared" si="33"/>
        <v>1</v>
      </c>
      <c r="C298" s="51">
        <v>3</v>
      </c>
      <c r="D298" s="38">
        <v>1.67</v>
      </c>
      <c r="E298" s="32">
        <v>5.01</v>
      </c>
    </row>
    <row r="299" spans="1:5" x14ac:dyDescent="0.25">
      <c r="A299" t="str">
        <f t="shared" si="34"/>
        <v>SS</v>
      </c>
      <c r="B299" s="29">
        <f t="shared" si="33"/>
        <v>1.5</v>
      </c>
      <c r="C299" s="51">
        <v>6</v>
      </c>
      <c r="D299" s="38">
        <v>3.33</v>
      </c>
      <c r="E299" s="32">
        <v>19.98</v>
      </c>
    </row>
    <row r="300" spans="1:5" x14ac:dyDescent="0.25">
      <c r="A300" t="str">
        <f t="shared" si="34"/>
        <v>SS</v>
      </c>
      <c r="B300" s="29">
        <f t="shared" si="33"/>
        <v>2</v>
      </c>
      <c r="C300" s="51">
        <v>27</v>
      </c>
      <c r="D300" s="38">
        <v>5.33</v>
      </c>
      <c r="E300" s="32">
        <v>143.91</v>
      </c>
    </row>
    <row r="301" spans="1:5" x14ac:dyDescent="0.25">
      <c r="A301" t="str">
        <f t="shared" si="34"/>
        <v>SS</v>
      </c>
      <c r="B301" s="29">
        <f t="shared" si="33"/>
        <v>3</v>
      </c>
      <c r="C301" s="51">
        <v>20</v>
      </c>
      <c r="D301" s="38">
        <v>10</v>
      </c>
      <c r="E301" s="32">
        <v>200</v>
      </c>
    </row>
    <row r="302" spans="1:5" x14ac:dyDescent="0.25">
      <c r="A302" t="str">
        <f t="shared" si="34"/>
        <v>SS</v>
      </c>
      <c r="B302" s="29">
        <f t="shared" si="33"/>
        <v>4</v>
      </c>
      <c r="C302" s="51">
        <v>18</v>
      </c>
      <c r="D302" s="38">
        <v>16.670000000000002</v>
      </c>
      <c r="E302" s="32">
        <v>300.06000000000006</v>
      </c>
    </row>
    <row r="303" spans="1:5" x14ac:dyDescent="0.25">
      <c r="A303" t="str">
        <f t="shared" si="34"/>
        <v>SS</v>
      </c>
      <c r="B303" s="29">
        <f t="shared" si="33"/>
        <v>6</v>
      </c>
      <c r="C303" s="51">
        <v>2</v>
      </c>
      <c r="D303" s="38">
        <v>36.67</v>
      </c>
      <c r="E303" s="32">
        <v>73.34</v>
      </c>
    </row>
    <row r="304" spans="1:5" x14ac:dyDescent="0.25">
      <c r="A304" t="str">
        <f t="shared" si="34"/>
        <v>SS</v>
      </c>
      <c r="B304" s="29">
        <f t="shared" si="33"/>
        <v>8</v>
      </c>
      <c r="C304" s="51"/>
      <c r="D304" s="38">
        <v>60</v>
      </c>
      <c r="E304" s="32">
        <v>0</v>
      </c>
    </row>
    <row r="305" spans="1:5" x14ac:dyDescent="0.25">
      <c r="A305" t="str">
        <f t="shared" si="34"/>
        <v>SS</v>
      </c>
      <c r="B305" s="29">
        <f t="shared" si="33"/>
        <v>10</v>
      </c>
      <c r="C305" s="51"/>
      <c r="D305" s="38">
        <v>93.33</v>
      </c>
      <c r="E305" s="32">
        <v>0</v>
      </c>
    </row>
    <row r="306" spans="1:5" x14ac:dyDescent="0.25">
      <c r="B306" s="29"/>
      <c r="C306" s="52"/>
      <c r="D306" s="33"/>
      <c r="E306" s="34"/>
    </row>
    <row r="307" spans="1:5" ht="15.75" thickBot="1" x14ac:dyDescent="0.3">
      <c r="B307" s="35" t="s">
        <v>184</v>
      </c>
      <c r="C307" s="53">
        <v>78</v>
      </c>
      <c r="D307" s="36"/>
      <c r="E307" s="36">
        <v>744.30000000000007</v>
      </c>
    </row>
    <row r="308" spans="1:5" x14ac:dyDescent="0.25">
      <c r="B308" s="39"/>
      <c r="C308" s="54"/>
      <c r="D308" s="40"/>
      <c r="E308" s="40"/>
    </row>
    <row r="311" spans="1:5" x14ac:dyDescent="0.25">
      <c r="C311" s="47">
        <f>SUM(C7:C307)/2</f>
        <v>39645.5</v>
      </c>
      <c r="E311">
        <f>SUM(E1:E307)/2</f>
        <v>59582.1</v>
      </c>
    </row>
  </sheetData>
  <mergeCells count="72">
    <mergeCell ref="B241:B242"/>
    <mergeCell ref="C241:C242"/>
    <mergeCell ref="D241:D242"/>
    <mergeCell ref="E241:E242"/>
    <mergeCell ref="B292:B293"/>
    <mergeCell ref="C292:C293"/>
    <mergeCell ref="D292:D293"/>
    <mergeCell ref="E292:E293"/>
    <mergeCell ref="B258:B259"/>
    <mergeCell ref="C258:C259"/>
    <mergeCell ref="D258:D259"/>
    <mergeCell ref="E258:E259"/>
    <mergeCell ref="B275:B276"/>
    <mergeCell ref="C275:C276"/>
    <mergeCell ref="D275:D276"/>
    <mergeCell ref="E275:E276"/>
    <mergeCell ref="B207:B208"/>
    <mergeCell ref="C207:C208"/>
    <mergeCell ref="D207:D208"/>
    <mergeCell ref="E207:E208"/>
    <mergeCell ref="B224:B225"/>
    <mergeCell ref="C224:C225"/>
    <mergeCell ref="D224:D225"/>
    <mergeCell ref="E224:E225"/>
    <mergeCell ref="B173:B174"/>
    <mergeCell ref="C173:C174"/>
    <mergeCell ref="D173:D174"/>
    <mergeCell ref="E173:E174"/>
    <mergeCell ref="B190:B191"/>
    <mergeCell ref="C190:C191"/>
    <mergeCell ref="D190:D191"/>
    <mergeCell ref="E190:E191"/>
    <mergeCell ref="B139:B140"/>
    <mergeCell ref="C139:C140"/>
    <mergeCell ref="D139:D140"/>
    <mergeCell ref="E139:E140"/>
    <mergeCell ref="B156:B157"/>
    <mergeCell ref="C156:C157"/>
    <mergeCell ref="D156:D157"/>
    <mergeCell ref="E156:E157"/>
    <mergeCell ref="B105:B106"/>
    <mergeCell ref="C105:C106"/>
    <mergeCell ref="D105:D106"/>
    <mergeCell ref="E105:E106"/>
    <mergeCell ref="B122:B123"/>
    <mergeCell ref="C122:C123"/>
    <mergeCell ref="D122:D123"/>
    <mergeCell ref="E122:E123"/>
    <mergeCell ref="B71:B72"/>
    <mergeCell ref="C71:C72"/>
    <mergeCell ref="D71:D72"/>
    <mergeCell ref="E71:E72"/>
    <mergeCell ref="B88:B89"/>
    <mergeCell ref="C88:C89"/>
    <mergeCell ref="D88:D89"/>
    <mergeCell ref="E88:E89"/>
    <mergeCell ref="B37:B38"/>
    <mergeCell ref="C37:C38"/>
    <mergeCell ref="D37:D38"/>
    <mergeCell ref="E37:E38"/>
    <mergeCell ref="B54:B55"/>
    <mergeCell ref="C54:C55"/>
    <mergeCell ref="D54:D55"/>
    <mergeCell ref="E54:E55"/>
    <mergeCell ref="B3:B4"/>
    <mergeCell ref="C3:C4"/>
    <mergeCell ref="D3:D4"/>
    <mergeCell ref="E3:E4"/>
    <mergeCell ref="B20:B21"/>
    <mergeCell ref="C20:C21"/>
    <mergeCell ref="D20:D21"/>
    <mergeCell ref="E20:E2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4:D53"/>
  <sheetViews>
    <sheetView workbookViewId="0">
      <selection activeCell="H20" sqref="H20"/>
    </sheetView>
  </sheetViews>
  <sheetFormatPr defaultRowHeight="15" x14ac:dyDescent="0.25"/>
  <cols>
    <col min="3" max="3" width="17.5703125" customWidth="1"/>
    <col min="4" max="4" width="30" customWidth="1"/>
  </cols>
  <sheetData>
    <row r="4" spans="3:4" x14ac:dyDescent="0.25">
      <c r="C4" s="12" t="s">
        <v>41</v>
      </c>
      <c r="D4" s="12" t="s">
        <v>42</v>
      </c>
    </row>
    <row r="5" spans="3:4" x14ac:dyDescent="0.25">
      <c r="C5" s="13" t="s">
        <v>11</v>
      </c>
      <c r="D5" s="13" t="s">
        <v>43</v>
      </c>
    </row>
    <row r="6" spans="3:4" x14ac:dyDescent="0.25">
      <c r="C6" s="13" t="s">
        <v>16</v>
      </c>
      <c r="D6" s="13" t="s">
        <v>44</v>
      </c>
    </row>
    <row r="7" spans="3:4" x14ac:dyDescent="0.25">
      <c r="C7" s="13" t="s">
        <v>17</v>
      </c>
      <c r="D7" s="13" t="s">
        <v>45</v>
      </c>
    </row>
    <row r="8" spans="3:4" x14ac:dyDescent="0.25">
      <c r="C8" s="13" t="s">
        <v>18</v>
      </c>
      <c r="D8" s="13" t="s">
        <v>46</v>
      </c>
    </row>
    <row r="9" spans="3:4" x14ac:dyDescent="0.25">
      <c r="C9" s="13" t="s">
        <v>19</v>
      </c>
      <c r="D9" s="13" t="s">
        <v>47</v>
      </c>
    </row>
    <row r="10" spans="3:4" x14ac:dyDescent="0.25">
      <c r="C10" s="13" t="s">
        <v>48</v>
      </c>
      <c r="D10" s="13" t="s">
        <v>49</v>
      </c>
    </row>
    <row r="11" spans="3:4" x14ac:dyDescent="0.25">
      <c r="C11" s="13" t="s">
        <v>20</v>
      </c>
      <c r="D11" s="13" t="s">
        <v>50</v>
      </c>
    </row>
    <row r="12" spans="3:4" x14ac:dyDescent="0.25">
      <c r="C12" s="13" t="s">
        <v>21</v>
      </c>
      <c r="D12" s="13" t="s">
        <v>51</v>
      </c>
    </row>
    <row r="13" spans="3:4" x14ac:dyDescent="0.25">
      <c r="C13" s="13" t="s">
        <v>52</v>
      </c>
      <c r="D13" s="13" t="s">
        <v>53</v>
      </c>
    </row>
    <row r="14" spans="3:4" x14ac:dyDescent="0.25">
      <c r="C14" s="13" t="s">
        <v>54</v>
      </c>
      <c r="D14" s="13" t="s">
        <v>55</v>
      </c>
    </row>
    <row r="15" spans="3:4" x14ac:dyDescent="0.25">
      <c r="C15" s="13" t="s">
        <v>56</v>
      </c>
      <c r="D15" s="13" t="s">
        <v>57</v>
      </c>
    </row>
    <row r="16" spans="3:4" x14ac:dyDescent="0.25">
      <c r="C16" s="13" t="s">
        <v>22</v>
      </c>
      <c r="D16" s="13" t="s">
        <v>58</v>
      </c>
    </row>
    <row r="17" spans="3:4" x14ac:dyDescent="0.25">
      <c r="C17" s="13" t="s">
        <v>59</v>
      </c>
      <c r="D17" s="13" t="s">
        <v>60</v>
      </c>
    </row>
    <row r="18" spans="3:4" x14ac:dyDescent="0.25">
      <c r="C18" s="13" t="s">
        <v>61</v>
      </c>
      <c r="D18" s="13" t="s">
        <v>62</v>
      </c>
    </row>
    <row r="19" spans="3:4" x14ac:dyDescent="0.25">
      <c r="C19" s="13" t="s">
        <v>63</v>
      </c>
      <c r="D19" s="13" t="s">
        <v>64</v>
      </c>
    </row>
    <row r="20" spans="3:4" x14ac:dyDescent="0.25">
      <c r="C20" s="13" t="s">
        <v>65</v>
      </c>
      <c r="D20" s="13" t="s">
        <v>66</v>
      </c>
    </row>
    <row r="21" spans="3:4" x14ac:dyDescent="0.25">
      <c r="C21" s="13" t="s">
        <v>67</v>
      </c>
      <c r="D21" s="13" t="s">
        <v>68</v>
      </c>
    </row>
    <row r="22" spans="3:4" x14ac:dyDescent="0.25">
      <c r="C22" s="13" t="s">
        <v>69</v>
      </c>
      <c r="D22" s="13" t="s">
        <v>70</v>
      </c>
    </row>
    <row r="23" spans="3:4" x14ac:dyDescent="0.25">
      <c r="C23" s="13" t="s">
        <v>71</v>
      </c>
      <c r="D23" s="13" t="s">
        <v>72</v>
      </c>
    </row>
    <row r="24" spans="3:4" x14ac:dyDescent="0.25">
      <c r="C24" s="13" t="s">
        <v>23</v>
      </c>
      <c r="D24" s="13" t="s">
        <v>73</v>
      </c>
    </row>
    <row r="25" spans="3:4" x14ac:dyDescent="0.25">
      <c r="C25" s="13" t="s">
        <v>74</v>
      </c>
      <c r="D25" s="13" t="s">
        <v>75</v>
      </c>
    </row>
    <row r="26" spans="3:4" x14ac:dyDescent="0.25">
      <c r="C26" s="13" t="s">
        <v>76</v>
      </c>
      <c r="D26" s="13" t="s">
        <v>77</v>
      </c>
    </row>
    <row r="27" spans="3:4" x14ac:dyDescent="0.25">
      <c r="C27" s="13" t="s">
        <v>24</v>
      </c>
      <c r="D27" s="13" t="s">
        <v>78</v>
      </c>
    </row>
    <row r="28" spans="3:4" x14ac:dyDescent="0.25">
      <c r="C28" s="13" t="s">
        <v>79</v>
      </c>
      <c r="D28" s="13" t="s">
        <v>80</v>
      </c>
    </row>
    <row r="29" spans="3:4" x14ac:dyDescent="0.25">
      <c r="C29" s="13" t="s">
        <v>81</v>
      </c>
      <c r="D29" s="13" t="s">
        <v>82</v>
      </c>
    </row>
    <row r="30" spans="3:4" x14ac:dyDescent="0.25">
      <c r="C30" s="13" t="s">
        <v>83</v>
      </c>
      <c r="D30" s="13" t="s">
        <v>84</v>
      </c>
    </row>
    <row r="31" spans="3:4" x14ac:dyDescent="0.25">
      <c r="C31" s="13" t="s">
        <v>25</v>
      </c>
      <c r="D31" s="13" t="s">
        <v>85</v>
      </c>
    </row>
    <row r="32" spans="3:4" x14ac:dyDescent="0.25">
      <c r="C32" s="13" t="s">
        <v>86</v>
      </c>
      <c r="D32" s="13" t="s">
        <v>87</v>
      </c>
    </row>
    <row r="33" spans="3:4" x14ac:dyDescent="0.25">
      <c r="C33" s="13" t="s">
        <v>36</v>
      </c>
      <c r="D33" s="13" t="s">
        <v>88</v>
      </c>
    </row>
    <row r="34" spans="3:4" x14ac:dyDescent="0.25">
      <c r="C34" s="13" t="s">
        <v>26</v>
      </c>
      <c r="D34" s="13" t="s">
        <v>89</v>
      </c>
    </row>
    <row r="35" spans="3:4" x14ac:dyDescent="0.25">
      <c r="C35" s="13" t="s">
        <v>27</v>
      </c>
      <c r="D35" s="13" t="s">
        <v>90</v>
      </c>
    </row>
    <row r="36" spans="3:4" x14ac:dyDescent="0.25">
      <c r="C36" s="13" t="s">
        <v>28</v>
      </c>
      <c r="D36" s="13" t="s">
        <v>91</v>
      </c>
    </row>
    <row r="37" spans="3:4" x14ac:dyDescent="0.25">
      <c r="C37" s="13" t="s">
        <v>29</v>
      </c>
      <c r="D37" s="13" t="s">
        <v>92</v>
      </c>
    </row>
    <row r="38" spans="3:4" x14ac:dyDescent="0.25">
      <c r="C38" s="13" t="s">
        <v>93</v>
      </c>
      <c r="D38" s="13" t="s">
        <v>94</v>
      </c>
    </row>
    <row r="39" spans="3:4" x14ac:dyDescent="0.25">
      <c r="C39" s="13" t="s">
        <v>30</v>
      </c>
      <c r="D39" s="13" t="s">
        <v>95</v>
      </c>
    </row>
    <row r="40" spans="3:4" x14ac:dyDescent="0.25">
      <c r="C40" s="13" t="s">
        <v>96</v>
      </c>
      <c r="D40" s="13" t="s">
        <v>97</v>
      </c>
    </row>
    <row r="41" spans="3:4" x14ac:dyDescent="0.25">
      <c r="C41" s="13" t="s">
        <v>98</v>
      </c>
      <c r="D41" s="13" t="s">
        <v>99</v>
      </c>
    </row>
    <row r="42" spans="3:4" ht="30" x14ac:dyDescent="0.25">
      <c r="C42" s="13" t="s">
        <v>100</v>
      </c>
      <c r="D42" s="13" t="s">
        <v>101</v>
      </c>
    </row>
    <row r="43" spans="3:4" x14ac:dyDescent="0.25">
      <c r="C43" s="13" t="s">
        <v>102</v>
      </c>
      <c r="D43" s="13" t="s">
        <v>103</v>
      </c>
    </row>
    <row r="44" spans="3:4" x14ac:dyDescent="0.25">
      <c r="C44" s="13" t="s">
        <v>31</v>
      </c>
      <c r="D44" s="13" t="s">
        <v>119</v>
      </c>
    </row>
    <row r="45" spans="3:4" x14ac:dyDescent="0.25">
      <c r="C45" s="13" t="s">
        <v>104</v>
      </c>
      <c r="D45" s="13" t="s">
        <v>105</v>
      </c>
    </row>
    <row r="46" spans="3:4" x14ac:dyDescent="0.25">
      <c r="C46" s="13" t="s">
        <v>32</v>
      </c>
      <c r="D46" s="13" t="s">
        <v>106</v>
      </c>
    </row>
    <row r="47" spans="3:4" x14ac:dyDescent="0.25">
      <c r="C47" s="13" t="s">
        <v>33</v>
      </c>
      <c r="D47" s="13" t="s">
        <v>107</v>
      </c>
    </row>
    <row r="48" spans="3:4" x14ac:dyDescent="0.25">
      <c r="C48" s="13" t="s">
        <v>108</v>
      </c>
      <c r="D48" s="13" t="s">
        <v>109</v>
      </c>
    </row>
    <row r="49" spans="3:4" x14ac:dyDescent="0.25">
      <c r="C49" s="13" t="s">
        <v>110</v>
      </c>
      <c r="D49" s="13" t="s">
        <v>111</v>
      </c>
    </row>
    <row r="50" spans="3:4" x14ac:dyDescent="0.25">
      <c r="C50" s="13" t="s">
        <v>34</v>
      </c>
      <c r="D50" s="13" t="s">
        <v>112</v>
      </c>
    </row>
    <row r="51" spans="3:4" x14ac:dyDescent="0.25">
      <c r="C51" s="13" t="s">
        <v>113</v>
      </c>
      <c r="D51" s="13" t="s">
        <v>114</v>
      </c>
    </row>
    <row r="52" spans="3:4" x14ac:dyDescent="0.25">
      <c r="C52" s="13" t="s">
        <v>115</v>
      </c>
      <c r="D52" s="13" t="s">
        <v>116</v>
      </c>
    </row>
    <row r="53" spans="3:4" x14ac:dyDescent="0.25">
      <c r="C53" s="13" t="s">
        <v>117</v>
      </c>
      <c r="D53" s="13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369"/>
  <sheetViews>
    <sheetView topLeftCell="A346" workbookViewId="0">
      <selection activeCell="E359" sqref="E359"/>
    </sheetView>
  </sheetViews>
  <sheetFormatPr defaultRowHeight="15" x14ac:dyDescent="0.25"/>
  <cols>
    <col min="2" max="2" width="28.42578125" customWidth="1"/>
    <col min="3" max="3" width="10.7109375" style="47" bestFit="1" customWidth="1"/>
  </cols>
  <sheetData>
    <row r="1" spans="1:5" x14ac:dyDescent="0.25">
      <c r="A1" t="s">
        <v>176</v>
      </c>
      <c r="B1" s="42" t="s">
        <v>252</v>
      </c>
    </row>
    <row r="2" spans="1:5" ht="15.75" thickBot="1" x14ac:dyDescent="0.3">
      <c r="B2" s="37"/>
      <c r="C2" s="48"/>
      <c r="D2" s="37"/>
      <c r="E2" s="37"/>
    </row>
    <row r="3" spans="1:5" ht="15" customHeight="1" x14ac:dyDescent="0.25">
      <c r="B3" s="115" t="s">
        <v>185</v>
      </c>
      <c r="C3" s="117" t="s">
        <v>179</v>
      </c>
      <c r="D3" s="119" t="s">
        <v>180</v>
      </c>
      <c r="E3" s="121" t="s">
        <v>181</v>
      </c>
    </row>
    <row r="4" spans="1:5" x14ac:dyDescent="0.25">
      <c r="B4" s="116"/>
      <c r="C4" s="118"/>
      <c r="D4" s="120"/>
      <c r="E4" s="122"/>
    </row>
    <row r="5" spans="1:5" x14ac:dyDescent="0.25">
      <c r="B5" s="27" t="s">
        <v>186</v>
      </c>
      <c r="C5" s="49" t="s">
        <v>183</v>
      </c>
      <c r="D5" s="28"/>
      <c r="E5" s="28"/>
    </row>
    <row r="6" spans="1:5" x14ac:dyDescent="0.25">
      <c r="B6" s="29"/>
      <c r="C6" s="50"/>
      <c r="D6" s="30"/>
      <c r="E6" s="31"/>
    </row>
    <row r="7" spans="1:5" x14ac:dyDescent="0.25">
      <c r="A7" t="s">
        <v>11</v>
      </c>
      <c r="B7" s="29">
        <v>0.625</v>
      </c>
      <c r="C7" s="51"/>
      <c r="D7" s="38">
        <v>1</v>
      </c>
      <c r="E7" s="32">
        <v>0</v>
      </c>
    </row>
    <row r="8" spans="1:5" x14ac:dyDescent="0.25">
      <c r="A8" t="str">
        <f>A7</f>
        <v>A</v>
      </c>
      <c r="B8" s="29">
        <v>0.75</v>
      </c>
      <c r="C8" s="51">
        <v>9</v>
      </c>
      <c r="D8" s="38">
        <v>1</v>
      </c>
      <c r="E8" s="32">
        <v>9</v>
      </c>
    </row>
    <row r="9" spans="1:5" x14ac:dyDescent="0.25">
      <c r="A9" t="str">
        <f t="shared" ref="A9:A16" si="0">A8</f>
        <v>A</v>
      </c>
      <c r="B9" s="29">
        <v>1</v>
      </c>
      <c r="C9" s="51">
        <v>4</v>
      </c>
      <c r="D9" s="38">
        <v>1.67</v>
      </c>
      <c r="E9" s="32">
        <v>6.68</v>
      </c>
    </row>
    <row r="10" spans="1:5" x14ac:dyDescent="0.25">
      <c r="A10" t="str">
        <f t="shared" si="0"/>
        <v>A</v>
      </c>
      <c r="B10" s="29">
        <v>1.5</v>
      </c>
      <c r="C10" s="51">
        <v>8</v>
      </c>
      <c r="D10" s="38">
        <v>3.33</v>
      </c>
      <c r="E10" s="32">
        <v>26.64</v>
      </c>
    </row>
    <row r="11" spans="1:5" x14ac:dyDescent="0.25">
      <c r="A11" t="str">
        <f t="shared" si="0"/>
        <v>A</v>
      </c>
      <c r="B11" s="29">
        <v>2</v>
      </c>
      <c r="C11" s="51">
        <v>1</v>
      </c>
      <c r="D11" s="38">
        <v>5.33</v>
      </c>
      <c r="E11" s="32">
        <v>5.33</v>
      </c>
    </row>
    <row r="12" spans="1:5" x14ac:dyDescent="0.25">
      <c r="A12" t="str">
        <f t="shared" si="0"/>
        <v>A</v>
      </c>
      <c r="B12" s="29">
        <v>3</v>
      </c>
      <c r="C12" s="51">
        <v>4</v>
      </c>
      <c r="D12" s="38">
        <v>10</v>
      </c>
      <c r="E12" s="32">
        <v>40</v>
      </c>
    </row>
    <row r="13" spans="1:5" x14ac:dyDescent="0.25">
      <c r="A13" t="str">
        <f t="shared" si="0"/>
        <v>A</v>
      </c>
      <c r="B13" s="29">
        <v>4</v>
      </c>
      <c r="C13" s="51">
        <v>1</v>
      </c>
      <c r="D13" s="38">
        <v>16.670000000000002</v>
      </c>
      <c r="E13" s="32">
        <v>16.670000000000002</v>
      </c>
    </row>
    <row r="14" spans="1:5" x14ac:dyDescent="0.25">
      <c r="A14" t="str">
        <f t="shared" si="0"/>
        <v>A</v>
      </c>
      <c r="B14" s="29">
        <v>6</v>
      </c>
      <c r="C14" s="51">
        <v>13</v>
      </c>
      <c r="D14" s="38">
        <v>36.67</v>
      </c>
      <c r="E14" s="32">
        <v>476.71000000000004</v>
      </c>
    </row>
    <row r="15" spans="1:5" x14ac:dyDescent="0.25">
      <c r="A15" t="str">
        <f t="shared" si="0"/>
        <v>A</v>
      </c>
      <c r="B15" s="29">
        <v>8</v>
      </c>
      <c r="C15" s="51">
        <v>5</v>
      </c>
      <c r="D15" s="38">
        <v>60</v>
      </c>
      <c r="E15" s="32">
        <v>300</v>
      </c>
    </row>
    <row r="16" spans="1:5" x14ac:dyDescent="0.25">
      <c r="A16" t="str">
        <f t="shared" si="0"/>
        <v>A</v>
      </c>
      <c r="B16" s="29">
        <v>10</v>
      </c>
      <c r="C16" s="51"/>
      <c r="D16" s="38">
        <v>93.33</v>
      </c>
      <c r="E16" s="32">
        <v>0</v>
      </c>
    </row>
    <row r="17" spans="1:5" x14ac:dyDescent="0.25">
      <c r="B17" s="29"/>
      <c r="C17" s="52"/>
      <c r="D17" s="33"/>
      <c r="E17" s="34"/>
    </row>
    <row r="18" spans="1:5" ht="15.75" thickBot="1" x14ac:dyDescent="0.3">
      <c r="B18" s="35" t="s">
        <v>184</v>
      </c>
      <c r="C18" s="53">
        <v>45</v>
      </c>
      <c r="D18" s="36"/>
      <c r="E18" s="36">
        <v>881.03000000000009</v>
      </c>
    </row>
    <row r="19" spans="1:5" ht="15.75" thickBot="1" x14ac:dyDescent="0.3">
      <c r="B19" s="37"/>
      <c r="C19" s="48"/>
      <c r="D19" s="37"/>
      <c r="E19" s="37"/>
    </row>
    <row r="20" spans="1:5" ht="15" customHeight="1" x14ac:dyDescent="0.25">
      <c r="B20" s="115" t="s">
        <v>187</v>
      </c>
      <c r="C20" s="117" t="s">
        <v>179</v>
      </c>
      <c r="D20" s="119" t="s">
        <v>180</v>
      </c>
      <c r="E20" s="121" t="s">
        <v>181</v>
      </c>
    </row>
    <row r="21" spans="1:5" x14ac:dyDescent="0.25">
      <c r="B21" s="116"/>
      <c r="C21" s="118"/>
      <c r="D21" s="120"/>
      <c r="E21" s="122"/>
    </row>
    <row r="22" spans="1:5" x14ac:dyDescent="0.25">
      <c r="B22" s="27" t="s">
        <v>188</v>
      </c>
      <c r="C22" s="49" t="s">
        <v>183</v>
      </c>
      <c r="D22" s="28"/>
      <c r="E22" s="28"/>
    </row>
    <row r="23" spans="1:5" x14ac:dyDescent="0.25">
      <c r="B23" s="29"/>
      <c r="C23" s="50"/>
      <c r="D23" s="30"/>
      <c r="E23" s="31"/>
    </row>
    <row r="24" spans="1:5" x14ac:dyDescent="0.25">
      <c r="A24" t="s">
        <v>16</v>
      </c>
      <c r="B24" s="29">
        <f>B7</f>
        <v>0.625</v>
      </c>
      <c r="C24" s="51"/>
      <c r="D24" s="38">
        <v>1</v>
      </c>
      <c r="E24" s="32">
        <v>0</v>
      </c>
    </row>
    <row r="25" spans="1:5" x14ac:dyDescent="0.25">
      <c r="A25" t="str">
        <f>A24</f>
        <v>C</v>
      </c>
      <c r="B25" s="29">
        <f t="shared" ref="B25:B33" si="1">B8</f>
        <v>0.75</v>
      </c>
      <c r="C25" s="51">
        <v>847</v>
      </c>
      <c r="D25" s="38">
        <v>1</v>
      </c>
      <c r="E25" s="32">
        <v>847</v>
      </c>
    </row>
    <row r="26" spans="1:5" x14ac:dyDescent="0.25">
      <c r="A26" t="str">
        <f t="shared" ref="A26:A33" si="2">A25</f>
        <v>C</v>
      </c>
      <c r="B26" s="29">
        <f t="shared" si="1"/>
        <v>1</v>
      </c>
      <c r="C26" s="51">
        <v>453</v>
      </c>
      <c r="D26" s="38">
        <v>1.67</v>
      </c>
      <c r="E26" s="32">
        <v>756.51</v>
      </c>
    </row>
    <row r="27" spans="1:5" x14ac:dyDescent="0.25">
      <c r="A27" t="str">
        <f t="shared" si="2"/>
        <v>C</v>
      </c>
      <c r="B27" s="29">
        <f t="shared" si="1"/>
        <v>1.5</v>
      </c>
      <c r="C27" s="51">
        <v>409</v>
      </c>
      <c r="D27" s="38">
        <v>3.33</v>
      </c>
      <c r="E27" s="32">
        <v>1361.97</v>
      </c>
    </row>
    <row r="28" spans="1:5" x14ac:dyDescent="0.25">
      <c r="A28" t="str">
        <f t="shared" si="2"/>
        <v>C</v>
      </c>
      <c r="B28" s="29">
        <f t="shared" si="1"/>
        <v>2</v>
      </c>
      <c r="C28" s="51">
        <v>392</v>
      </c>
      <c r="D28" s="38">
        <v>5.33</v>
      </c>
      <c r="E28" s="32">
        <v>2089.36</v>
      </c>
    </row>
    <row r="29" spans="1:5" x14ac:dyDescent="0.25">
      <c r="A29" t="str">
        <f t="shared" si="2"/>
        <v>C</v>
      </c>
      <c r="B29" s="29">
        <f t="shared" si="1"/>
        <v>3</v>
      </c>
      <c r="C29" s="51">
        <v>104</v>
      </c>
      <c r="D29" s="38">
        <v>10</v>
      </c>
      <c r="E29" s="32">
        <v>1040</v>
      </c>
    </row>
    <row r="30" spans="1:5" x14ac:dyDescent="0.25">
      <c r="A30" t="str">
        <f t="shared" si="2"/>
        <v>C</v>
      </c>
      <c r="B30" s="29">
        <f t="shared" si="1"/>
        <v>4</v>
      </c>
      <c r="C30" s="51">
        <v>13</v>
      </c>
      <c r="D30" s="38">
        <v>16.670000000000002</v>
      </c>
      <c r="E30" s="32">
        <v>216.71000000000004</v>
      </c>
    </row>
    <row r="31" spans="1:5" x14ac:dyDescent="0.25">
      <c r="A31" t="str">
        <f t="shared" si="2"/>
        <v>C</v>
      </c>
      <c r="B31" s="29">
        <f t="shared" si="1"/>
        <v>6</v>
      </c>
      <c r="C31" s="51">
        <v>2</v>
      </c>
      <c r="D31" s="38">
        <v>36.67</v>
      </c>
      <c r="E31" s="32">
        <v>73.34</v>
      </c>
    </row>
    <row r="32" spans="1:5" x14ac:dyDescent="0.25">
      <c r="A32" t="str">
        <f t="shared" si="2"/>
        <v>C</v>
      </c>
      <c r="B32" s="29">
        <f t="shared" si="1"/>
        <v>8</v>
      </c>
      <c r="C32" s="51">
        <v>3</v>
      </c>
      <c r="D32" s="38">
        <v>60</v>
      </c>
      <c r="E32" s="32">
        <v>180</v>
      </c>
    </row>
    <row r="33" spans="1:5" x14ac:dyDescent="0.25">
      <c r="A33" t="str">
        <f t="shared" si="2"/>
        <v>C</v>
      </c>
      <c r="B33" s="29">
        <f t="shared" si="1"/>
        <v>10</v>
      </c>
      <c r="C33" s="51">
        <v>1</v>
      </c>
      <c r="D33" s="38">
        <v>93.33</v>
      </c>
      <c r="E33" s="32">
        <v>93.33</v>
      </c>
    </row>
    <row r="34" spans="1:5" x14ac:dyDescent="0.25">
      <c r="B34" s="29"/>
      <c r="C34" s="52"/>
      <c r="D34" s="33"/>
      <c r="E34" s="34"/>
    </row>
    <row r="35" spans="1:5" ht="15.75" thickBot="1" x14ac:dyDescent="0.3">
      <c r="B35" s="35" t="s">
        <v>184</v>
      </c>
      <c r="C35" s="53">
        <v>2224</v>
      </c>
      <c r="D35" s="36"/>
      <c r="E35" s="36">
        <v>6658.22</v>
      </c>
    </row>
    <row r="36" spans="1:5" ht="15.75" thickBot="1" x14ac:dyDescent="0.3">
      <c r="B36" s="37"/>
      <c r="C36" s="48"/>
      <c r="D36" s="37"/>
      <c r="E36" s="37"/>
    </row>
    <row r="37" spans="1:5" ht="15" customHeight="1" x14ac:dyDescent="0.25">
      <c r="B37" s="115" t="s">
        <v>189</v>
      </c>
      <c r="C37" s="117" t="s">
        <v>179</v>
      </c>
      <c r="D37" s="119" t="s">
        <v>180</v>
      </c>
      <c r="E37" s="121" t="s">
        <v>181</v>
      </c>
    </row>
    <row r="38" spans="1:5" x14ac:dyDescent="0.25">
      <c r="B38" s="116"/>
      <c r="C38" s="118"/>
      <c r="D38" s="120"/>
      <c r="E38" s="122"/>
    </row>
    <row r="39" spans="1:5" x14ac:dyDescent="0.25">
      <c r="B39" s="27" t="s">
        <v>188</v>
      </c>
      <c r="C39" s="49" t="s">
        <v>183</v>
      </c>
      <c r="D39" s="28"/>
      <c r="E39" s="28"/>
    </row>
    <row r="40" spans="1:5" x14ac:dyDescent="0.25">
      <c r="B40" s="29"/>
      <c r="C40" s="50"/>
      <c r="D40" s="30"/>
      <c r="E40" s="31"/>
    </row>
    <row r="41" spans="1:5" x14ac:dyDescent="0.25">
      <c r="A41" t="s">
        <v>17</v>
      </c>
      <c r="B41" s="29">
        <f>B24</f>
        <v>0.625</v>
      </c>
      <c r="C41" s="51"/>
      <c r="D41" s="38">
        <v>1</v>
      </c>
      <c r="E41" s="32">
        <v>0</v>
      </c>
    </row>
    <row r="42" spans="1:5" x14ac:dyDescent="0.25">
      <c r="A42" t="str">
        <f>A41</f>
        <v>C1</v>
      </c>
      <c r="B42" s="29">
        <f t="shared" ref="B42:B50" si="3">B25</f>
        <v>0.75</v>
      </c>
      <c r="C42" s="51"/>
      <c r="D42" s="38">
        <v>1</v>
      </c>
      <c r="E42" s="32">
        <v>0</v>
      </c>
    </row>
    <row r="43" spans="1:5" x14ac:dyDescent="0.25">
      <c r="A43" t="str">
        <f t="shared" ref="A43:A50" si="4">A42</f>
        <v>C1</v>
      </c>
      <c r="B43" s="29">
        <f t="shared" si="3"/>
        <v>1</v>
      </c>
      <c r="C43" s="51"/>
      <c r="D43" s="38">
        <v>1.67</v>
      </c>
      <c r="E43" s="32">
        <v>0</v>
      </c>
    </row>
    <row r="44" spans="1:5" x14ac:dyDescent="0.25">
      <c r="A44" t="str">
        <f t="shared" si="4"/>
        <v>C1</v>
      </c>
      <c r="B44" s="29">
        <f t="shared" si="3"/>
        <v>1.5</v>
      </c>
      <c r="C44" s="51"/>
      <c r="D44" s="38">
        <v>3.33</v>
      </c>
      <c r="E44" s="32">
        <v>0</v>
      </c>
    </row>
    <row r="45" spans="1:5" x14ac:dyDescent="0.25">
      <c r="A45" t="str">
        <f t="shared" si="4"/>
        <v>C1</v>
      </c>
      <c r="B45" s="29">
        <f t="shared" si="3"/>
        <v>2</v>
      </c>
      <c r="C45" s="51">
        <v>1</v>
      </c>
      <c r="D45" s="38">
        <v>5.33</v>
      </c>
      <c r="E45" s="32">
        <v>5.33</v>
      </c>
    </row>
    <row r="46" spans="1:5" x14ac:dyDescent="0.25">
      <c r="A46" t="str">
        <f t="shared" si="4"/>
        <v>C1</v>
      </c>
      <c r="B46" s="29">
        <f t="shared" si="3"/>
        <v>3</v>
      </c>
      <c r="C46" s="51"/>
      <c r="D46" s="38">
        <v>10</v>
      </c>
      <c r="E46" s="32">
        <v>0</v>
      </c>
    </row>
    <row r="47" spans="1:5" x14ac:dyDescent="0.25">
      <c r="A47" t="str">
        <f t="shared" si="4"/>
        <v>C1</v>
      </c>
      <c r="B47" s="29">
        <f t="shared" si="3"/>
        <v>4</v>
      </c>
      <c r="C47" s="51">
        <v>1</v>
      </c>
      <c r="D47" s="38">
        <v>16.670000000000002</v>
      </c>
      <c r="E47" s="32">
        <v>16.670000000000002</v>
      </c>
    </row>
    <row r="48" spans="1:5" x14ac:dyDescent="0.25">
      <c r="A48" t="str">
        <f t="shared" si="4"/>
        <v>C1</v>
      </c>
      <c r="B48" s="29">
        <f t="shared" si="3"/>
        <v>6</v>
      </c>
      <c r="C48" s="51">
        <v>1</v>
      </c>
      <c r="D48" s="38">
        <v>36.67</v>
      </c>
      <c r="E48" s="32">
        <v>36.67</v>
      </c>
    </row>
    <row r="49" spans="1:5" x14ac:dyDescent="0.25">
      <c r="A49" t="str">
        <f t="shared" si="4"/>
        <v>C1</v>
      </c>
      <c r="B49" s="29">
        <f t="shared" si="3"/>
        <v>8</v>
      </c>
      <c r="C49" s="51">
        <v>1</v>
      </c>
      <c r="D49" s="38">
        <v>60</v>
      </c>
      <c r="E49" s="32">
        <v>60</v>
      </c>
    </row>
    <row r="50" spans="1:5" x14ac:dyDescent="0.25">
      <c r="A50" t="str">
        <f t="shared" si="4"/>
        <v>C1</v>
      </c>
      <c r="B50" s="29">
        <f t="shared" si="3"/>
        <v>10</v>
      </c>
      <c r="C50" s="51"/>
      <c r="D50" s="38">
        <v>93.33</v>
      </c>
      <c r="E50" s="32">
        <v>0</v>
      </c>
    </row>
    <row r="51" spans="1:5" x14ac:dyDescent="0.25">
      <c r="B51" s="29"/>
      <c r="C51" s="52"/>
      <c r="D51" s="33"/>
      <c r="E51" s="34"/>
    </row>
    <row r="52" spans="1:5" ht="15.75" thickBot="1" x14ac:dyDescent="0.3">
      <c r="B52" s="35" t="s">
        <v>184</v>
      </c>
      <c r="C52" s="53">
        <v>4</v>
      </c>
      <c r="D52" s="36"/>
      <c r="E52" s="36">
        <v>118.67</v>
      </c>
    </row>
    <row r="53" spans="1:5" ht="15.75" thickBot="1" x14ac:dyDescent="0.3">
      <c r="B53" s="37"/>
      <c r="C53" s="48"/>
      <c r="D53" s="37"/>
      <c r="E53" s="37"/>
    </row>
    <row r="54" spans="1:5" ht="15" customHeight="1" x14ac:dyDescent="0.25">
      <c r="B54" s="115" t="s">
        <v>190</v>
      </c>
      <c r="C54" s="117" t="s">
        <v>179</v>
      </c>
      <c r="D54" s="119" t="s">
        <v>180</v>
      </c>
      <c r="E54" s="121" t="s">
        <v>181</v>
      </c>
    </row>
    <row r="55" spans="1:5" x14ac:dyDescent="0.25">
      <c r="B55" s="116"/>
      <c r="C55" s="118"/>
      <c r="D55" s="120"/>
      <c r="E55" s="122"/>
    </row>
    <row r="56" spans="1:5" x14ac:dyDescent="0.25">
      <c r="B56" s="27" t="s">
        <v>188</v>
      </c>
      <c r="C56" s="49" t="s">
        <v>183</v>
      </c>
      <c r="D56" s="28"/>
      <c r="E56" s="28"/>
    </row>
    <row r="57" spans="1:5" x14ac:dyDescent="0.25">
      <c r="B57" s="29"/>
      <c r="C57" s="50"/>
      <c r="D57" s="30"/>
      <c r="E57" s="31"/>
    </row>
    <row r="58" spans="1:5" x14ac:dyDescent="0.25">
      <c r="A58" t="s">
        <v>18</v>
      </c>
      <c r="B58" s="29">
        <f>B41</f>
        <v>0.625</v>
      </c>
      <c r="C58" s="51"/>
      <c r="D58" s="38">
        <v>1</v>
      </c>
      <c r="E58" s="32">
        <v>0</v>
      </c>
    </row>
    <row r="59" spans="1:5" x14ac:dyDescent="0.25">
      <c r="A59" t="str">
        <f>A58</f>
        <v>CC</v>
      </c>
      <c r="B59" s="29">
        <f t="shared" ref="B59:B67" si="5">B42</f>
        <v>0.75</v>
      </c>
      <c r="C59" s="51">
        <v>66</v>
      </c>
      <c r="D59" s="38">
        <v>1</v>
      </c>
      <c r="E59" s="32">
        <v>66</v>
      </c>
    </row>
    <row r="60" spans="1:5" x14ac:dyDescent="0.25">
      <c r="A60" t="str">
        <f t="shared" ref="A60:A67" si="6">A59</f>
        <v>CC</v>
      </c>
      <c r="B60" s="29">
        <f t="shared" si="5"/>
        <v>1</v>
      </c>
      <c r="C60" s="51">
        <v>36</v>
      </c>
      <c r="D60" s="38">
        <v>1.67</v>
      </c>
      <c r="E60" s="32">
        <v>60.12</v>
      </c>
    </row>
    <row r="61" spans="1:5" x14ac:dyDescent="0.25">
      <c r="A61" t="str">
        <f t="shared" si="6"/>
        <v>CC</v>
      </c>
      <c r="B61" s="29">
        <f t="shared" si="5"/>
        <v>1.5</v>
      </c>
      <c r="C61" s="51">
        <v>22</v>
      </c>
      <c r="D61" s="38">
        <v>3.33</v>
      </c>
      <c r="E61" s="32">
        <v>73.260000000000005</v>
      </c>
    </row>
    <row r="62" spans="1:5" x14ac:dyDescent="0.25">
      <c r="A62" t="str">
        <f t="shared" si="6"/>
        <v>CC</v>
      </c>
      <c r="B62" s="29">
        <f t="shared" si="5"/>
        <v>2</v>
      </c>
      <c r="C62" s="51">
        <v>15</v>
      </c>
      <c r="D62" s="38">
        <v>5.33</v>
      </c>
      <c r="E62" s="32">
        <v>79.95</v>
      </c>
    </row>
    <row r="63" spans="1:5" x14ac:dyDescent="0.25">
      <c r="A63" t="str">
        <f t="shared" si="6"/>
        <v>CC</v>
      </c>
      <c r="B63" s="29">
        <f t="shared" si="5"/>
        <v>3</v>
      </c>
      <c r="C63" s="51">
        <v>2</v>
      </c>
      <c r="D63" s="38">
        <v>10</v>
      </c>
      <c r="E63" s="32">
        <v>20</v>
      </c>
    </row>
    <row r="64" spans="1:5" x14ac:dyDescent="0.25">
      <c r="A64" t="str">
        <f t="shared" si="6"/>
        <v>CC</v>
      </c>
      <c r="B64" s="29">
        <f t="shared" si="5"/>
        <v>4</v>
      </c>
      <c r="C64" s="51">
        <v>1</v>
      </c>
      <c r="D64" s="38">
        <v>16.670000000000002</v>
      </c>
      <c r="E64" s="32">
        <v>16.670000000000002</v>
      </c>
    </row>
    <row r="65" spans="1:5" x14ac:dyDescent="0.25">
      <c r="A65" t="str">
        <f t="shared" si="6"/>
        <v>CC</v>
      </c>
      <c r="B65" s="29">
        <f t="shared" si="5"/>
        <v>6</v>
      </c>
      <c r="C65" s="51"/>
      <c r="D65" s="38">
        <v>36.67</v>
      </c>
      <c r="E65" s="32">
        <v>0</v>
      </c>
    </row>
    <row r="66" spans="1:5" x14ac:dyDescent="0.25">
      <c r="A66" t="str">
        <f t="shared" si="6"/>
        <v>CC</v>
      </c>
      <c r="B66" s="29">
        <f t="shared" si="5"/>
        <v>8</v>
      </c>
      <c r="C66" s="51"/>
      <c r="D66" s="38">
        <v>60</v>
      </c>
      <c r="E66" s="32">
        <v>0</v>
      </c>
    </row>
    <row r="67" spans="1:5" x14ac:dyDescent="0.25">
      <c r="A67" t="str">
        <f t="shared" si="6"/>
        <v>CC</v>
      </c>
      <c r="B67" s="29">
        <f t="shared" si="5"/>
        <v>10</v>
      </c>
      <c r="C67" s="51"/>
      <c r="D67" s="38">
        <v>93.33</v>
      </c>
      <c r="E67" s="32">
        <v>0</v>
      </c>
    </row>
    <row r="68" spans="1:5" x14ac:dyDescent="0.25">
      <c r="B68" s="29"/>
      <c r="C68" s="52"/>
      <c r="D68" s="33"/>
      <c r="E68" s="34"/>
    </row>
    <row r="69" spans="1:5" ht="15.75" thickBot="1" x14ac:dyDescent="0.3">
      <c r="B69" s="35" t="s">
        <v>184</v>
      </c>
      <c r="C69" s="53">
        <v>142</v>
      </c>
      <c r="D69" s="36"/>
      <c r="E69" s="36">
        <v>316</v>
      </c>
    </row>
    <row r="70" spans="1:5" ht="15.75" thickBot="1" x14ac:dyDescent="0.3">
      <c r="B70" s="37"/>
      <c r="C70" s="48"/>
      <c r="D70" s="37"/>
      <c r="E70" s="37"/>
    </row>
    <row r="71" spans="1:5" ht="15" customHeight="1" x14ac:dyDescent="0.25">
      <c r="B71" s="115" t="s">
        <v>191</v>
      </c>
      <c r="C71" s="117" t="s">
        <v>179</v>
      </c>
      <c r="D71" s="119" t="s">
        <v>180</v>
      </c>
      <c r="E71" s="121" t="s">
        <v>181</v>
      </c>
    </row>
    <row r="72" spans="1:5" x14ac:dyDescent="0.25">
      <c r="B72" s="116"/>
      <c r="C72" s="118"/>
      <c r="D72" s="120"/>
      <c r="E72" s="122"/>
    </row>
    <row r="73" spans="1:5" x14ac:dyDescent="0.25">
      <c r="B73" s="27" t="s">
        <v>186</v>
      </c>
      <c r="C73" s="49" t="s">
        <v>183</v>
      </c>
      <c r="D73" s="28"/>
      <c r="E73" s="28"/>
    </row>
    <row r="74" spans="1:5" x14ac:dyDescent="0.25">
      <c r="B74" s="29"/>
      <c r="C74" s="50"/>
      <c r="D74" s="30"/>
      <c r="E74" s="31"/>
    </row>
    <row r="75" spans="1:5" x14ac:dyDescent="0.25">
      <c r="A75" t="s">
        <v>19</v>
      </c>
      <c r="B75" s="29">
        <f>B58</f>
        <v>0.625</v>
      </c>
      <c r="C75" s="51"/>
      <c r="D75" s="38">
        <v>1</v>
      </c>
      <c r="E75" s="32">
        <v>0</v>
      </c>
    </row>
    <row r="76" spans="1:5" x14ac:dyDescent="0.25">
      <c r="A76" t="str">
        <f>A75</f>
        <v>CI</v>
      </c>
      <c r="B76" s="29">
        <f t="shared" ref="B76:B84" si="7">B59</f>
        <v>0.75</v>
      </c>
      <c r="C76" s="51">
        <v>103</v>
      </c>
      <c r="D76" s="38">
        <v>1</v>
      </c>
      <c r="E76" s="32">
        <v>103</v>
      </c>
    </row>
    <row r="77" spans="1:5" x14ac:dyDescent="0.25">
      <c r="A77" t="str">
        <f t="shared" ref="A77:A84" si="8">A76</f>
        <v>CI</v>
      </c>
      <c r="B77" s="29">
        <f t="shared" si="7"/>
        <v>1</v>
      </c>
      <c r="C77" s="51">
        <v>195</v>
      </c>
      <c r="D77" s="38">
        <v>1.67</v>
      </c>
      <c r="E77" s="32">
        <v>325.64999999999998</v>
      </c>
    </row>
    <row r="78" spans="1:5" x14ac:dyDescent="0.25">
      <c r="A78" t="str">
        <f t="shared" si="8"/>
        <v>CI</v>
      </c>
      <c r="B78" s="29">
        <f t="shared" si="7"/>
        <v>1.5</v>
      </c>
      <c r="C78" s="51">
        <v>292</v>
      </c>
      <c r="D78" s="38">
        <v>3.33</v>
      </c>
      <c r="E78" s="32">
        <v>972.36</v>
      </c>
    </row>
    <row r="79" spans="1:5" x14ac:dyDescent="0.25">
      <c r="A79" t="str">
        <f t="shared" si="8"/>
        <v>CI</v>
      </c>
      <c r="B79" s="29">
        <f t="shared" si="7"/>
        <v>2</v>
      </c>
      <c r="C79" s="51">
        <v>279</v>
      </c>
      <c r="D79" s="38">
        <v>5.33</v>
      </c>
      <c r="E79" s="32">
        <v>1487.07</v>
      </c>
    </row>
    <row r="80" spans="1:5" x14ac:dyDescent="0.25">
      <c r="A80" t="str">
        <f t="shared" si="8"/>
        <v>CI</v>
      </c>
      <c r="B80" s="29">
        <f t="shared" si="7"/>
        <v>3</v>
      </c>
      <c r="C80" s="51">
        <v>27</v>
      </c>
      <c r="D80" s="38">
        <v>10</v>
      </c>
      <c r="E80" s="32">
        <v>270</v>
      </c>
    </row>
    <row r="81" spans="1:5" x14ac:dyDescent="0.25">
      <c r="A81" t="str">
        <f t="shared" si="8"/>
        <v>CI</v>
      </c>
      <c r="B81" s="29">
        <f t="shared" si="7"/>
        <v>4</v>
      </c>
      <c r="C81" s="51">
        <v>10</v>
      </c>
      <c r="D81" s="38">
        <v>16.670000000000002</v>
      </c>
      <c r="E81" s="32">
        <v>166.70000000000002</v>
      </c>
    </row>
    <row r="82" spans="1:5" x14ac:dyDescent="0.25">
      <c r="A82" t="str">
        <f t="shared" si="8"/>
        <v>CI</v>
      </c>
      <c r="B82" s="29">
        <f t="shared" si="7"/>
        <v>6</v>
      </c>
      <c r="C82" s="51">
        <v>3</v>
      </c>
      <c r="D82" s="38">
        <v>36.67</v>
      </c>
      <c r="E82" s="32">
        <v>110.01</v>
      </c>
    </row>
    <row r="83" spans="1:5" x14ac:dyDescent="0.25">
      <c r="A83" t="str">
        <f t="shared" si="8"/>
        <v>CI</v>
      </c>
      <c r="B83" s="29">
        <f t="shared" si="7"/>
        <v>8</v>
      </c>
      <c r="C83" s="51"/>
      <c r="D83" s="38">
        <v>60</v>
      </c>
      <c r="E83" s="32">
        <v>0</v>
      </c>
    </row>
    <row r="84" spans="1:5" x14ac:dyDescent="0.25">
      <c r="A84" t="str">
        <f t="shared" si="8"/>
        <v>CI</v>
      </c>
      <c r="B84" s="29">
        <f t="shared" si="7"/>
        <v>10</v>
      </c>
      <c r="C84" s="51"/>
      <c r="D84" s="38">
        <v>93.33</v>
      </c>
      <c r="E84" s="32">
        <v>0</v>
      </c>
    </row>
    <row r="85" spans="1:5" x14ac:dyDescent="0.25">
      <c r="B85" s="29"/>
      <c r="C85" s="52"/>
      <c r="D85" s="33"/>
      <c r="E85" s="34"/>
    </row>
    <row r="86" spans="1:5" ht="15.75" thickBot="1" x14ac:dyDescent="0.3">
      <c r="B86" s="35" t="s">
        <v>184</v>
      </c>
      <c r="C86" s="53">
        <v>909</v>
      </c>
      <c r="D86" s="36"/>
      <c r="E86" s="36">
        <v>3434.79</v>
      </c>
    </row>
    <row r="87" spans="1:5" ht="15.75" thickBot="1" x14ac:dyDescent="0.3">
      <c r="B87" s="37"/>
      <c r="C87" s="48"/>
      <c r="D87" s="37"/>
      <c r="E87" s="37"/>
    </row>
    <row r="88" spans="1:5" ht="15" customHeight="1" x14ac:dyDescent="0.25">
      <c r="B88" s="115" t="s">
        <v>192</v>
      </c>
      <c r="C88" s="117" t="s">
        <v>179</v>
      </c>
      <c r="D88" s="119" t="s">
        <v>180</v>
      </c>
      <c r="E88" s="121" t="s">
        <v>181</v>
      </c>
    </row>
    <row r="89" spans="1:5" x14ac:dyDescent="0.25">
      <c r="B89" s="116"/>
      <c r="C89" s="118"/>
      <c r="D89" s="120"/>
      <c r="E89" s="122"/>
    </row>
    <row r="90" spans="1:5" x14ac:dyDescent="0.25">
      <c r="B90" s="27" t="s">
        <v>188</v>
      </c>
      <c r="C90" s="49" t="s">
        <v>183</v>
      </c>
      <c r="D90" s="28"/>
      <c r="E90" s="28"/>
    </row>
    <row r="91" spans="1:5" x14ac:dyDescent="0.25">
      <c r="B91" s="29"/>
      <c r="C91" s="50"/>
      <c r="D91" s="30"/>
      <c r="E91" s="31"/>
    </row>
    <row r="92" spans="1:5" x14ac:dyDescent="0.25">
      <c r="A92" t="s">
        <v>20</v>
      </c>
      <c r="B92" s="29">
        <f>B75</f>
        <v>0.625</v>
      </c>
      <c r="C92" s="51"/>
      <c r="D92" s="38">
        <v>1</v>
      </c>
      <c r="E92" s="32">
        <v>0</v>
      </c>
    </row>
    <row r="93" spans="1:5" x14ac:dyDescent="0.25">
      <c r="A93" t="str">
        <f>A92</f>
        <v>CM</v>
      </c>
      <c r="B93" s="29">
        <f t="shared" ref="B93:B101" si="9">B76</f>
        <v>0.75</v>
      </c>
      <c r="C93" s="51"/>
      <c r="D93" s="38">
        <v>1</v>
      </c>
      <c r="E93" s="32">
        <v>0</v>
      </c>
    </row>
    <row r="94" spans="1:5" x14ac:dyDescent="0.25">
      <c r="A94" t="str">
        <f t="shared" ref="A94:A101" si="10">A93</f>
        <v>CM</v>
      </c>
      <c r="B94" s="29">
        <f t="shared" si="9"/>
        <v>1</v>
      </c>
      <c r="C94" s="51"/>
      <c r="D94" s="38">
        <v>1.67</v>
      </c>
      <c r="E94" s="32">
        <v>0</v>
      </c>
    </row>
    <row r="95" spans="1:5" x14ac:dyDescent="0.25">
      <c r="A95" t="str">
        <f t="shared" si="10"/>
        <v>CM</v>
      </c>
      <c r="B95" s="29">
        <f t="shared" si="9"/>
        <v>1.5</v>
      </c>
      <c r="C95" s="51"/>
      <c r="D95" s="38">
        <v>3.33</v>
      </c>
      <c r="E95" s="32">
        <v>0</v>
      </c>
    </row>
    <row r="96" spans="1:5" x14ac:dyDescent="0.25">
      <c r="A96" t="str">
        <f t="shared" si="10"/>
        <v>CM</v>
      </c>
      <c r="B96" s="29">
        <f t="shared" si="9"/>
        <v>2</v>
      </c>
      <c r="C96" s="51">
        <v>1</v>
      </c>
      <c r="D96" s="38">
        <v>5.33</v>
      </c>
      <c r="E96" s="32">
        <v>5.33</v>
      </c>
    </row>
    <row r="97" spans="1:5" x14ac:dyDescent="0.25">
      <c r="A97" t="str">
        <f t="shared" si="10"/>
        <v>CM</v>
      </c>
      <c r="B97" s="29">
        <f t="shared" si="9"/>
        <v>3</v>
      </c>
      <c r="C97" s="51"/>
      <c r="D97" s="38">
        <v>10</v>
      </c>
      <c r="E97" s="32">
        <v>0</v>
      </c>
    </row>
    <row r="98" spans="1:5" x14ac:dyDescent="0.25">
      <c r="A98" t="str">
        <f t="shared" si="10"/>
        <v>CM</v>
      </c>
      <c r="B98" s="29">
        <f t="shared" si="9"/>
        <v>4</v>
      </c>
      <c r="C98" s="51"/>
      <c r="D98" s="38">
        <v>16.670000000000002</v>
      </c>
      <c r="E98" s="32">
        <v>0</v>
      </c>
    </row>
    <row r="99" spans="1:5" x14ac:dyDescent="0.25">
      <c r="A99" t="str">
        <f t="shared" si="10"/>
        <v>CM</v>
      </c>
      <c r="B99" s="29">
        <f t="shared" si="9"/>
        <v>6</v>
      </c>
      <c r="C99" s="51"/>
      <c r="D99" s="38">
        <v>36.67</v>
      </c>
      <c r="E99" s="32">
        <v>0</v>
      </c>
    </row>
    <row r="100" spans="1:5" x14ac:dyDescent="0.25">
      <c r="A100" t="str">
        <f t="shared" si="10"/>
        <v>CM</v>
      </c>
      <c r="B100" s="29">
        <f t="shared" si="9"/>
        <v>8</v>
      </c>
      <c r="C100" s="51"/>
      <c r="D100" s="38">
        <v>60</v>
      </c>
      <c r="E100" s="32">
        <v>0</v>
      </c>
    </row>
    <row r="101" spans="1:5" x14ac:dyDescent="0.25">
      <c r="A101" t="str">
        <f t="shared" si="10"/>
        <v>CM</v>
      </c>
      <c r="B101" s="29">
        <f t="shared" si="9"/>
        <v>10</v>
      </c>
      <c r="C101" s="51"/>
      <c r="D101" s="38">
        <v>93.33</v>
      </c>
      <c r="E101" s="32">
        <v>0</v>
      </c>
    </row>
    <row r="102" spans="1:5" x14ac:dyDescent="0.25">
      <c r="B102" s="29"/>
      <c r="C102" s="52"/>
      <c r="D102" s="33"/>
      <c r="E102" s="34"/>
    </row>
    <row r="103" spans="1:5" ht="15.75" thickBot="1" x14ac:dyDescent="0.3">
      <c r="B103" s="35" t="s">
        <v>184</v>
      </c>
      <c r="C103" s="53">
        <v>1</v>
      </c>
      <c r="D103" s="36"/>
      <c r="E103" s="36">
        <v>5.33</v>
      </c>
    </row>
    <row r="104" spans="1:5" ht="15.75" thickBot="1" x14ac:dyDescent="0.3">
      <c r="B104" s="37"/>
      <c r="C104" s="48"/>
      <c r="D104" s="37"/>
      <c r="E104" s="37"/>
    </row>
    <row r="105" spans="1:5" x14ac:dyDescent="0.25">
      <c r="B105" s="115" t="s">
        <v>193</v>
      </c>
      <c r="C105" s="117" t="s">
        <v>179</v>
      </c>
      <c r="D105" s="119" t="s">
        <v>180</v>
      </c>
      <c r="E105" s="121" t="s">
        <v>181</v>
      </c>
    </row>
    <row r="106" spans="1:5" x14ac:dyDescent="0.25">
      <c r="B106" s="116"/>
      <c r="C106" s="118"/>
      <c r="D106" s="120"/>
      <c r="E106" s="122"/>
    </row>
    <row r="107" spans="1:5" x14ac:dyDescent="0.25">
      <c r="B107" s="27" t="s">
        <v>188</v>
      </c>
      <c r="C107" s="49" t="s">
        <v>183</v>
      </c>
      <c r="D107" s="28"/>
      <c r="E107" s="28"/>
    </row>
    <row r="108" spans="1:5" x14ac:dyDescent="0.25">
      <c r="B108" s="29"/>
      <c r="C108" s="50"/>
      <c r="D108" s="30"/>
      <c r="E108" s="31"/>
    </row>
    <row r="109" spans="1:5" x14ac:dyDescent="0.25">
      <c r="A109" t="s">
        <v>21</v>
      </c>
      <c r="B109" s="29">
        <f>B92</f>
        <v>0.625</v>
      </c>
      <c r="C109" s="51"/>
      <c r="D109" s="38">
        <v>1</v>
      </c>
      <c r="E109" s="32">
        <v>0</v>
      </c>
    </row>
    <row r="110" spans="1:5" x14ac:dyDescent="0.25">
      <c r="A110" t="str">
        <f>A109</f>
        <v>CS</v>
      </c>
      <c r="B110" s="29">
        <f t="shared" ref="B110:B118" si="11">B93</f>
        <v>0.75</v>
      </c>
      <c r="C110" s="51">
        <v>12</v>
      </c>
      <c r="D110" s="38">
        <v>1</v>
      </c>
      <c r="E110" s="32">
        <v>12</v>
      </c>
    </row>
    <row r="111" spans="1:5" x14ac:dyDescent="0.25">
      <c r="A111" t="str">
        <f t="shared" ref="A111:A118" si="12">A110</f>
        <v>CS</v>
      </c>
      <c r="B111" s="29">
        <f t="shared" si="11"/>
        <v>1</v>
      </c>
      <c r="C111" s="51">
        <v>10</v>
      </c>
      <c r="D111" s="38">
        <v>1.67</v>
      </c>
      <c r="E111" s="32">
        <v>16.7</v>
      </c>
    </row>
    <row r="112" spans="1:5" x14ac:dyDescent="0.25">
      <c r="A112" t="str">
        <f t="shared" si="12"/>
        <v>CS</v>
      </c>
      <c r="B112" s="29">
        <f t="shared" si="11"/>
        <v>1.5</v>
      </c>
      <c r="C112" s="51">
        <v>13</v>
      </c>
      <c r="D112" s="38">
        <v>3.33</v>
      </c>
      <c r="E112" s="32">
        <v>43.29</v>
      </c>
    </row>
    <row r="113" spans="1:5" x14ac:dyDescent="0.25">
      <c r="A113" t="str">
        <f t="shared" si="12"/>
        <v>CS</v>
      </c>
      <c r="B113" s="29">
        <f t="shared" si="11"/>
        <v>2</v>
      </c>
      <c r="C113" s="51">
        <v>27</v>
      </c>
      <c r="D113" s="38">
        <v>5.33</v>
      </c>
      <c r="E113" s="32">
        <v>143.91</v>
      </c>
    </row>
    <row r="114" spans="1:5" x14ac:dyDescent="0.25">
      <c r="A114" t="str">
        <f t="shared" si="12"/>
        <v>CS</v>
      </c>
      <c r="B114" s="29">
        <f t="shared" si="11"/>
        <v>3</v>
      </c>
      <c r="C114" s="51">
        <v>6</v>
      </c>
      <c r="D114" s="38">
        <v>10</v>
      </c>
      <c r="E114" s="32">
        <v>60</v>
      </c>
    </row>
    <row r="115" spans="1:5" x14ac:dyDescent="0.25">
      <c r="A115" t="str">
        <f t="shared" si="12"/>
        <v>CS</v>
      </c>
      <c r="B115" s="29">
        <f t="shared" si="11"/>
        <v>4</v>
      </c>
      <c r="C115" s="51">
        <v>1</v>
      </c>
      <c r="D115" s="38">
        <v>16.670000000000002</v>
      </c>
      <c r="E115" s="32">
        <v>16.670000000000002</v>
      </c>
    </row>
    <row r="116" spans="1:5" x14ac:dyDescent="0.25">
      <c r="A116" t="str">
        <f t="shared" si="12"/>
        <v>CS</v>
      </c>
      <c r="B116" s="29">
        <f t="shared" si="11"/>
        <v>6</v>
      </c>
      <c r="C116" s="51"/>
      <c r="D116" s="38">
        <v>36.67</v>
      </c>
      <c r="E116" s="32">
        <v>0</v>
      </c>
    </row>
    <row r="117" spans="1:5" x14ac:dyDescent="0.25">
      <c r="A117" t="str">
        <f t="shared" si="12"/>
        <v>CS</v>
      </c>
      <c r="B117" s="29">
        <f t="shared" si="11"/>
        <v>8</v>
      </c>
      <c r="C117" s="51"/>
      <c r="D117" s="38">
        <v>60</v>
      </c>
      <c r="E117" s="32">
        <v>0</v>
      </c>
    </row>
    <row r="118" spans="1:5" x14ac:dyDescent="0.25">
      <c r="A118" t="str">
        <f t="shared" si="12"/>
        <v>CS</v>
      </c>
      <c r="B118" s="29">
        <f t="shared" si="11"/>
        <v>10</v>
      </c>
      <c r="C118" s="51"/>
      <c r="D118" s="38">
        <v>93.33</v>
      </c>
      <c r="E118" s="32">
        <v>0</v>
      </c>
    </row>
    <row r="119" spans="1:5" x14ac:dyDescent="0.25">
      <c r="B119" s="29"/>
      <c r="C119" s="52"/>
      <c r="D119" s="33"/>
      <c r="E119" s="34"/>
    </row>
    <row r="120" spans="1:5" ht="15.75" thickBot="1" x14ac:dyDescent="0.3">
      <c r="B120" s="35" t="s">
        <v>184</v>
      </c>
      <c r="C120" s="53">
        <v>69</v>
      </c>
      <c r="D120" s="36"/>
      <c r="E120" s="36">
        <v>292.57</v>
      </c>
    </row>
    <row r="121" spans="1:5" ht="15.75" thickBot="1" x14ac:dyDescent="0.3">
      <c r="B121" s="37"/>
      <c r="C121" s="48"/>
      <c r="D121" s="37"/>
      <c r="E121" s="37"/>
    </row>
    <row r="122" spans="1:5" x14ac:dyDescent="0.25">
      <c r="B122" s="115" t="s">
        <v>194</v>
      </c>
      <c r="C122" s="117" t="s">
        <v>179</v>
      </c>
      <c r="D122" s="119" t="s">
        <v>180</v>
      </c>
      <c r="E122" s="121" t="s">
        <v>181</v>
      </c>
    </row>
    <row r="123" spans="1:5" x14ac:dyDescent="0.25">
      <c r="B123" s="116"/>
      <c r="C123" s="118"/>
      <c r="D123" s="120"/>
      <c r="E123" s="122"/>
    </row>
    <row r="124" spans="1:5" x14ac:dyDescent="0.25">
      <c r="B124" s="27" t="s">
        <v>188</v>
      </c>
      <c r="C124" s="49" t="s">
        <v>183</v>
      </c>
      <c r="D124" s="28"/>
      <c r="E124" s="28"/>
    </row>
    <row r="125" spans="1:5" x14ac:dyDescent="0.25">
      <c r="B125" s="29"/>
      <c r="C125" s="50"/>
      <c r="D125" s="30"/>
      <c r="E125" s="31"/>
    </row>
    <row r="126" spans="1:5" x14ac:dyDescent="0.25">
      <c r="A126" t="s">
        <v>23</v>
      </c>
      <c r="B126" s="29">
        <f>B109</f>
        <v>0.625</v>
      </c>
      <c r="C126" s="51"/>
      <c r="D126" s="38">
        <v>1</v>
      </c>
      <c r="E126" s="32">
        <v>0</v>
      </c>
    </row>
    <row r="127" spans="1:5" x14ac:dyDescent="0.25">
      <c r="A127" t="str">
        <f>A126</f>
        <v>GB</v>
      </c>
      <c r="B127" s="29">
        <f t="shared" ref="B127:B135" si="13">B110</f>
        <v>0.75</v>
      </c>
      <c r="C127" s="51">
        <v>12</v>
      </c>
      <c r="D127" s="38">
        <v>1</v>
      </c>
      <c r="E127" s="32">
        <v>12</v>
      </c>
    </row>
    <row r="128" spans="1:5" x14ac:dyDescent="0.25">
      <c r="A128" t="str">
        <f t="shared" ref="A128:A135" si="14">A127</f>
        <v>GB</v>
      </c>
      <c r="B128" s="29">
        <f t="shared" si="13"/>
        <v>1</v>
      </c>
      <c r="C128" s="51">
        <v>13</v>
      </c>
      <c r="D128" s="38">
        <v>1.67</v>
      </c>
      <c r="E128" s="32">
        <v>21.71</v>
      </c>
    </row>
    <row r="129" spans="1:5" x14ac:dyDescent="0.25">
      <c r="A129" t="str">
        <f t="shared" si="14"/>
        <v>GB</v>
      </c>
      <c r="B129" s="29">
        <f t="shared" si="13"/>
        <v>1.5</v>
      </c>
      <c r="C129" s="51">
        <v>13</v>
      </c>
      <c r="D129" s="38">
        <v>3.33</v>
      </c>
      <c r="E129" s="32">
        <v>43.29</v>
      </c>
    </row>
    <row r="130" spans="1:5" x14ac:dyDescent="0.25">
      <c r="A130" t="str">
        <f t="shared" si="14"/>
        <v>GB</v>
      </c>
      <c r="B130" s="29">
        <f t="shared" si="13"/>
        <v>2</v>
      </c>
      <c r="C130" s="51">
        <v>29</v>
      </c>
      <c r="D130" s="38">
        <v>5.33</v>
      </c>
      <c r="E130" s="32">
        <v>154.57</v>
      </c>
    </row>
    <row r="131" spans="1:5" x14ac:dyDescent="0.25">
      <c r="A131" t="str">
        <f t="shared" si="14"/>
        <v>GB</v>
      </c>
      <c r="B131" s="29">
        <f t="shared" si="13"/>
        <v>3</v>
      </c>
      <c r="C131" s="51">
        <v>6</v>
      </c>
      <c r="D131" s="38">
        <v>10</v>
      </c>
      <c r="E131" s="32">
        <v>60</v>
      </c>
    </row>
    <row r="132" spans="1:5" x14ac:dyDescent="0.25">
      <c r="A132" t="str">
        <f t="shared" si="14"/>
        <v>GB</v>
      </c>
      <c r="B132" s="29">
        <f t="shared" si="13"/>
        <v>4</v>
      </c>
      <c r="C132" s="51">
        <v>3</v>
      </c>
      <c r="D132" s="38">
        <v>16.670000000000002</v>
      </c>
      <c r="E132" s="32">
        <v>50.010000000000005</v>
      </c>
    </row>
    <row r="133" spans="1:5" x14ac:dyDescent="0.25">
      <c r="A133" t="str">
        <f t="shared" si="14"/>
        <v>GB</v>
      </c>
      <c r="B133" s="29">
        <f t="shared" si="13"/>
        <v>6</v>
      </c>
      <c r="C133" s="51">
        <v>1</v>
      </c>
      <c r="D133" s="38">
        <v>36.67</v>
      </c>
      <c r="E133" s="32">
        <v>36.67</v>
      </c>
    </row>
    <row r="134" spans="1:5" x14ac:dyDescent="0.25">
      <c r="A134" t="str">
        <f t="shared" si="14"/>
        <v>GB</v>
      </c>
      <c r="B134" s="29">
        <f t="shared" si="13"/>
        <v>8</v>
      </c>
      <c r="C134" s="51"/>
      <c r="D134" s="38">
        <v>60</v>
      </c>
      <c r="E134" s="32">
        <v>0</v>
      </c>
    </row>
    <row r="135" spans="1:5" x14ac:dyDescent="0.25">
      <c r="A135" t="str">
        <f t="shared" si="14"/>
        <v>GB</v>
      </c>
      <c r="B135" s="29">
        <f t="shared" si="13"/>
        <v>10</v>
      </c>
      <c r="C135" s="51"/>
      <c r="D135" s="38">
        <v>93.33</v>
      </c>
      <c r="E135" s="32">
        <v>0</v>
      </c>
    </row>
    <row r="136" spans="1:5" x14ac:dyDescent="0.25">
      <c r="B136" s="29"/>
      <c r="C136" s="52"/>
      <c r="D136" s="33"/>
      <c r="E136" s="34"/>
    </row>
    <row r="137" spans="1:5" ht="15.75" thickBot="1" x14ac:dyDescent="0.3">
      <c r="B137" s="35" t="s">
        <v>184</v>
      </c>
      <c r="C137" s="53">
        <v>77</v>
      </c>
      <c r="D137" s="36"/>
      <c r="E137" s="36">
        <v>378.25</v>
      </c>
    </row>
    <row r="138" spans="1:5" ht="15.75" thickBot="1" x14ac:dyDescent="0.3">
      <c r="B138" s="37"/>
      <c r="C138" s="48"/>
      <c r="D138" s="37"/>
      <c r="E138" s="37"/>
    </row>
    <row r="139" spans="1:5" x14ac:dyDescent="0.25">
      <c r="B139" s="115" t="s">
        <v>195</v>
      </c>
      <c r="C139" s="117" t="s">
        <v>179</v>
      </c>
      <c r="D139" s="119" t="s">
        <v>180</v>
      </c>
      <c r="E139" s="121" t="s">
        <v>181</v>
      </c>
    </row>
    <row r="140" spans="1:5" x14ac:dyDescent="0.25">
      <c r="B140" s="116"/>
      <c r="C140" s="118"/>
      <c r="D140" s="120"/>
      <c r="E140" s="122"/>
    </row>
    <row r="141" spans="1:5" x14ac:dyDescent="0.25">
      <c r="B141" s="27" t="s">
        <v>186</v>
      </c>
      <c r="C141" s="49" t="s">
        <v>183</v>
      </c>
      <c r="D141" s="28"/>
      <c r="E141" s="28"/>
    </row>
    <row r="142" spans="1:5" x14ac:dyDescent="0.25">
      <c r="B142" s="29"/>
      <c r="C142" s="50"/>
      <c r="D142" s="30"/>
      <c r="E142" s="31"/>
    </row>
    <row r="143" spans="1:5" x14ac:dyDescent="0.25">
      <c r="A143" t="s">
        <v>24</v>
      </c>
      <c r="B143" s="29">
        <f>B126</f>
        <v>0.625</v>
      </c>
      <c r="C143" s="51"/>
      <c r="D143" s="38">
        <v>1</v>
      </c>
      <c r="E143" s="32">
        <v>0</v>
      </c>
    </row>
    <row r="144" spans="1:5" x14ac:dyDescent="0.25">
      <c r="A144" t="str">
        <f>A143</f>
        <v>GI</v>
      </c>
      <c r="B144" s="29">
        <f t="shared" ref="B144:B152" si="15">B127</f>
        <v>0.75</v>
      </c>
      <c r="C144" s="51">
        <v>79</v>
      </c>
      <c r="D144" s="38">
        <v>1</v>
      </c>
      <c r="E144" s="32">
        <v>79</v>
      </c>
    </row>
    <row r="145" spans="1:5" x14ac:dyDescent="0.25">
      <c r="A145" t="str">
        <f t="shared" ref="A145:A152" si="16">A144</f>
        <v>GI</v>
      </c>
      <c r="B145" s="29">
        <f t="shared" si="15"/>
        <v>1</v>
      </c>
      <c r="C145" s="51">
        <v>81</v>
      </c>
      <c r="D145" s="38">
        <v>1.67</v>
      </c>
      <c r="E145" s="32">
        <v>135.26999999999998</v>
      </c>
    </row>
    <row r="146" spans="1:5" x14ac:dyDescent="0.25">
      <c r="A146" t="str">
        <f t="shared" si="16"/>
        <v>GI</v>
      </c>
      <c r="B146" s="29">
        <f t="shared" si="15"/>
        <v>1.5</v>
      </c>
      <c r="C146" s="51">
        <v>69</v>
      </c>
      <c r="D146" s="38">
        <v>3.33</v>
      </c>
      <c r="E146" s="32">
        <v>229.77</v>
      </c>
    </row>
    <row r="147" spans="1:5" x14ac:dyDescent="0.25">
      <c r="A147" t="str">
        <f t="shared" si="16"/>
        <v>GI</v>
      </c>
      <c r="B147" s="29">
        <f t="shared" si="15"/>
        <v>2</v>
      </c>
      <c r="C147" s="51">
        <v>155</v>
      </c>
      <c r="D147" s="38">
        <v>5.33</v>
      </c>
      <c r="E147" s="32">
        <v>826.15</v>
      </c>
    </row>
    <row r="148" spans="1:5" x14ac:dyDescent="0.25">
      <c r="A148" t="str">
        <f t="shared" si="16"/>
        <v>GI</v>
      </c>
      <c r="B148" s="29">
        <f t="shared" si="15"/>
        <v>3</v>
      </c>
      <c r="C148" s="51">
        <v>36</v>
      </c>
      <c r="D148" s="38">
        <v>10</v>
      </c>
      <c r="E148" s="32">
        <v>360</v>
      </c>
    </row>
    <row r="149" spans="1:5" x14ac:dyDescent="0.25">
      <c r="A149" t="str">
        <f t="shared" si="16"/>
        <v>GI</v>
      </c>
      <c r="B149" s="29">
        <f t="shared" si="15"/>
        <v>4</v>
      </c>
      <c r="C149" s="51">
        <v>6</v>
      </c>
      <c r="D149" s="38">
        <v>16.670000000000002</v>
      </c>
      <c r="E149" s="32">
        <v>100.02000000000001</v>
      </c>
    </row>
    <row r="150" spans="1:5" x14ac:dyDescent="0.25">
      <c r="A150" t="str">
        <f t="shared" si="16"/>
        <v>GI</v>
      </c>
      <c r="B150" s="29">
        <f t="shared" si="15"/>
        <v>6</v>
      </c>
      <c r="C150" s="51"/>
      <c r="D150" s="38">
        <v>36.67</v>
      </c>
      <c r="E150" s="32">
        <v>0</v>
      </c>
    </row>
    <row r="151" spans="1:5" x14ac:dyDescent="0.25">
      <c r="A151" t="str">
        <f t="shared" si="16"/>
        <v>GI</v>
      </c>
      <c r="B151" s="29">
        <f t="shared" si="15"/>
        <v>8</v>
      </c>
      <c r="C151" s="51"/>
      <c r="D151" s="38">
        <v>60</v>
      </c>
      <c r="E151" s="32">
        <v>0</v>
      </c>
    </row>
    <row r="152" spans="1:5" x14ac:dyDescent="0.25">
      <c r="A152" t="str">
        <f t="shared" si="16"/>
        <v>GI</v>
      </c>
      <c r="B152" s="29">
        <f t="shared" si="15"/>
        <v>10</v>
      </c>
      <c r="C152" s="51"/>
      <c r="D152" s="38">
        <v>93.33</v>
      </c>
      <c r="E152" s="32">
        <v>0</v>
      </c>
    </row>
    <row r="153" spans="1:5" x14ac:dyDescent="0.25">
      <c r="B153" s="29"/>
      <c r="C153" s="52"/>
      <c r="D153" s="33"/>
      <c r="E153" s="34"/>
    </row>
    <row r="154" spans="1:5" ht="15.75" thickBot="1" x14ac:dyDescent="0.3">
      <c r="B154" s="35" t="s">
        <v>184</v>
      </c>
      <c r="C154" s="53">
        <v>426</v>
      </c>
      <c r="D154" s="36"/>
      <c r="E154" s="36">
        <v>1730.21</v>
      </c>
    </row>
    <row r="155" spans="1:5" ht="15.75" thickBot="1" x14ac:dyDescent="0.3">
      <c r="B155" s="37"/>
      <c r="C155" s="48"/>
      <c r="D155" s="37"/>
      <c r="E155" s="37"/>
    </row>
    <row r="156" spans="1:5" x14ac:dyDescent="0.25">
      <c r="B156" s="115" t="s">
        <v>196</v>
      </c>
      <c r="C156" s="117" t="s">
        <v>179</v>
      </c>
      <c r="D156" s="119" t="s">
        <v>180</v>
      </c>
      <c r="E156" s="121" t="s">
        <v>181</v>
      </c>
    </row>
    <row r="157" spans="1:5" x14ac:dyDescent="0.25">
      <c r="B157" s="116"/>
      <c r="C157" s="118"/>
      <c r="D157" s="120"/>
      <c r="E157" s="122"/>
    </row>
    <row r="158" spans="1:5" x14ac:dyDescent="0.25">
      <c r="B158" s="27" t="s">
        <v>188</v>
      </c>
      <c r="C158" s="49" t="s">
        <v>183</v>
      </c>
      <c r="D158" s="28"/>
      <c r="E158" s="28"/>
    </row>
    <row r="159" spans="1:5" x14ac:dyDescent="0.25">
      <c r="B159" s="29"/>
      <c r="C159" s="50"/>
      <c r="D159" s="30"/>
      <c r="E159" s="31"/>
    </row>
    <row r="160" spans="1:5" x14ac:dyDescent="0.25">
      <c r="A160" t="s">
        <v>25</v>
      </c>
      <c r="B160" s="29">
        <f>B143</f>
        <v>0.625</v>
      </c>
      <c r="C160" s="51"/>
      <c r="D160" s="38">
        <v>1</v>
      </c>
      <c r="E160" s="32">
        <v>0</v>
      </c>
    </row>
    <row r="161" spans="1:5" x14ac:dyDescent="0.25">
      <c r="A161" t="str">
        <f>A160</f>
        <v>I</v>
      </c>
      <c r="B161" s="29">
        <f t="shared" ref="B161:B169" si="17">B144</f>
        <v>0.75</v>
      </c>
      <c r="C161" s="51">
        <v>31</v>
      </c>
      <c r="D161" s="38">
        <v>1</v>
      </c>
      <c r="E161" s="32">
        <v>31</v>
      </c>
    </row>
    <row r="162" spans="1:5" x14ac:dyDescent="0.25">
      <c r="A162" t="str">
        <f t="shared" ref="A162:A169" si="18">A161</f>
        <v>I</v>
      </c>
      <c r="B162" s="29">
        <f t="shared" si="17"/>
        <v>1</v>
      </c>
      <c r="C162" s="51">
        <v>36</v>
      </c>
      <c r="D162" s="38">
        <v>1.67</v>
      </c>
      <c r="E162" s="32">
        <v>60.12</v>
      </c>
    </row>
    <row r="163" spans="1:5" x14ac:dyDescent="0.25">
      <c r="A163" t="str">
        <f t="shared" si="18"/>
        <v>I</v>
      </c>
      <c r="B163" s="29">
        <f t="shared" si="17"/>
        <v>1.5</v>
      </c>
      <c r="C163" s="51">
        <v>41</v>
      </c>
      <c r="D163" s="38">
        <v>3.33</v>
      </c>
      <c r="E163" s="32">
        <v>136.53</v>
      </c>
    </row>
    <row r="164" spans="1:5" x14ac:dyDescent="0.25">
      <c r="A164" t="str">
        <f t="shared" si="18"/>
        <v>I</v>
      </c>
      <c r="B164" s="29">
        <f t="shared" si="17"/>
        <v>2</v>
      </c>
      <c r="C164" s="51">
        <v>21</v>
      </c>
      <c r="D164" s="38">
        <v>5.33</v>
      </c>
      <c r="E164" s="32">
        <v>111.93</v>
      </c>
    </row>
    <row r="165" spans="1:5" x14ac:dyDescent="0.25">
      <c r="A165" t="str">
        <f t="shared" si="18"/>
        <v>I</v>
      </c>
      <c r="B165" s="29">
        <f t="shared" si="17"/>
        <v>3</v>
      </c>
      <c r="C165" s="51">
        <v>9</v>
      </c>
      <c r="D165" s="38">
        <v>10</v>
      </c>
      <c r="E165" s="32">
        <v>90</v>
      </c>
    </row>
    <row r="166" spans="1:5" x14ac:dyDescent="0.25">
      <c r="A166" t="str">
        <f t="shared" si="18"/>
        <v>I</v>
      </c>
      <c r="B166" s="29">
        <f t="shared" si="17"/>
        <v>4</v>
      </c>
      <c r="C166" s="51">
        <v>5</v>
      </c>
      <c r="D166" s="38">
        <v>16.670000000000002</v>
      </c>
      <c r="E166" s="32">
        <v>83.350000000000009</v>
      </c>
    </row>
    <row r="167" spans="1:5" x14ac:dyDescent="0.25">
      <c r="A167" t="str">
        <f t="shared" si="18"/>
        <v>I</v>
      </c>
      <c r="B167" s="29">
        <f t="shared" si="17"/>
        <v>6</v>
      </c>
      <c r="C167" s="51">
        <v>1</v>
      </c>
      <c r="D167" s="38">
        <v>36.67</v>
      </c>
      <c r="E167" s="32">
        <v>36.67</v>
      </c>
    </row>
    <row r="168" spans="1:5" x14ac:dyDescent="0.25">
      <c r="A168" t="str">
        <f t="shared" si="18"/>
        <v>I</v>
      </c>
      <c r="B168" s="29">
        <f t="shared" si="17"/>
        <v>8</v>
      </c>
      <c r="C168" s="51">
        <v>1</v>
      </c>
      <c r="D168" s="38">
        <v>60</v>
      </c>
      <c r="E168" s="32">
        <v>60</v>
      </c>
    </row>
    <row r="169" spans="1:5" x14ac:dyDescent="0.25">
      <c r="A169" t="str">
        <f t="shared" si="18"/>
        <v>I</v>
      </c>
      <c r="B169" s="29">
        <f t="shared" si="17"/>
        <v>10</v>
      </c>
      <c r="C169" s="51"/>
      <c r="D169" s="38">
        <v>93.33</v>
      </c>
      <c r="E169" s="32">
        <v>0</v>
      </c>
    </row>
    <row r="170" spans="1:5" x14ac:dyDescent="0.25">
      <c r="B170" s="29"/>
      <c r="C170" s="52"/>
      <c r="D170" s="33"/>
      <c r="E170" s="34"/>
    </row>
    <row r="171" spans="1:5" ht="15.75" thickBot="1" x14ac:dyDescent="0.3">
      <c r="B171" s="35" t="s">
        <v>184</v>
      </c>
      <c r="C171" s="53">
        <v>145</v>
      </c>
      <c r="D171" s="36"/>
      <c r="E171" s="36">
        <v>609.6</v>
      </c>
    </row>
    <row r="172" spans="1:5" ht="15.75" thickBot="1" x14ac:dyDescent="0.3">
      <c r="B172" s="37"/>
      <c r="C172" s="48"/>
      <c r="D172" s="37"/>
      <c r="E172" s="37"/>
    </row>
    <row r="173" spans="1:5" x14ac:dyDescent="0.25">
      <c r="B173" s="115" t="s">
        <v>197</v>
      </c>
      <c r="C173" s="117" t="s">
        <v>179</v>
      </c>
      <c r="D173" s="119" t="s">
        <v>180</v>
      </c>
      <c r="E173" s="121" t="s">
        <v>181</v>
      </c>
    </row>
    <row r="174" spans="1:5" x14ac:dyDescent="0.25">
      <c r="B174" s="116"/>
      <c r="C174" s="118"/>
      <c r="D174" s="120"/>
      <c r="E174" s="122"/>
    </row>
    <row r="175" spans="1:5" x14ac:dyDescent="0.25">
      <c r="B175" s="27" t="s">
        <v>188</v>
      </c>
      <c r="C175" s="49" t="s">
        <v>183</v>
      </c>
      <c r="D175" s="28"/>
      <c r="E175" s="28"/>
    </row>
    <row r="176" spans="1:5" x14ac:dyDescent="0.25">
      <c r="B176" s="29"/>
      <c r="C176" s="50"/>
      <c r="D176" s="30"/>
      <c r="E176" s="31"/>
    </row>
    <row r="177" spans="1:5" x14ac:dyDescent="0.25">
      <c r="A177" t="s">
        <v>26</v>
      </c>
      <c r="B177" s="29">
        <f>B160</f>
        <v>0.625</v>
      </c>
      <c r="C177" s="51"/>
      <c r="D177" s="38">
        <v>1</v>
      </c>
      <c r="E177" s="32">
        <v>0</v>
      </c>
    </row>
    <row r="178" spans="1:5" x14ac:dyDescent="0.25">
      <c r="A178" t="str">
        <f>A177</f>
        <v>I3</v>
      </c>
      <c r="B178" s="29">
        <f t="shared" ref="B178:B186" si="19">B161</f>
        <v>0.75</v>
      </c>
      <c r="C178" s="51"/>
      <c r="D178" s="38">
        <v>1</v>
      </c>
      <c r="E178" s="32">
        <v>0</v>
      </c>
    </row>
    <row r="179" spans="1:5" x14ac:dyDescent="0.25">
      <c r="A179" t="str">
        <f t="shared" ref="A179:A186" si="20">A178</f>
        <v>I3</v>
      </c>
      <c r="B179" s="29">
        <f t="shared" si="19"/>
        <v>1</v>
      </c>
      <c r="C179" s="51"/>
      <c r="D179" s="38">
        <v>1.67</v>
      </c>
      <c r="E179" s="32">
        <v>0</v>
      </c>
    </row>
    <row r="180" spans="1:5" x14ac:dyDescent="0.25">
      <c r="A180" t="str">
        <f t="shared" si="20"/>
        <v>I3</v>
      </c>
      <c r="B180" s="29">
        <f t="shared" si="19"/>
        <v>1.5</v>
      </c>
      <c r="C180" s="51"/>
      <c r="D180" s="38">
        <v>3.33</v>
      </c>
      <c r="E180" s="32">
        <v>0</v>
      </c>
    </row>
    <row r="181" spans="1:5" x14ac:dyDescent="0.25">
      <c r="A181" t="str">
        <f t="shared" si="20"/>
        <v>I3</v>
      </c>
      <c r="B181" s="29">
        <f t="shared" si="19"/>
        <v>2</v>
      </c>
      <c r="C181" s="51"/>
      <c r="D181" s="38">
        <v>5.33</v>
      </c>
      <c r="E181" s="32">
        <v>0</v>
      </c>
    </row>
    <row r="182" spans="1:5" x14ac:dyDescent="0.25">
      <c r="A182" t="str">
        <f t="shared" si="20"/>
        <v>I3</v>
      </c>
      <c r="B182" s="29">
        <f t="shared" si="19"/>
        <v>3</v>
      </c>
      <c r="C182" s="51"/>
      <c r="D182" s="38">
        <v>10</v>
      </c>
      <c r="E182" s="32">
        <v>0</v>
      </c>
    </row>
    <row r="183" spans="1:5" x14ac:dyDescent="0.25">
      <c r="A183" t="str">
        <f t="shared" si="20"/>
        <v>I3</v>
      </c>
      <c r="B183" s="29">
        <f t="shared" si="19"/>
        <v>4</v>
      </c>
      <c r="C183" s="51">
        <v>4</v>
      </c>
      <c r="D183" s="38">
        <v>16.670000000000002</v>
      </c>
      <c r="E183" s="32">
        <v>66.680000000000007</v>
      </c>
    </row>
    <row r="184" spans="1:5" x14ac:dyDescent="0.25">
      <c r="A184" t="str">
        <f t="shared" si="20"/>
        <v>I3</v>
      </c>
      <c r="B184" s="29">
        <f t="shared" si="19"/>
        <v>6</v>
      </c>
      <c r="C184" s="51">
        <v>1</v>
      </c>
      <c r="D184" s="38">
        <v>36.67</v>
      </c>
      <c r="E184" s="32">
        <v>36.67</v>
      </c>
    </row>
    <row r="185" spans="1:5" x14ac:dyDescent="0.25">
      <c r="A185" t="str">
        <f t="shared" si="20"/>
        <v>I3</v>
      </c>
      <c r="B185" s="29">
        <f t="shared" si="19"/>
        <v>8</v>
      </c>
      <c r="C185" s="51"/>
      <c r="D185" s="38">
        <v>60</v>
      </c>
      <c r="E185" s="32">
        <v>0</v>
      </c>
    </row>
    <row r="186" spans="1:5" x14ac:dyDescent="0.25">
      <c r="A186" t="str">
        <f t="shared" si="20"/>
        <v>I3</v>
      </c>
      <c r="B186" s="29">
        <f t="shared" si="19"/>
        <v>10</v>
      </c>
      <c r="C186" s="51"/>
      <c r="D186" s="38">
        <v>93.33</v>
      </c>
      <c r="E186" s="32">
        <v>0</v>
      </c>
    </row>
    <row r="187" spans="1:5" x14ac:dyDescent="0.25">
      <c r="B187" s="29"/>
      <c r="C187" s="52"/>
      <c r="D187" s="33"/>
      <c r="E187" s="34"/>
    </row>
    <row r="188" spans="1:5" ht="15.75" thickBot="1" x14ac:dyDescent="0.3">
      <c r="B188" s="35" t="s">
        <v>184</v>
      </c>
      <c r="C188" s="53">
        <v>5</v>
      </c>
      <c r="D188" s="36"/>
      <c r="E188" s="36">
        <v>103.35000000000001</v>
      </c>
    </row>
    <row r="189" spans="1:5" ht="15.75" thickBot="1" x14ac:dyDescent="0.3">
      <c r="B189" s="37"/>
      <c r="C189" s="48"/>
      <c r="D189" s="37"/>
      <c r="E189" s="37"/>
    </row>
    <row r="190" spans="1:5" x14ac:dyDescent="0.25">
      <c r="B190" s="115" t="s">
        <v>198</v>
      </c>
      <c r="C190" s="117" t="s">
        <v>179</v>
      </c>
      <c r="D190" s="119" t="s">
        <v>180</v>
      </c>
      <c r="E190" s="121" t="s">
        <v>181</v>
      </c>
    </row>
    <row r="191" spans="1:5" x14ac:dyDescent="0.25">
      <c r="B191" s="116"/>
      <c r="C191" s="118"/>
      <c r="D191" s="120"/>
      <c r="E191" s="122"/>
    </row>
    <row r="192" spans="1:5" x14ac:dyDescent="0.25">
      <c r="B192" s="27" t="s">
        <v>186</v>
      </c>
      <c r="C192" s="49" t="s">
        <v>183</v>
      </c>
      <c r="D192" s="28"/>
      <c r="E192" s="28"/>
    </row>
    <row r="193" spans="1:5" x14ac:dyDescent="0.25">
      <c r="B193" s="29"/>
      <c r="C193" s="50"/>
      <c r="D193" s="30"/>
      <c r="E193" s="31"/>
    </row>
    <row r="194" spans="1:5" x14ac:dyDescent="0.25">
      <c r="A194" t="s">
        <v>27</v>
      </c>
      <c r="B194" s="29">
        <f>B177</f>
        <v>0.625</v>
      </c>
      <c r="C194" s="51"/>
      <c r="D194" s="38">
        <v>1</v>
      </c>
      <c r="E194" s="32">
        <v>0</v>
      </c>
    </row>
    <row r="195" spans="1:5" x14ac:dyDescent="0.25">
      <c r="A195" t="str">
        <f>A194</f>
        <v>II</v>
      </c>
      <c r="B195" s="29">
        <f t="shared" ref="B195:B203" si="21">B178</f>
        <v>0.75</v>
      </c>
      <c r="C195" s="51">
        <v>1</v>
      </c>
      <c r="D195" s="38">
        <v>1</v>
      </c>
      <c r="E195" s="32">
        <v>1</v>
      </c>
    </row>
    <row r="196" spans="1:5" x14ac:dyDescent="0.25">
      <c r="A196" t="str">
        <f t="shared" ref="A196:A203" si="22">A195</f>
        <v>II</v>
      </c>
      <c r="B196" s="29">
        <f t="shared" si="21"/>
        <v>1</v>
      </c>
      <c r="C196" s="51">
        <v>8</v>
      </c>
      <c r="D196" s="38">
        <v>1.67</v>
      </c>
      <c r="E196" s="32">
        <v>13.36</v>
      </c>
    </row>
    <row r="197" spans="1:5" x14ac:dyDescent="0.25">
      <c r="A197" t="str">
        <f t="shared" si="22"/>
        <v>II</v>
      </c>
      <c r="B197" s="29">
        <f t="shared" si="21"/>
        <v>1.5</v>
      </c>
      <c r="C197" s="51">
        <v>23</v>
      </c>
      <c r="D197" s="38">
        <v>3.33</v>
      </c>
      <c r="E197" s="32">
        <v>76.59</v>
      </c>
    </row>
    <row r="198" spans="1:5" x14ac:dyDescent="0.25">
      <c r="A198" t="str">
        <f t="shared" si="22"/>
        <v>II</v>
      </c>
      <c r="B198" s="29">
        <f t="shared" si="21"/>
        <v>2</v>
      </c>
      <c r="C198" s="51">
        <v>11</v>
      </c>
      <c r="D198" s="38">
        <v>5.33</v>
      </c>
      <c r="E198" s="32">
        <v>58.63</v>
      </c>
    </row>
    <row r="199" spans="1:5" x14ac:dyDescent="0.25">
      <c r="A199" t="str">
        <f t="shared" si="22"/>
        <v>II</v>
      </c>
      <c r="B199" s="29">
        <f t="shared" si="21"/>
        <v>3</v>
      </c>
      <c r="C199" s="51"/>
      <c r="D199" s="38">
        <v>10</v>
      </c>
      <c r="E199" s="32">
        <v>0</v>
      </c>
    </row>
    <row r="200" spans="1:5" x14ac:dyDescent="0.25">
      <c r="A200" t="str">
        <f t="shared" si="22"/>
        <v>II</v>
      </c>
      <c r="B200" s="29">
        <f t="shared" si="21"/>
        <v>4</v>
      </c>
      <c r="C200" s="51"/>
      <c r="D200" s="38">
        <v>16.670000000000002</v>
      </c>
      <c r="E200" s="32">
        <v>0</v>
      </c>
    </row>
    <row r="201" spans="1:5" x14ac:dyDescent="0.25">
      <c r="A201" t="str">
        <f t="shared" si="22"/>
        <v>II</v>
      </c>
      <c r="B201" s="29">
        <f t="shared" si="21"/>
        <v>6</v>
      </c>
      <c r="C201" s="51"/>
      <c r="D201" s="38">
        <v>36.67</v>
      </c>
      <c r="E201" s="32">
        <v>0</v>
      </c>
    </row>
    <row r="202" spans="1:5" x14ac:dyDescent="0.25">
      <c r="A202" t="str">
        <f t="shared" si="22"/>
        <v>II</v>
      </c>
      <c r="B202" s="29">
        <f t="shared" si="21"/>
        <v>8</v>
      </c>
      <c r="C202" s="51"/>
      <c r="D202" s="38">
        <v>60</v>
      </c>
      <c r="E202" s="32">
        <v>0</v>
      </c>
    </row>
    <row r="203" spans="1:5" x14ac:dyDescent="0.25">
      <c r="A203" t="str">
        <f t="shared" si="22"/>
        <v>II</v>
      </c>
      <c r="B203" s="29">
        <f t="shared" si="21"/>
        <v>10</v>
      </c>
      <c r="C203" s="51"/>
      <c r="D203" s="38">
        <v>93.33</v>
      </c>
      <c r="E203" s="32">
        <v>0</v>
      </c>
    </row>
    <row r="204" spans="1:5" x14ac:dyDescent="0.25">
      <c r="B204" s="29"/>
      <c r="C204" s="52"/>
      <c r="D204" s="33"/>
      <c r="E204" s="34"/>
    </row>
    <row r="205" spans="1:5" ht="15.75" thickBot="1" x14ac:dyDescent="0.3">
      <c r="B205" s="35" t="s">
        <v>184</v>
      </c>
      <c r="C205" s="53">
        <v>43</v>
      </c>
      <c r="D205" s="36"/>
      <c r="E205" s="36">
        <v>149.58000000000001</v>
      </c>
    </row>
    <row r="206" spans="1:5" ht="15.75" thickBot="1" x14ac:dyDescent="0.3">
      <c r="B206" s="37"/>
      <c r="C206" s="48"/>
      <c r="D206" s="37"/>
      <c r="E206" s="37"/>
    </row>
    <row r="207" spans="1:5" x14ac:dyDescent="0.25">
      <c r="B207" s="115" t="s">
        <v>199</v>
      </c>
      <c r="C207" s="117" t="s">
        <v>179</v>
      </c>
      <c r="D207" s="119" t="s">
        <v>180</v>
      </c>
      <c r="E207" s="121" t="s">
        <v>181</v>
      </c>
    </row>
    <row r="208" spans="1:5" x14ac:dyDescent="0.25">
      <c r="B208" s="116"/>
      <c r="C208" s="118"/>
      <c r="D208" s="120"/>
      <c r="E208" s="122"/>
    </row>
    <row r="209" spans="1:5" x14ac:dyDescent="0.25">
      <c r="B209" s="27" t="s">
        <v>182</v>
      </c>
      <c r="C209" s="49" t="s">
        <v>183</v>
      </c>
      <c r="D209" s="28"/>
      <c r="E209" s="28"/>
    </row>
    <row r="210" spans="1:5" x14ac:dyDescent="0.25">
      <c r="B210" s="29"/>
      <c r="C210" s="50"/>
      <c r="D210" s="30"/>
      <c r="E210" s="31"/>
    </row>
    <row r="211" spans="1:5" x14ac:dyDescent="0.25">
      <c r="A211" t="s">
        <v>28</v>
      </c>
      <c r="B211" s="29">
        <f>B194</f>
        <v>0.625</v>
      </c>
      <c r="C211" s="51"/>
      <c r="D211" s="38">
        <v>1</v>
      </c>
      <c r="E211" s="32">
        <v>0</v>
      </c>
    </row>
    <row r="212" spans="1:5" x14ac:dyDescent="0.25">
      <c r="A212" t="str">
        <f>A211</f>
        <v>LS</v>
      </c>
      <c r="B212" s="29">
        <f t="shared" ref="B212:B220" si="23">B195</f>
        <v>0.75</v>
      </c>
      <c r="C212" s="51">
        <v>281</v>
      </c>
      <c r="D212" s="38">
        <v>1</v>
      </c>
      <c r="E212" s="32">
        <v>281</v>
      </c>
    </row>
    <row r="213" spans="1:5" x14ac:dyDescent="0.25">
      <c r="A213" t="str">
        <f t="shared" ref="A213:A220" si="24">A212</f>
        <v>LS</v>
      </c>
      <c r="B213" s="29">
        <f t="shared" si="23"/>
        <v>1</v>
      </c>
      <c r="C213" s="51">
        <v>177</v>
      </c>
      <c r="D213" s="38">
        <v>1.67</v>
      </c>
      <c r="E213" s="32">
        <v>295.58999999999997</v>
      </c>
    </row>
    <row r="214" spans="1:5" x14ac:dyDescent="0.25">
      <c r="A214" t="str">
        <f t="shared" si="24"/>
        <v>LS</v>
      </c>
      <c r="B214" s="29">
        <f t="shared" si="23"/>
        <v>1.5</v>
      </c>
      <c r="C214" s="51">
        <v>4</v>
      </c>
      <c r="D214" s="38">
        <v>3.33</v>
      </c>
      <c r="E214" s="32">
        <v>13.32</v>
      </c>
    </row>
    <row r="215" spans="1:5" x14ac:dyDescent="0.25">
      <c r="A215" t="str">
        <f t="shared" si="24"/>
        <v>LS</v>
      </c>
      <c r="B215" s="29">
        <f t="shared" si="23"/>
        <v>2</v>
      </c>
      <c r="C215" s="51"/>
      <c r="D215" s="38">
        <v>5.33</v>
      </c>
      <c r="E215" s="32">
        <v>0</v>
      </c>
    </row>
    <row r="216" spans="1:5" x14ac:dyDescent="0.25">
      <c r="A216" t="str">
        <f t="shared" si="24"/>
        <v>LS</v>
      </c>
      <c r="B216" s="29">
        <f t="shared" si="23"/>
        <v>3</v>
      </c>
      <c r="C216" s="51"/>
      <c r="D216" s="38">
        <v>10</v>
      </c>
      <c r="E216" s="32">
        <v>0</v>
      </c>
    </row>
    <row r="217" spans="1:5" x14ac:dyDescent="0.25">
      <c r="A217" t="str">
        <f t="shared" si="24"/>
        <v>LS</v>
      </c>
      <c r="B217" s="29">
        <f t="shared" si="23"/>
        <v>4</v>
      </c>
      <c r="C217" s="51"/>
      <c r="D217" s="38">
        <v>16.670000000000002</v>
      </c>
      <c r="E217" s="32">
        <v>0</v>
      </c>
    </row>
    <row r="218" spans="1:5" x14ac:dyDescent="0.25">
      <c r="A218" t="str">
        <f t="shared" si="24"/>
        <v>LS</v>
      </c>
      <c r="B218" s="29">
        <f t="shared" si="23"/>
        <v>6</v>
      </c>
      <c r="C218" s="51"/>
      <c r="D218" s="38">
        <v>36.67</v>
      </c>
      <c r="E218" s="32">
        <v>0</v>
      </c>
    </row>
    <row r="219" spans="1:5" x14ac:dyDescent="0.25">
      <c r="A219" t="str">
        <f t="shared" si="24"/>
        <v>LS</v>
      </c>
      <c r="B219" s="29">
        <f t="shared" si="23"/>
        <v>8</v>
      </c>
      <c r="C219" s="51"/>
      <c r="D219" s="38">
        <v>60</v>
      </c>
      <c r="E219" s="32">
        <v>0</v>
      </c>
    </row>
    <row r="220" spans="1:5" x14ac:dyDescent="0.25">
      <c r="A220" t="str">
        <f t="shared" si="24"/>
        <v>LS</v>
      </c>
      <c r="B220" s="29">
        <f t="shared" si="23"/>
        <v>10</v>
      </c>
      <c r="C220" s="51"/>
      <c r="D220" s="38">
        <v>93.33</v>
      </c>
      <c r="E220" s="32">
        <v>0</v>
      </c>
    </row>
    <row r="221" spans="1:5" x14ac:dyDescent="0.25">
      <c r="B221" s="29"/>
      <c r="C221" s="52"/>
      <c r="D221" s="33"/>
      <c r="E221" s="34"/>
    </row>
    <row r="222" spans="1:5" ht="15.75" thickBot="1" x14ac:dyDescent="0.3">
      <c r="B222" s="35" t="s">
        <v>184</v>
      </c>
      <c r="C222" s="53">
        <v>462</v>
      </c>
      <c r="D222" s="36"/>
      <c r="E222" s="36">
        <v>589.91</v>
      </c>
    </row>
    <row r="223" spans="1:5" ht="15.75" thickBot="1" x14ac:dyDescent="0.3">
      <c r="B223" s="37"/>
      <c r="C223" s="48"/>
      <c r="D223" s="37"/>
      <c r="E223" s="37"/>
    </row>
    <row r="224" spans="1:5" x14ac:dyDescent="0.25">
      <c r="B224" s="115" t="s">
        <v>200</v>
      </c>
      <c r="C224" s="117" t="s">
        <v>179</v>
      </c>
      <c r="D224" s="119" t="s">
        <v>180</v>
      </c>
      <c r="E224" s="121" t="s">
        <v>181</v>
      </c>
    </row>
    <row r="225" spans="1:5" x14ac:dyDescent="0.25">
      <c r="B225" s="116"/>
      <c r="C225" s="118"/>
      <c r="D225" s="120"/>
      <c r="E225" s="122"/>
    </row>
    <row r="226" spans="1:5" x14ac:dyDescent="0.25">
      <c r="B226" s="27" t="s">
        <v>201</v>
      </c>
      <c r="C226" s="49" t="s">
        <v>183</v>
      </c>
      <c r="D226" s="28"/>
      <c r="E226" s="28"/>
    </row>
    <row r="227" spans="1:5" x14ac:dyDescent="0.25">
      <c r="B227" s="29"/>
      <c r="C227" s="50"/>
      <c r="D227" s="30"/>
      <c r="E227" s="31"/>
    </row>
    <row r="228" spans="1:5" x14ac:dyDescent="0.25">
      <c r="A228" t="s">
        <v>29</v>
      </c>
      <c r="B228" s="29">
        <f>B211</f>
        <v>0.625</v>
      </c>
      <c r="C228" s="51"/>
      <c r="D228" s="38">
        <v>1</v>
      </c>
      <c r="E228" s="32">
        <v>0</v>
      </c>
    </row>
    <row r="229" spans="1:5" x14ac:dyDescent="0.25">
      <c r="A229" t="str">
        <f>A228</f>
        <v>M</v>
      </c>
      <c r="B229" s="29">
        <f t="shared" ref="B229:B237" si="25">B212</f>
        <v>0.75</v>
      </c>
      <c r="C229" s="51">
        <v>564</v>
      </c>
      <c r="D229" s="38">
        <v>1</v>
      </c>
      <c r="E229" s="32">
        <v>564</v>
      </c>
    </row>
    <row r="230" spans="1:5" x14ac:dyDescent="0.25">
      <c r="A230" t="str">
        <f t="shared" ref="A230:A237" si="26">A229</f>
        <v>M</v>
      </c>
      <c r="B230" s="29">
        <f t="shared" si="25"/>
        <v>1</v>
      </c>
      <c r="C230" s="51">
        <v>720</v>
      </c>
      <c r="D230" s="38">
        <v>1.67</v>
      </c>
      <c r="E230" s="32">
        <v>1202.3999999999999</v>
      </c>
    </row>
    <row r="231" spans="1:5" x14ac:dyDescent="0.25">
      <c r="A231" t="str">
        <f t="shared" si="26"/>
        <v>M</v>
      </c>
      <c r="B231" s="29">
        <f t="shared" si="25"/>
        <v>1.5</v>
      </c>
      <c r="C231" s="51">
        <v>368</v>
      </c>
      <c r="D231" s="38">
        <v>3.33</v>
      </c>
      <c r="E231" s="32">
        <v>1225.44</v>
      </c>
    </row>
    <row r="232" spans="1:5" x14ac:dyDescent="0.25">
      <c r="A232" t="str">
        <f t="shared" si="26"/>
        <v>M</v>
      </c>
      <c r="B232" s="29">
        <f t="shared" si="25"/>
        <v>2</v>
      </c>
      <c r="C232" s="51">
        <v>221</v>
      </c>
      <c r="D232" s="38">
        <v>5.33</v>
      </c>
      <c r="E232" s="32">
        <v>1177.93</v>
      </c>
    </row>
    <row r="233" spans="1:5" x14ac:dyDescent="0.25">
      <c r="A233" t="str">
        <f t="shared" si="26"/>
        <v>M</v>
      </c>
      <c r="B233" s="29">
        <f t="shared" si="25"/>
        <v>3</v>
      </c>
      <c r="C233" s="51">
        <v>9</v>
      </c>
      <c r="D233" s="38">
        <v>10</v>
      </c>
      <c r="E233" s="32">
        <v>90</v>
      </c>
    </row>
    <row r="234" spans="1:5" x14ac:dyDescent="0.25">
      <c r="A234" t="str">
        <f t="shared" si="26"/>
        <v>M</v>
      </c>
      <c r="B234" s="29">
        <f t="shared" si="25"/>
        <v>4</v>
      </c>
      <c r="C234" s="51">
        <v>15</v>
      </c>
      <c r="D234" s="38">
        <v>16.670000000000002</v>
      </c>
      <c r="E234" s="32">
        <v>250.05</v>
      </c>
    </row>
    <row r="235" spans="1:5" x14ac:dyDescent="0.25">
      <c r="A235" t="str">
        <f t="shared" si="26"/>
        <v>M</v>
      </c>
      <c r="B235" s="29">
        <f t="shared" si="25"/>
        <v>6</v>
      </c>
      <c r="C235" s="51">
        <v>7</v>
      </c>
      <c r="D235" s="38">
        <v>36.67</v>
      </c>
      <c r="E235" s="32">
        <v>256.69</v>
      </c>
    </row>
    <row r="236" spans="1:5" x14ac:dyDescent="0.25">
      <c r="A236" t="str">
        <f t="shared" si="26"/>
        <v>M</v>
      </c>
      <c r="B236" s="29">
        <f t="shared" si="25"/>
        <v>8</v>
      </c>
      <c r="C236" s="51">
        <v>2</v>
      </c>
      <c r="D236" s="38">
        <v>60</v>
      </c>
      <c r="E236" s="32">
        <v>120</v>
      </c>
    </row>
    <row r="237" spans="1:5" x14ac:dyDescent="0.25">
      <c r="A237" t="str">
        <f t="shared" si="26"/>
        <v>M</v>
      </c>
      <c r="B237" s="29">
        <f t="shared" si="25"/>
        <v>10</v>
      </c>
      <c r="C237" s="51"/>
      <c r="D237" s="38">
        <v>93.33</v>
      </c>
      <c r="E237" s="32">
        <v>0</v>
      </c>
    </row>
    <row r="238" spans="1:5" x14ac:dyDescent="0.25">
      <c r="B238" s="29"/>
      <c r="C238" s="52"/>
      <c r="D238" s="33"/>
      <c r="E238" s="34"/>
    </row>
    <row r="239" spans="1:5" ht="15.75" thickBot="1" x14ac:dyDescent="0.3">
      <c r="B239" s="35" t="s">
        <v>184</v>
      </c>
      <c r="C239" s="53">
        <v>1906</v>
      </c>
      <c r="D239" s="36"/>
      <c r="E239" s="36">
        <v>4886.51</v>
      </c>
    </row>
    <row r="240" spans="1:5" ht="15.75" thickBot="1" x14ac:dyDescent="0.3">
      <c r="B240" s="37"/>
      <c r="C240" s="48"/>
      <c r="D240" s="37"/>
      <c r="E240" s="37"/>
    </row>
    <row r="241" spans="1:5" x14ac:dyDescent="0.25">
      <c r="B241" s="115" t="s">
        <v>202</v>
      </c>
      <c r="C241" s="117" t="s">
        <v>179</v>
      </c>
      <c r="D241" s="119" t="s">
        <v>180</v>
      </c>
      <c r="E241" s="121" t="s">
        <v>181</v>
      </c>
    </row>
    <row r="242" spans="1:5" x14ac:dyDescent="0.25">
      <c r="B242" s="116"/>
      <c r="C242" s="118"/>
      <c r="D242" s="120"/>
      <c r="E242" s="122"/>
    </row>
    <row r="243" spans="1:5" x14ac:dyDescent="0.25">
      <c r="B243" s="27" t="s">
        <v>201</v>
      </c>
      <c r="C243" s="49" t="s">
        <v>183</v>
      </c>
      <c r="D243" s="28"/>
      <c r="E243" s="28"/>
    </row>
    <row r="244" spans="1:5" x14ac:dyDescent="0.25">
      <c r="B244" s="29"/>
      <c r="C244" s="50"/>
      <c r="D244" s="30"/>
      <c r="E244" s="31"/>
    </row>
    <row r="245" spans="1:5" x14ac:dyDescent="0.25">
      <c r="A245" t="s">
        <v>30</v>
      </c>
      <c r="B245" s="29">
        <f>B228</f>
        <v>0.625</v>
      </c>
      <c r="C245" s="51"/>
      <c r="D245" s="38">
        <v>1</v>
      </c>
      <c r="E245" s="32">
        <v>0</v>
      </c>
    </row>
    <row r="246" spans="1:5" x14ac:dyDescent="0.25">
      <c r="A246" t="str">
        <f>A245</f>
        <v>MH</v>
      </c>
      <c r="B246" s="29">
        <f t="shared" ref="B246:B254" si="27">B229</f>
        <v>0.75</v>
      </c>
      <c r="C246" s="51">
        <v>88</v>
      </c>
      <c r="D246" s="38">
        <v>1</v>
      </c>
      <c r="E246" s="32">
        <v>88</v>
      </c>
    </row>
    <row r="247" spans="1:5" x14ac:dyDescent="0.25">
      <c r="A247" t="str">
        <f t="shared" ref="A247:A254" si="28">A246</f>
        <v>MH</v>
      </c>
      <c r="B247" s="29">
        <f t="shared" si="27"/>
        <v>1</v>
      </c>
      <c r="C247" s="51">
        <v>27</v>
      </c>
      <c r="D247" s="38">
        <v>1.67</v>
      </c>
      <c r="E247" s="32">
        <v>45.089999999999996</v>
      </c>
    </row>
    <row r="248" spans="1:5" x14ac:dyDescent="0.25">
      <c r="A248" t="str">
        <f t="shared" si="28"/>
        <v>MH</v>
      </c>
      <c r="B248" s="29">
        <f t="shared" si="27"/>
        <v>1.5</v>
      </c>
      <c r="C248" s="51">
        <v>26</v>
      </c>
      <c r="D248" s="38">
        <v>3.33</v>
      </c>
      <c r="E248" s="32">
        <v>86.58</v>
      </c>
    </row>
    <row r="249" spans="1:5" x14ac:dyDescent="0.25">
      <c r="A249" t="str">
        <f t="shared" si="28"/>
        <v>MH</v>
      </c>
      <c r="B249" s="29">
        <f t="shared" si="27"/>
        <v>2</v>
      </c>
      <c r="C249" s="51">
        <v>4</v>
      </c>
      <c r="D249" s="38">
        <v>5.33</v>
      </c>
      <c r="E249" s="32">
        <v>21.32</v>
      </c>
    </row>
    <row r="250" spans="1:5" x14ac:dyDescent="0.25">
      <c r="A250" t="str">
        <f t="shared" si="28"/>
        <v>MH</v>
      </c>
      <c r="B250" s="29">
        <f t="shared" si="27"/>
        <v>3</v>
      </c>
      <c r="C250" s="51">
        <v>1</v>
      </c>
      <c r="D250" s="38">
        <v>10</v>
      </c>
      <c r="E250" s="32">
        <v>10</v>
      </c>
    </row>
    <row r="251" spans="1:5" x14ac:dyDescent="0.25">
      <c r="A251" t="str">
        <f t="shared" si="28"/>
        <v>MH</v>
      </c>
      <c r="B251" s="29">
        <f t="shared" si="27"/>
        <v>4</v>
      </c>
      <c r="C251" s="51">
        <v>1</v>
      </c>
      <c r="D251" s="38">
        <v>16.670000000000002</v>
      </c>
      <c r="E251" s="32">
        <v>16.670000000000002</v>
      </c>
    </row>
    <row r="252" spans="1:5" x14ac:dyDescent="0.25">
      <c r="A252" t="str">
        <f t="shared" si="28"/>
        <v>MH</v>
      </c>
      <c r="B252" s="29">
        <f t="shared" si="27"/>
        <v>6</v>
      </c>
      <c r="C252" s="51"/>
      <c r="D252" s="38">
        <v>36.67</v>
      </c>
      <c r="E252" s="32">
        <v>0</v>
      </c>
    </row>
    <row r="253" spans="1:5" x14ac:dyDescent="0.25">
      <c r="A253" t="str">
        <f t="shared" si="28"/>
        <v>MH</v>
      </c>
      <c r="B253" s="29">
        <f t="shared" si="27"/>
        <v>8</v>
      </c>
      <c r="C253" s="51"/>
      <c r="D253" s="38">
        <v>60</v>
      </c>
      <c r="E253" s="32">
        <v>0</v>
      </c>
    </row>
    <row r="254" spans="1:5" x14ac:dyDescent="0.25">
      <c r="A254" t="str">
        <f t="shared" si="28"/>
        <v>MH</v>
      </c>
      <c r="B254" s="29">
        <f t="shared" si="27"/>
        <v>10</v>
      </c>
      <c r="C254" s="51"/>
      <c r="D254" s="38">
        <v>93.33</v>
      </c>
      <c r="E254" s="32">
        <v>0</v>
      </c>
    </row>
    <row r="255" spans="1:5" x14ac:dyDescent="0.25">
      <c r="B255" s="29"/>
      <c r="C255" s="52"/>
      <c r="D255" s="33"/>
      <c r="E255" s="34"/>
    </row>
    <row r="256" spans="1:5" ht="15.75" thickBot="1" x14ac:dyDescent="0.3">
      <c r="B256" s="35" t="s">
        <v>184</v>
      </c>
      <c r="C256" s="53">
        <v>147</v>
      </c>
      <c r="D256" s="36"/>
      <c r="E256" s="36">
        <v>267.66000000000003</v>
      </c>
    </row>
    <row r="257" spans="1:5" ht="15.75" thickBot="1" x14ac:dyDescent="0.3">
      <c r="B257" s="37"/>
      <c r="C257" s="48"/>
      <c r="D257" s="37"/>
      <c r="E257" s="37"/>
    </row>
    <row r="258" spans="1:5" x14ac:dyDescent="0.25">
      <c r="B258" s="115" t="s">
        <v>203</v>
      </c>
      <c r="C258" s="117" t="s">
        <v>179</v>
      </c>
      <c r="D258" s="119" t="s">
        <v>180</v>
      </c>
      <c r="E258" s="121" t="s">
        <v>181</v>
      </c>
    </row>
    <row r="259" spans="1:5" x14ac:dyDescent="0.25">
      <c r="B259" s="116"/>
      <c r="C259" s="118"/>
      <c r="D259" s="120"/>
      <c r="E259" s="122"/>
    </row>
    <row r="260" spans="1:5" x14ac:dyDescent="0.25">
      <c r="B260" s="27" t="s">
        <v>182</v>
      </c>
      <c r="C260" s="49" t="s">
        <v>183</v>
      </c>
      <c r="D260" s="28"/>
      <c r="E260" s="28"/>
    </row>
    <row r="261" spans="1:5" x14ac:dyDescent="0.25">
      <c r="B261" s="29"/>
      <c r="C261" s="50"/>
      <c r="D261" s="30"/>
      <c r="E261" s="31"/>
    </row>
    <row r="262" spans="1:5" x14ac:dyDescent="0.25">
      <c r="A262" t="s">
        <v>32</v>
      </c>
      <c r="B262" s="29">
        <f>B245</f>
        <v>0.625</v>
      </c>
      <c r="C262" s="51"/>
      <c r="D262" s="38">
        <v>1</v>
      </c>
      <c r="E262" s="32">
        <v>0</v>
      </c>
    </row>
    <row r="263" spans="1:5" x14ac:dyDescent="0.25">
      <c r="A263" t="str">
        <f>A262</f>
        <v>S</v>
      </c>
      <c r="B263" s="29">
        <f t="shared" ref="B263:B271" si="29">B246</f>
        <v>0.75</v>
      </c>
      <c r="C263" s="51">
        <v>24897</v>
      </c>
      <c r="D263" s="38">
        <v>1</v>
      </c>
      <c r="E263" s="32">
        <v>24897</v>
      </c>
    </row>
    <row r="264" spans="1:5" x14ac:dyDescent="0.25">
      <c r="A264" t="str">
        <f t="shared" ref="A264:A271" si="30">A263</f>
        <v>S</v>
      </c>
      <c r="B264" s="29">
        <f t="shared" si="29"/>
        <v>1</v>
      </c>
      <c r="C264" s="51">
        <v>7940</v>
      </c>
      <c r="D264" s="38">
        <v>1.67</v>
      </c>
      <c r="E264" s="32">
        <v>13259.8</v>
      </c>
    </row>
    <row r="265" spans="1:5" x14ac:dyDescent="0.25">
      <c r="A265" t="str">
        <f t="shared" si="30"/>
        <v>S</v>
      </c>
      <c r="B265" s="29">
        <f t="shared" si="29"/>
        <v>1.5</v>
      </c>
      <c r="C265" s="51">
        <v>55</v>
      </c>
      <c r="D265" s="38">
        <v>3.33</v>
      </c>
      <c r="E265" s="32">
        <v>183.15</v>
      </c>
    </row>
    <row r="266" spans="1:5" x14ac:dyDescent="0.25">
      <c r="A266" t="str">
        <f t="shared" si="30"/>
        <v>S</v>
      </c>
      <c r="B266" s="29">
        <f t="shared" si="29"/>
        <v>2</v>
      </c>
      <c r="C266" s="51">
        <v>1</v>
      </c>
      <c r="D266" s="38">
        <v>5.33</v>
      </c>
      <c r="E266" s="32">
        <v>5.33</v>
      </c>
    </row>
    <row r="267" spans="1:5" x14ac:dyDescent="0.25">
      <c r="A267" t="str">
        <f t="shared" si="30"/>
        <v>S</v>
      </c>
      <c r="B267" s="29">
        <f t="shared" si="29"/>
        <v>3</v>
      </c>
      <c r="C267" s="51"/>
      <c r="D267" s="38">
        <v>10</v>
      </c>
      <c r="E267" s="32">
        <v>0</v>
      </c>
    </row>
    <row r="268" spans="1:5" x14ac:dyDescent="0.25">
      <c r="A268" t="str">
        <f t="shared" si="30"/>
        <v>S</v>
      </c>
      <c r="B268" s="29">
        <f t="shared" si="29"/>
        <v>4</v>
      </c>
      <c r="C268" s="51"/>
      <c r="D268" s="38">
        <v>16.670000000000002</v>
      </c>
      <c r="E268" s="32">
        <v>0</v>
      </c>
    </row>
    <row r="269" spans="1:5" x14ac:dyDescent="0.25">
      <c r="A269" t="str">
        <f t="shared" si="30"/>
        <v>S</v>
      </c>
      <c r="B269" s="29">
        <f t="shared" si="29"/>
        <v>6</v>
      </c>
      <c r="C269" s="51"/>
      <c r="D269" s="38">
        <v>36.67</v>
      </c>
      <c r="E269" s="32">
        <v>0</v>
      </c>
    </row>
    <row r="270" spans="1:5" x14ac:dyDescent="0.25">
      <c r="A270" t="str">
        <f t="shared" si="30"/>
        <v>S</v>
      </c>
      <c r="B270" s="29">
        <f t="shared" si="29"/>
        <v>8</v>
      </c>
      <c r="C270" s="51"/>
      <c r="D270" s="38">
        <v>60</v>
      </c>
      <c r="E270" s="32">
        <v>0</v>
      </c>
    </row>
    <row r="271" spans="1:5" x14ac:dyDescent="0.25">
      <c r="A271" t="str">
        <f t="shared" si="30"/>
        <v>S</v>
      </c>
      <c r="B271" s="29">
        <f t="shared" si="29"/>
        <v>10</v>
      </c>
      <c r="C271" s="51"/>
      <c r="D271" s="38">
        <v>93.33</v>
      </c>
      <c r="E271" s="32">
        <v>0</v>
      </c>
    </row>
    <row r="272" spans="1:5" x14ac:dyDescent="0.25">
      <c r="B272" s="29"/>
      <c r="C272" s="52"/>
      <c r="D272" s="33"/>
      <c r="E272" s="34"/>
    </row>
    <row r="273" spans="1:5" ht="15.75" thickBot="1" x14ac:dyDescent="0.3">
      <c r="B273" s="35" t="s">
        <v>184</v>
      </c>
      <c r="C273" s="53">
        <v>32892</v>
      </c>
      <c r="D273" s="36"/>
      <c r="E273" s="36">
        <v>38344.280000000006</v>
      </c>
    </row>
    <row r="274" spans="1:5" ht="15.75" thickBot="1" x14ac:dyDescent="0.3">
      <c r="B274" s="37"/>
      <c r="C274" s="48"/>
      <c r="D274" s="37"/>
      <c r="E274" s="37"/>
    </row>
    <row r="275" spans="1:5" x14ac:dyDescent="0.25">
      <c r="B275" s="115" t="s">
        <v>204</v>
      </c>
      <c r="C275" s="117" t="s">
        <v>179</v>
      </c>
      <c r="D275" s="119" t="s">
        <v>180</v>
      </c>
      <c r="E275" s="121" t="s">
        <v>181</v>
      </c>
    </row>
    <row r="276" spans="1:5" x14ac:dyDescent="0.25">
      <c r="B276" s="116"/>
      <c r="C276" s="118"/>
      <c r="D276" s="120"/>
      <c r="E276" s="122"/>
    </row>
    <row r="277" spans="1:5" x14ac:dyDescent="0.25">
      <c r="B277" s="27" t="s">
        <v>182</v>
      </c>
      <c r="C277" s="49" t="s">
        <v>183</v>
      </c>
      <c r="D277" s="28"/>
      <c r="E277" s="28"/>
    </row>
    <row r="278" spans="1:5" x14ac:dyDescent="0.25">
      <c r="B278" s="29"/>
      <c r="C278" s="50"/>
      <c r="D278" s="30"/>
      <c r="E278" s="31"/>
    </row>
    <row r="279" spans="1:5" x14ac:dyDescent="0.25">
      <c r="A279" t="s">
        <v>33</v>
      </c>
      <c r="B279" s="29">
        <f>B262</f>
        <v>0.625</v>
      </c>
      <c r="C279" s="51"/>
      <c r="D279" s="38">
        <v>1</v>
      </c>
      <c r="E279" s="32">
        <v>0</v>
      </c>
    </row>
    <row r="280" spans="1:5" x14ac:dyDescent="0.25">
      <c r="A280" t="str">
        <f>A279</f>
        <v>SH</v>
      </c>
      <c r="B280" s="29">
        <f t="shared" ref="B280:B288" si="31">B263</f>
        <v>0.75</v>
      </c>
      <c r="C280" s="51">
        <v>68</v>
      </c>
      <c r="D280" s="38">
        <v>1</v>
      </c>
      <c r="E280" s="32">
        <v>68</v>
      </c>
    </row>
    <row r="281" spans="1:5" x14ac:dyDescent="0.25">
      <c r="A281" t="str">
        <f t="shared" ref="A281:A288" si="32">A280</f>
        <v>SH</v>
      </c>
      <c r="B281" s="29">
        <f t="shared" si="31"/>
        <v>1</v>
      </c>
      <c r="C281" s="51">
        <v>2</v>
      </c>
      <c r="D281" s="38">
        <v>1.67</v>
      </c>
      <c r="E281" s="32">
        <v>3.34</v>
      </c>
    </row>
    <row r="282" spans="1:5" x14ac:dyDescent="0.25">
      <c r="A282" t="str">
        <f t="shared" si="32"/>
        <v>SH</v>
      </c>
      <c r="B282" s="29">
        <f t="shared" si="31"/>
        <v>1.5</v>
      </c>
      <c r="C282" s="51"/>
      <c r="D282" s="38">
        <v>3.33</v>
      </c>
      <c r="E282" s="32">
        <v>0</v>
      </c>
    </row>
    <row r="283" spans="1:5" x14ac:dyDescent="0.25">
      <c r="A283" t="str">
        <f t="shared" si="32"/>
        <v>SH</v>
      </c>
      <c r="B283" s="29">
        <f t="shared" si="31"/>
        <v>2</v>
      </c>
      <c r="C283" s="51"/>
      <c r="D283" s="38">
        <v>5.33</v>
      </c>
      <c r="E283" s="32">
        <v>0</v>
      </c>
    </row>
    <row r="284" spans="1:5" x14ac:dyDescent="0.25">
      <c r="A284" t="str">
        <f t="shared" si="32"/>
        <v>SH</v>
      </c>
      <c r="B284" s="29">
        <f t="shared" si="31"/>
        <v>3</v>
      </c>
      <c r="C284" s="51"/>
      <c r="D284" s="38">
        <v>10</v>
      </c>
      <c r="E284" s="32">
        <v>0</v>
      </c>
    </row>
    <row r="285" spans="1:5" x14ac:dyDescent="0.25">
      <c r="A285" t="str">
        <f t="shared" si="32"/>
        <v>SH</v>
      </c>
      <c r="B285" s="29">
        <f t="shared" si="31"/>
        <v>4</v>
      </c>
      <c r="C285" s="51"/>
      <c r="D285" s="38">
        <v>16.670000000000002</v>
      </c>
      <c r="E285" s="32">
        <v>0</v>
      </c>
    </row>
    <row r="286" spans="1:5" x14ac:dyDescent="0.25">
      <c r="A286" t="str">
        <f t="shared" si="32"/>
        <v>SH</v>
      </c>
      <c r="B286" s="29">
        <f t="shared" si="31"/>
        <v>6</v>
      </c>
      <c r="C286" s="51"/>
      <c r="D286" s="38">
        <v>36.67</v>
      </c>
      <c r="E286" s="32">
        <v>0</v>
      </c>
    </row>
    <row r="287" spans="1:5" x14ac:dyDescent="0.25">
      <c r="A287" t="str">
        <f t="shared" si="32"/>
        <v>SH</v>
      </c>
      <c r="B287" s="29">
        <f t="shared" si="31"/>
        <v>8</v>
      </c>
      <c r="C287" s="51"/>
      <c r="D287" s="38">
        <v>60</v>
      </c>
      <c r="E287" s="32">
        <v>0</v>
      </c>
    </row>
    <row r="288" spans="1:5" x14ac:dyDescent="0.25">
      <c r="A288" t="str">
        <f t="shared" si="32"/>
        <v>SH</v>
      </c>
      <c r="B288" s="29">
        <f t="shared" si="31"/>
        <v>10</v>
      </c>
      <c r="C288" s="51"/>
      <c r="D288" s="38">
        <v>93.33</v>
      </c>
      <c r="E288" s="32">
        <v>0</v>
      </c>
    </row>
    <row r="289" spans="1:5" x14ac:dyDescent="0.25">
      <c r="B289" s="29"/>
      <c r="C289" s="52"/>
      <c r="D289" s="33"/>
      <c r="E289" s="34"/>
    </row>
    <row r="290" spans="1:5" ht="15.75" thickBot="1" x14ac:dyDescent="0.3">
      <c r="B290" s="35" t="s">
        <v>184</v>
      </c>
      <c r="C290" s="53">
        <v>70</v>
      </c>
      <c r="D290" s="36"/>
      <c r="E290" s="36">
        <v>71.34</v>
      </c>
    </row>
    <row r="291" spans="1:5" ht="15.75" thickBot="1" x14ac:dyDescent="0.3">
      <c r="B291" s="37"/>
      <c r="C291" s="48"/>
      <c r="D291" s="37"/>
      <c r="E291" s="37"/>
    </row>
    <row r="292" spans="1:5" x14ac:dyDescent="0.25">
      <c r="B292" s="115" t="s">
        <v>205</v>
      </c>
      <c r="C292" s="117" t="s">
        <v>179</v>
      </c>
      <c r="D292" s="119" t="s">
        <v>180</v>
      </c>
      <c r="E292" s="121" t="s">
        <v>181</v>
      </c>
    </row>
    <row r="293" spans="1:5" x14ac:dyDescent="0.25">
      <c r="B293" s="116"/>
      <c r="C293" s="118"/>
      <c r="D293" s="120"/>
      <c r="E293" s="122"/>
    </row>
    <row r="294" spans="1:5" x14ac:dyDescent="0.25">
      <c r="B294" s="27" t="s">
        <v>188</v>
      </c>
      <c r="C294" s="49" t="s">
        <v>183</v>
      </c>
      <c r="D294" s="28"/>
      <c r="E294" s="28"/>
    </row>
    <row r="295" spans="1:5" x14ac:dyDescent="0.25">
      <c r="B295" s="29"/>
      <c r="C295" s="50"/>
      <c r="D295" s="30"/>
      <c r="E295" s="31"/>
    </row>
    <row r="296" spans="1:5" x14ac:dyDescent="0.25">
      <c r="A296" s="41" t="str">
        <f>Consumption!C612</f>
        <v>SS</v>
      </c>
      <c r="B296" s="29">
        <f>B279</f>
        <v>0.625</v>
      </c>
      <c r="C296" s="51"/>
      <c r="D296" s="38">
        <v>1</v>
      </c>
      <c r="E296" s="32">
        <v>0</v>
      </c>
    </row>
    <row r="297" spans="1:5" x14ac:dyDescent="0.25">
      <c r="A297" t="str">
        <f>A296</f>
        <v>SS</v>
      </c>
      <c r="B297" s="29">
        <f t="shared" ref="B297:B305" si="33">B280</f>
        <v>0.75</v>
      </c>
      <c r="C297" s="51">
        <v>2</v>
      </c>
      <c r="D297" s="38">
        <v>1</v>
      </c>
      <c r="E297" s="32">
        <v>2</v>
      </c>
    </row>
    <row r="298" spans="1:5" x14ac:dyDescent="0.25">
      <c r="A298" t="str">
        <f t="shared" ref="A298:A305" si="34">A297</f>
        <v>SS</v>
      </c>
      <c r="B298" s="29">
        <f t="shared" si="33"/>
        <v>1</v>
      </c>
      <c r="C298" s="51">
        <v>3</v>
      </c>
      <c r="D298" s="38">
        <v>1.67</v>
      </c>
      <c r="E298" s="32">
        <v>5.01</v>
      </c>
    </row>
    <row r="299" spans="1:5" x14ac:dyDescent="0.25">
      <c r="A299" t="str">
        <f t="shared" si="34"/>
        <v>SS</v>
      </c>
      <c r="B299" s="29">
        <f t="shared" si="33"/>
        <v>1.5</v>
      </c>
      <c r="C299" s="51">
        <v>6</v>
      </c>
      <c r="D299" s="38">
        <v>3.33</v>
      </c>
      <c r="E299" s="32">
        <v>19.98</v>
      </c>
    </row>
    <row r="300" spans="1:5" x14ac:dyDescent="0.25">
      <c r="A300" t="str">
        <f t="shared" si="34"/>
        <v>SS</v>
      </c>
      <c r="B300" s="29">
        <f t="shared" si="33"/>
        <v>2</v>
      </c>
      <c r="C300" s="51">
        <v>27</v>
      </c>
      <c r="D300" s="38">
        <v>5.33</v>
      </c>
      <c r="E300" s="32">
        <v>143.91</v>
      </c>
    </row>
    <row r="301" spans="1:5" x14ac:dyDescent="0.25">
      <c r="A301" t="str">
        <f t="shared" si="34"/>
        <v>SS</v>
      </c>
      <c r="B301" s="29">
        <f t="shared" si="33"/>
        <v>3</v>
      </c>
      <c r="C301" s="51">
        <v>20</v>
      </c>
      <c r="D301" s="38">
        <v>10</v>
      </c>
      <c r="E301" s="32">
        <v>200</v>
      </c>
    </row>
    <row r="302" spans="1:5" x14ac:dyDescent="0.25">
      <c r="A302" t="str">
        <f t="shared" si="34"/>
        <v>SS</v>
      </c>
      <c r="B302" s="29">
        <f t="shared" si="33"/>
        <v>4</v>
      </c>
      <c r="C302" s="51">
        <v>18</v>
      </c>
      <c r="D302" s="38">
        <v>16.670000000000002</v>
      </c>
      <c r="E302" s="32">
        <v>300.06000000000006</v>
      </c>
    </row>
    <row r="303" spans="1:5" x14ac:dyDescent="0.25">
      <c r="A303" t="str">
        <f t="shared" si="34"/>
        <v>SS</v>
      </c>
      <c r="B303" s="29">
        <f t="shared" si="33"/>
        <v>6</v>
      </c>
      <c r="C303" s="51">
        <v>2</v>
      </c>
      <c r="D303" s="38">
        <v>36.67</v>
      </c>
      <c r="E303" s="32">
        <v>73.34</v>
      </c>
    </row>
    <row r="304" spans="1:5" x14ac:dyDescent="0.25">
      <c r="A304" t="str">
        <f t="shared" si="34"/>
        <v>SS</v>
      </c>
      <c r="B304" s="29">
        <f t="shared" si="33"/>
        <v>8</v>
      </c>
      <c r="C304" s="51"/>
      <c r="D304" s="38">
        <v>60</v>
      </c>
      <c r="E304" s="32">
        <v>0</v>
      </c>
    </row>
    <row r="305" spans="1:5" x14ac:dyDescent="0.25">
      <c r="A305" t="str">
        <f t="shared" si="34"/>
        <v>SS</v>
      </c>
      <c r="B305" s="29">
        <f t="shared" si="33"/>
        <v>10</v>
      </c>
      <c r="C305" s="51"/>
      <c r="D305" s="38">
        <v>93.33</v>
      </c>
      <c r="E305" s="32">
        <v>0</v>
      </c>
    </row>
    <row r="306" spans="1:5" x14ac:dyDescent="0.25">
      <c r="B306" s="29"/>
      <c r="C306" s="52"/>
      <c r="D306" s="33"/>
      <c r="E306" s="34"/>
    </row>
    <row r="307" spans="1:5" ht="15.75" thickBot="1" x14ac:dyDescent="0.3">
      <c r="B307" s="35" t="s">
        <v>184</v>
      </c>
      <c r="C307" s="53">
        <v>78</v>
      </c>
      <c r="D307" s="36"/>
      <c r="E307" s="36">
        <v>744.30000000000007</v>
      </c>
    </row>
    <row r="308" spans="1:5" x14ac:dyDescent="0.25">
      <c r="B308" s="39"/>
      <c r="C308" s="54"/>
      <c r="D308" s="40"/>
      <c r="E308" s="40"/>
    </row>
    <row r="314" spans="1:5" x14ac:dyDescent="0.25">
      <c r="C314" s="47" t="s">
        <v>256</v>
      </c>
      <c r="E314" t="s">
        <v>256</v>
      </c>
    </row>
    <row r="317" spans="1:5" x14ac:dyDescent="0.25">
      <c r="A317" s="13" t="s">
        <v>11</v>
      </c>
      <c r="B317" s="13" t="s">
        <v>43</v>
      </c>
      <c r="C317" s="47">
        <f ca="1">SUMIF(A$7:C$305,A317,C$7:C$305)</f>
        <v>45</v>
      </c>
    </row>
    <row r="318" spans="1:5" x14ac:dyDescent="0.25">
      <c r="A318" s="13" t="s">
        <v>16</v>
      </c>
      <c r="B318" s="13" t="s">
        <v>44</v>
      </c>
      <c r="C318" s="47">
        <f t="shared" ref="C318:C365" ca="1" si="35">SUMIF(A$7:C$305,A318,C$7:C$305)</f>
        <v>2224</v>
      </c>
    </row>
    <row r="319" spans="1:5" ht="30" x14ac:dyDescent="0.25">
      <c r="A319" s="13" t="s">
        <v>17</v>
      </c>
      <c r="B319" s="13" t="s">
        <v>45</v>
      </c>
      <c r="C319" s="47">
        <f t="shared" ca="1" si="35"/>
        <v>4</v>
      </c>
    </row>
    <row r="320" spans="1:5" x14ac:dyDescent="0.25">
      <c r="A320" s="13" t="s">
        <v>18</v>
      </c>
      <c r="B320" s="13" t="s">
        <v>46</v>
      </c>
      <c r="C320" s="47">
        <f t="shared" ca="1" si="35"/>
        <v>142</v>
      </c>
    </row>
    <row r="321" spans="1:3" x14ac:dyDescent="0.25">
      <c r="A321" s="13" t="s">
        <v>19</v>
      </c>
      <c r="B321" s="13" t="s">
        <v>47</v>
      </c>
      <c r="C321" s="47">
        <f t="shared" ca="1" si="35"/>
        <v>909</v>
      </c>
    </row>
    <row r="322" spans="1:3" x14ac:dyDescent="0.25">
      <c r="A322" s="13" t="s">
        <v>48</v>
      </c>
      <c r="B322" s="13" t="s">
        <v>49</v>
      </c>
      <c r="C322" s="47">
        <f t="shared" ca="1" si="35"/>
        <v>0</v>
      </c>
    </row>
    <row r="323" spans="1:3" x14ac:dyDescent="0.25">
      <c r="A323" s="13" t="s">
        <v>20</v>
      </c>
      <c r="B323" s="13" t="s">
        <v>50</v>
      </c>
      <c r="C323" s="47">
        <f t="shared" ca="1" si="35"/>
        <v>1</v>
      </c>
    </row>
    <row r="324" spans="1:3" x14ac:dyDescent="0.25">
      <c r="A324" s="13" t="s">
        <v>21</v>
      </c>
      <c r="B324" s="13" t="s">
        <v>51</v>
      </c>
      <c r="C324" s="47">
        <f t="shared" ca="1" si="35"/>
        <v>69</v>
      </c>
    </row>
    <row r="325" spans="1:3" x14ac:dyDescent="0.25">
      <c r="A325" s="13" t="s">
        <v>52</v>
      </c>
      <c r="B325" s="13" t="s">
        <v>53</v>
      </c>
      <c r="C325" s="47">
        <f t="shared" ca="1" si="35"/>
        <v>0</v>
      </c>
    </row>
    <row r="326" spans="1:3" x14ac:dyDescent="0.25">
      <c r="A326" s="13" t="s">
        <v>54</v>
      </c>
      <c r="B326" s="13" t="s">
        <v>55</v>
      </c>
      <c r="C326" s="47">
        <f t="shared" ca="1" si="35"/>
        <v>0</v>
      </c>
    </row>
    <row r="327" spans="1:3" x14ac:dyDescent="0.25">
      <c r="A327" s="13" t="s">
        <v>56</v>
      </c>
      <c r="B327" s="13" t="s">
        <v>57</v>
      </c>
      <c r="C327" s="47">
        <f t="shared" ca="1" si="35"/>
        <v>0</v>
      </c>
    </row>
    <row r="328" spans="1:3" x14ac:dyDescent="0.25">
      <c r="A328" s="13" t="s">
        <v>22</v>
      </c>
      <c r="B328" s="13" t="s">
        <v>58</v>
      </c>
      <c r="C328" s="47">
        <f t="shared" ca="1" si="35"/>
        <v>0</v>
      </c>
    </row>
    <row r="329" spans="1:3" x14ac:dyDescent="0.25">
      <c r="A329" s="13" t="s">
        <v>59</v>
      </c>
      <c r="B329" s="13" t="s">
        <v>60</v>
      </c>
      <c r="C329" s="47">
        <f t="shared" ca="1" si="35"/>
        <v>0</v>
      </c>
    </row>
    <row r="330" spans="1:3" x14ac:dyDescent="0.25">
      <c r="A330" s="13" t="s">
        <v>61</v>
      </c>
      <c r="B330" s="13" t="s">
        <v>62</v>
      </c>
      <c r="C330" s="47">
        <f t="shared" ca="1" si="35"/>
        <v>0</v>
      </c>
    </row>
    <row r="331" spans="1:3" x14ac:dyDescent="0.25">
      <c r="A331" s="13" t="s">
        <v>63</v>
      </c>
      <c r="B331" s="13" t="s">
        <v>64</v>
      </c>
      <c r="C331" s="47">
        <f t="shared" ca="1" si="35"/>
        <v>0</v>
      </c>
    </row>
    <row r="332" spans="1:3" x14ac:dyDescent="0.25">
      <c r="A332" s="13" t="s">
        <v>65</v>
      </c>
      <c r="B332" s="13" t="s">
        <v>66</v>
      </c>
      <c r="C332" s="47">
        <f t="shared" ca="1" si="35"/>
        <v>0</v>
      </c>
    </row>
    <row r="333" spans="1:3" x14ac:dyDescent="0.25">
      <c r="A333" s="13" t="s">
        <v>67</v>
      </c>
      <c r="B333" s="13" t="s">
        <v>68</v>
      </c>
      <c r="C333" s="47">
        <f t="shared" ca="1" si="35"/>
        <v>0</v>
      </c>
    </row>
    <row r="334" spans="1:3" x14ac:dyDescent="0.25">
      <c r="A334" s="13" t="s">
        <v>69</v>
      </c>
      <c r="B334" s="13" t="s">
        <v>70</v>
      </c>
      <c r="C334" s="47">
        <f t="shared" ca="1" si="35"/>
        <v>0</v>
      </c>
    </row>
    <row r="335" spans="1:3" x14ac:dyDescent="0.25">
      <c r="A335" s="13" t="s">
        <v>71</v>
      </c>
      <c r="B335" s="13" t="s">
        <v>72</v>
      </c>
      <c r="C335" s="47">
        <f t="shared" ca="1" si="35"/>
        <v>0</v>
      </c>
    </row>
    <row r="336" spans="1:3" x14ac:dyDescent="0.25">
      <c r="A336" s="13" t="s">
        <v>23</v>
      </c>
      <c r="B336" s="13" t="s">
        <v>73</v>
      </c>
      <c r="C336" s="47">
        <f t="shared" ca="1" si="35"/>
        <v>77</v>
      </c>
    </row>
    <row r="337" spans="1:3" x14ac:dyDescent="0.25">
      <c r="A337" s="13" t="s">
        <v>74</v>
      </c>
      <c r="B337" s="13" t="s">
        <v>75</v>
      </c>
      <c r="C337" s="47">
        <f t="shared" ca="1" si="35"/>
        <v>0</v>
      </c>
    </row>
    <row r="338" spans="1:3" x14ac:dyDescent="0.25">
      <c r="A338" s="13" t="s">
        <v>76</v>
      </c>
      <c r="B338" s="13" t="s">
        <v>77</v>
      </c>
      <c r="C338" s="47">
        <f t="shared" ca="1" si="35"/>
        <v>0</v>
      </c>
    </row>
    <row r="339" spans="1:3" x14ac:dyDescent="0.25">
      <c r="A339" s="13" t="s">
        <v>24</v>
      </c>
      <c r="B339" s="13" t="s">
        <v>78</v>
      </c>
      <c r="C339" s="47">
        <f t="shared" ca="1" si="35"/>
        <v>426</v>
      </c>
    </row>
    <row r="340" spans="1:3" x14ac:dyDescent="0.25">
      <c r="A340" s="13" t="s">
        <v>79</v>
      </c>
      <c r="B340" s="13" t="s">
        <v>80</v>
      </c>
      <c r="C340" s="47">
        <f t="shared" ca="1" si="35"/>
        <v>0</v>
      </c>
    </row>
    <row r="341" spans="1:3" x14ac:dyDescent="0.25">
      <c r="A341" s="13" t="s">
        <v>81</v>
      </c>
      <c r="B341" s="13" t="s">
        <v>82</v>
      </c>
      <c r="C341" s="47">
        <f t="shared" ca="1" si="35"/>
        <v>0</v>
      </c>
    </row>
    <row r="342" spans="1:3" x14ac:dyDescent="0.25">
      <c r="A342" s="13" t="s">
        <v>83</v>
      </c>
      <c r="B342" s="13" t="s">
        <v>84</v>
      </c>
      <c r="C342" s="47">
        <f t="shared" ca="1" si="35"/>
        <v>0</v>
      </c>
    </row>
    <row r="343" spans="1:3" x14ac:dyDescent="0.25">
      <c r="A343" s="13" t="s">
        <v>25</v>
      </c>
      <c r="B343" s="13" t="s">
        <v>85</v>
      </c>
      <c r="C343" s="47">
        <f t="shared" ca="1" si="35"/>
        <v>145</v>
      </c>
    </row>
    <row r="344" spans="1:3" x14ac:dyDescent="0.25">
      <c r="A344" s="13" t="s">
        <v>86</v>
      </c>
      <c r="B344" s="13" t="s">
        <v>87</v>
      </c>
      <c r="C344" s="47">
        <f t="shared" ca="1" si="35"/>
        <v>0</v>
      </c>
    </row>
    <row r="345" spans="1:3" x14ac:dyDescent="0.25">
      <c r="A345" s="13" t="s">
        <v>36</v>
      </c>
      <c r="B345" s="13" t="s">
        <v>88</v>
      </c>
      <c r="C345" s="47">
        <f t="shared" ca="1" si="35"/>
        <v>0</v>
      </c>
    </row>
    <row r="346" spans="1:3" x14ac:dyDescent="0.25">
      <c r="A346" s="13" t="s">
        <v>26</v>
      </c>
      <c r="B346" s="13" t="s">
        <v>89</v>
      </c>
      <c r="C346" s="47">
        <f t="shared" ca="1" si="35"/>
        <v>5</v>
      </c>
    </row>
    <row r="347" spans="1:3" x14ac:dyDescent="0.25">
      <c r="A347" s="13" t="s">
        <v>27</v>
      </c>
      <c r="B347" s="13" t="s">
        <v>90</v>
      </c>
      <c r="C347" s="47">
        <f t="shared" ca="1" si="35"/>
        <v>43</v>
      </c>
    </row>
    <row r="348" spans="1:3" x14ac:dyDescent="0.25">
      <c r="A348" s="13" t="s">
        <v>28</v>
      </c>
      <c r="B348" s="13" t="s">
        <v>91</v>
      </c>
      <c r="C348" s="47">
        <f t="shared" ca="1" si="35"/>
        <v>462</v>
      </c>
    </row>
    <row r="349" spans="1:3" x14ac:dyDescent="0.25">
      <c r="A349" s="13" t="s">
        <v>29</v>
      </c>
      <c r="B349" s="13" t="s">
        <v>92</v>
      </c>
      <c r="C349" s="47">
        <f t="shared" ca="1" si="35"/>
        <v>1906</v>
      </c>
    </row>
    <row r="350" spans="1:3" x14ac:dyDescent="0.25">
      <c r="A350" s="13" t="s">
        <v>93</v>
      </c>
      <c r="B350" s="13" t="s">
        <v>94</v>
      </c>
      <c r="C350" s="47">
        <f t="shared" ca="1" si="35"/>
        <v>0</v>
      </c>
    </row>
    <row r="351" spans="1:3" x14ac:dyDescent="0.25">
      <c r="A351" s="13" t="s">
        <v>30</v>
      </c>
      <c r="B351" s="13" t="s">
        <v>95</v>
      </c>
      <c r="C351" s="47">
        <f t="shared" ca="1" si="35"/>
        <v>147</v>
      </c>
    </row>
    <row r="352" spans="1:3" x14ac:dyDescent="0.25">
      <c r="A352" s="13" t="s">
        <v>96</v>
      </c>
      <c r="B352" s="13" t="s">
        <v>97</v>
      </c>
      <c r="C352" s="47">
        <f t="shared" ca="1" si="35"/>
        <v>0</v>
      </c>
    </row>
    <row r="353" spans="1:6" x14ac:dyDescent="0.25">
      <c r="A353" s="13" t="s">
        <v>98</v>
      </c>
      <c r="B353" s="13" t="s">
        <v>99</v>
      </c>
      <c r="C353" s="47">
        <f t="shared" ca="1" si="35"/>
        <v>0</v>
      </c>
    </row>
    <row r="354" spans="1:6" ht="30" x14ac:dyDescent="0.25">
      <c r="A354" s="13" t="s">
        <v>100</v>
      </c>
      <c r="B354" s="13" t="s">
        <v>101</v>
      </c>
      <c r="C354" s="47">
        <f t="shared" ca="1" si="35"/>
        <v>0</v>
      </c>
    </row>
    <row r="355" spans="1:6" x14ac:dyDescent="0.25">
      <c r="A355" s="13" t="s">
        <v>102</v>
      </c>
      <c r="B355" s="13" t="s">
        <v>103</v>
      </c>
      <c r="C355" s="47">
        <f t="shared" ca="1" si="35"/>
        <v>0</v>
      </c>
    </row>
    <row r="356" spans="1:6" x14ac:dyDescent="0.25">
      <c r="A356" s="13" t="s">
        <v>31</v>
      </c>
      <c r="B356" s="13" t="s">
        <v>119</v>
      </c>
      <c r="C356" s="47">
        <f t="shared" ca="1" si="35"/>
        <v>0</v>
      </c>
    </row>
    <row r="357" spans="1:6" x14ac:dyDescent="0.25">
      <c r="A357" s="13" t="s">
        <v>104</v>
      </c>
      <c r="B357" s="13" t="s">
        <v>105</v>
      </c>
      <c r="C357" s="47">
        <f t="shared" ca="1" si="35"/>
        <v>0</v>
      </c>
    </row>
    <row r="358" spans="1:6" x14ac:dyDescent="0.25">
      <c r="A358" s="13" t="s">
        <v>32</v>
      </c>
      <c r="B358" s="13" t="s">
        <v>106</v>
      </c>
      <c r="C358" s="47">
        <f t="shared" ca="1" si="35"/>
        <v>32893</v>
      </c>
      <c r="E358">
        <v>15</v>
      </c>
      <c r="F358">
        <f ca="1">C358*E358</f>
        <v>493395</v>
      </c>
    </row>
    <row r="359" spans="1:6" x14ac:dyDescent="0.25">
      <c r="A359" s="13" t="s">
        <v>33</v>
      </c>
      <c r="B359" s="13" t="s">
        <v>107</v>
      </c>
      <c r="C359" s="47">
        <f t="shared" ca="1" si="35"/>
        <v>70</v>
      </c>
    </row>
    <row r="360" spans="1:6" x14ac:dyDescent="0.25">
      <c r="A360" s="13" t="s">
        <v>108</v>
      </c>
      <c r="B360" s="13" t="s">
        <v>109</v>
      </c>
      <c r="C360" s="47">
        <f t="shared" ca="1" si="35"/>
        <v>0</v>
      </c>
    </row>
    <row r="361" spans="1:6" ht="30" x14ac:dyDescent="0.25">
      <c r="A361" s="13" t="s">
        <v>110</v>
      </c>
      <c r="B361" s="13" t="s">
        <v>111</v>
      </c>
      <c r="C361" s="47">
        <f t="shared" ca="1" si="35"/>
        <v>0</v>
      </c>
    </row>
    <row r="362" spans="1:6" x14ac:dyDescent="0.25">
      <c r="A362" s="13" t="s">
        <v>34</v>
      </c>
      <c r="B362" s="13" t="s">
        <v>112</v>
      </c>
      <c r="C362" s="47">
        <f t="shared" ca="1" si="35"/>
        <v>78</v>
      </c>
    </row>
    <row r="363" spans="1:6" x14ac:dyDescent="0.25">
      <c r="A363" s="13" t="s">
        <v>113</v>
      </c>
      <c r="B363" s="13" t="s">
        <v>114</v>
      </c>
      <c r="C363" s="47">
        <f t="shared" ca="1" si="35"/>
        <v>0</v>
      </c>
    </row>
    <row r="364" spans="1:6" x14ac:dyDescent="0.25">
      <c r="A364" s="13" t="s">
        <v>115</v>
      </c>
      <c r="B364" s="13" t="s">
        <v>116</v>
      </c>
      <c r="C364" s="47">
        <f t="shared" ca="1" si="35"/>
        <v>0</v>
      </c>
    </row>
    <row r="365" spans="1:6" x14ac:dyDescent="0.25">
      <c r="A365" s="13" t="s">
        <v>117</v>
      </c>
      <c r="B365" s="13" t="s">
        <v>118</v>
      </c>
      <c r="C365" s="47">
        <f t="shared" ca="1" si="35"/>
        <v>0</v>
      </c>
    </row>
    <row r="369" spans="3:3" x14ac:dyDescent="0.25">
      <c r="C369" s="47">
        <f ca="1">SUM(C317:C365)</f>
        <v>39646</v>
      </c>
    </row>
  </sheetData>
  <mergeCells count="72">
    <mergeCell ref="B3:B4"/>
    <mergeCell ref="C3:C4"/>
    <mergeCell ref="D3:D4"/>
    <mergeCell ref="E3:E4"/>
    <mergeCell ref="B20:B21"/>
    <mergeCell ref="C20:C21"/>
    <mergeCell ref="D20:D21"/>
    <mergeCell ref="E20:E21"/>
    <mergeCell ref="B37:B38"/>
    <mergeCell ref="C37:C38"/>
    <mergeCell ref="D37:D38"/>
    <mergeCell ref="E37:E38"/>
    <mergeCell ref="B54:B55"/>
    <mergeCell ref="C54:C55"/>
    <mergeCell ref="D54:D55"/>
    <mergeCell ref="E54:E55"/>
    <mergeCell ref="B71:B72"/>
    <mergeCell ref="C71:C72"/>
    <mergeCell ref="D71:D72"/>
    <mergeCell ref="E71:E72"/>
    <mergeCell ref="B88:B89"/>
    <mergeCell ref="C88:C89"/>
    <mergeCell ref="D88:D89"/>
    <mergeCell ref="E88:E89"/>
    <mergeCell ref="B105:B106"/>
    <mergeCell ref="C105:C106"/>
    <mergeCell ref="D105:D106"/>
    <mergeCell ref="E105:E106"/>
    <mergeCell ref="B122:B123"/>
    <mergeCell ref="C122:C123"/>
    <mergeCell ref="D122:D123"/>
    <mergeCell ref="E122:E123"/>
    <mergeCell ref="B139:B140"/>
    <mergeCell ref="C139:C140"/>
    <mergeCell ref="D139:D140"/>
    <mergeCell ref="E139:E140"/>
    <mergeCell ref="B156:B157"/>
    <mergeCell ref="C156:C157"/>
    <mergeCell ref="D156:D157"/>
    <mergeCell ref="E156:E157"/>
    <mergeCell ref="B173:B174"/>
    <mergeCell ref="C173:C174"/>
    <mergeCell ref="D173:D174"/>
    <mergeCell ref="E173:E174"/>
    <mergeCell ref="B190:B191"/>
    <mergeCell ref="C190:C191"/>
    <mergeCell ref="D190:D191"/>
    <mergeCell ref="E190:E191"/>
    <mergeCell ref="B207:B208"/>
    <mergeCell ref="C207:C208"/>
    <mergeCell ref="D207:D208"/>
    <mergeCell ref="E207:E208"/>
    <mergeCell ref="B224:B225"/>
    <mergeCell ref="C224:C225"/>
    <mergeCell ref="D224:D225"/>
    <mergeCell ref="E224:E225"/>
    <mergeCell ref="B241:B242"/>
    <mergeCell ref="C241:C242"/>
    <mergeCell ref="D241:D242"/>
    <mergeCell ref="E241:E242"/>
    <mergeCell ref="B258:B259"/>
    <mergeCell ref="C258:C259"/>
    <mergeCell ref="D258:D259"/>
    <mergeCell ref="E258:E259"/>
    <mergeCell ref="B275:B276"/>
    <mergeCell ref="C275:C276"/>
    <mergeCell ref="D275:D276"/>
    <mergeCell ref="E275:E276"/>
    <mergeCell ref="B292:B293"/>
    <mergeCell ref="C292:C293"/>
    <mergeCell ref="D292:D293"/>
    <mergeCell ref="E292:E293"/>
  </mergeCells>
  <pageMargins left="0.7" right="0.7" top="0.75" bottom="0.75" header="0.3" footer="0.3"/>
  <pageSetup orientation="portrait" horizontalDpi="0" verticalDpi="0" r:id="rId1"/>
  <headerFooter>
    <oddHeader>&amp;L&amp;F  &amp;A&amp;RPage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Consumption Summary</vt:lpstr>
      <vt:lpstr>Consumption Change</vt:lpstr>
      <vt:lpstr>Average Consumption</vt:lpstr>
      <vt:lpstr>Revenue Summary</vt:lpstr>
      <vt:lpstr>Consumption</vt:lpstr>
      <vt:lpstr>Revenue</vt:lpstr>
      <vt:lpstr>Accounts</vt:lpstr>
      <vt:lpstr>Class Desc</vt:lpstr>
      <vt:lpstr>Accounts sum if</vt:lpstr>
      <vt:lpstr>'Average Consumption'!Print_Area</vt:lpstr>
      <vt:lpstr>'Consumption Change'!Print_Area</vt:lpstr>
      <vt:lpstr>'Consumption Summary'!Print_Area</vt:lpstr>
      <vt:lpstr>'Revenue Summary'!Print_Area</vt:lpstr>
      <vt:lpstr>'Accounts sum if'!Print_Titles</vt:lpstr>
      <vt:lpstr>'Average Consumption'!Print_Titles</vt:lpstr>
      <vt:lpstr>'Consumption Change'!Print_Titles</vt:lpstr>
      <vt:lpstr>'Consumption Summary'!Print_Titles</vt:lpstr>
      <vt:lpstr>'Revenue Summary'!Print_Titles</vt:lpstr>
    </vt:vector>
  </TitlesOfParts>
  <Company>Carollo Engineers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Abugbee</dc:creator>
  <cp:lastModifiedBy>Lawfrence Stein</cp:lastModifiedBy>
  <cp:lastPrinted>2016-01-10T18:56:30Z</cp:lastPrinted>
  <dcterms:created xsi:type="dcterms:W3CDTF">2015-12-16T16:42:40Z</dcterms:created>
  <dcterms:modified xsi:type="dcterms:W3CDTF">2017-01-26T14:56:41Z</dcterms:modified>
</cp:coreProperties>
</file>