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wfrence\Desktop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Sheet1!$E$3:$L$83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J83" i="1" s="1"/>
  <c r="K83" i="1" s="1"/>
  <c r="L83" i="1" s="1"/>
  <c r="I82" i="1"/>
  <c r="J82" i="1" s="1"/>
  <c r="K82" i="1" s="1"/>
  <c r="L82" i="1" s="1"/>
  <c r="I81" i="1"/>
  <c r="J81" i="1" s="1"/>
  <c r="K81" i="1" s="1"/>
  <c r="L81" i="1" s="1"/>
  <c r="I79" i="1"/>
  <c r="J79" i="1" s="1"/>
  <c r="K79" i="1" s="1"/>
  <c r="L79" i="1" s="1"/>
  <c r="I78" i="1"/>
  <c r="J78" i="1" s="1"/>
  <c r="K78" i="1" s="1"/>
  <c r="L78" i="1" s="1"/>
  <c r="I77" i="1"/>
  <c r="J77" i="1" s="1"/>
  <c r="K77" i="1" s="1"/>
  <c r="L77" i="1" s="1"/>
  <c r="I75" i="1"/>
  <c r="J75" i="1" s="1"/>
  <c r="K75" i="1" s="1"/>
  <c r="L75" i="1" s="1"/>
  <c r="I74" i="1"/>
  <c r="J74" i="1" s="1"/>
  <c r="K74" i="1" s="1"/>
  <c r="L74" i="1" s="1"/>
  <c r="I73" i="1"/>
  <c r="J73" i="1" s="1"/>
  <c r="K73" i="1" s="1"/>
  <c r="L73" i="1" s="1"/>
  <c r="I71" i="1"/>
  <c r="J71" i="1" s="1"/>
  <c r="K71" i="1" s="1"/>
  <c r="L71" i="1" s="1"/>
  <c r="I70" i="1"/>
  <c r="J70" i="1" s="1"/>
  <c r="K70" i="1" s="1"/>
  <c r="L70" i="1" s="1"/>
  <c r="I69" i="1"/>
  <c r="J69" i="1" s="1"/>
  <c r="K69" i="1" s="1"/>
  <c r="L69" i="1" s="1"/>
  <c r="I19" i="1" l="1"/>
  <c r="J19" i="1" s="1"/>
  <c r="K19" i="1" s="1"/>
  <c r="L19" i="1" s="1"/>
  <c r="I18" i="1"/>
  <c r="J18" i="1" s="1"/>
  <c r="K18" i="1" s="1"/>
  <c r="L18" i="1" s="1"/>
  <c r="I17" i="1"/>
  <c r="J17" i="1" s="1"/>
  <c r="K17" i="1" s="1"/>
  <c r="L17" i="1" s="1"/>
  <c r="I15" i="1"/>
  <c r="J15" i="1" s="1"/>
  <c r="K15" i="1" s="1"/>
  <c r="L15" i="1" s="1"/>
  <c r="I14" i="1"/>
  <c r="J14" i="1" s="1"/>
  <c r="K14" i="1" s="1"/>
  <c r="L14" i="1" s="1"/>
  <c r="I13" i="1"/>
  <c r="J13" i="1" s="1"/>
  <c r="K13" i="1" s="1"/>
  <c r="L13" i="1" s="1"/>
  <c r="I11" i="1"/>
  <c r="J11" i="1" s="1"/>
  <c r="K11" i="1" s="1"/>
  <c r="L11" i="1" s="1"/>
  <c r="I10" i="1"/>
  <c r="J10" i="1" s="1"/>
  <c r="K10" i="1" s="1"/>
  <c r="L10" i="1" s="1"/>
  <c r="I9" i="1"/>
  <c r="J9" i="1" s="1"/>
  <c r="K9" i="1" s="1"/>
  <c r="L9" i="1" s="1"/>
  <c r="I7" i="1"/>
  <c r="J7" i="1" s="1"/>
  <c r="K7" i="1" s="1"/>
  <c r="L7" i="1" s="1"/>
  <c r="I6" i="1"/>
  <c r="J6" i="1" s="1"/>
  <c r="K6" i="1" s="1"/>
  <c r="L6" i="1" s="1"/>
  <c r="I5" i="1"/>
  <c r="J5" i="1" s="1"/>
  <c r="K5" i="1" s="1"/>
  <c r="L5" i="1" s="1"/>
  <c r="I67" i="1" l="1"/>
  <c r="J67" i="1" s="1"/>
  <c r="K67" i="1" s="1"/>
  <c r="L67" i="1" s="1"/>
  <c r="I66" i="1"/>
  <c r="J66" i="1" s="1"/>
  <c r="K66" i="1" s="1"/>
  <c r="L66" i="1" s="1"/>
  <c r="I65" i="1"/>
  <c r="J65" i="1" s="1"/>
  <c r="K65" i="1" s="1"/>
  <c r="L65" i="1" s="1"/>
  <c r="I63" i="1"/>
  <c r="J63" i="1" s="1"/>
  <c r="K63" i="1" s="1"/>
  <c r="L63" i="1" s="1"/>
  <c r="I62" i="1"/>
  <c r="J62" i="1" s="1"/>
  <c r="K62" i="1" s="1"/>
  <c r="L62" i="1" s="1"/>
  <c r="I61" i="1"/>
  <c r="J61" i="1" s="1"/>
  <c r="K61" i="1" s="1"/>
  <c r="L61" i="1" s="1"/>
  <c r="I59" i="1"/>
  <c r="J59" i="1" s="1"/>
  <c r="K59" i="1" s="1"/>
  <c r="L59" i="1" s="1"/>
  <c r="I58" i="1"/>
  <c r="J58" i="1" s="1"/>
  <c r="K58" i="1" s="1"/>
  <c r="L58" i="1" s="1"/>
  <c r="I57" i="1"/>
  <c r="J57" i="1" s="1"/>
  <c r="K57" i="1" s="1"/>
  <c r="L57" i="1" s="1"/>
  <c r="I55" i="1"/>
  <c r="J55" i="1" s="1"/>
  <c r="K55" i="1" s="1"/>
  <c r="L55" i="1" s="1"/>
  <c r="I54" i="1"/>
  <c r="J54" i="1" s="1"/>
  <c r="K54" i="1" s="1"/>
  <c r="L54" i="1" s="1"/>
  <c r="I53" i="1"/>
  <c r="J53" i="1" s="1"/>
  <c r="K53" i="1" s="1"/>
  <c r="L53" i="1" s="1"/>
  <c r="I47" i="1"/>
  <c r="J47" i="1" s="1"/>
  <c r="K47" i="1" s="1"/>
  <c r="L47" i="1" s="1"/>
  <c r="I43" i="1"/>
  <c r="J43" i="1" s="1"/>
  <c r="K43" i="1" s="1"/>
  <c r="L43" i="1" s="1"/>
  <c r="I39" i="1"/>
  <c r="J39" i="1" s="1"/>
  <c r="K39" i="1" s="1"/>
  <c r="L39" i="1" s="1"/>
  <c r="I35" i="1"/>
  <c r="J35" i="1" s="1"/>
  <c r="K35" i="1" s="1"/>
  <c r="L35" i="1" s="1"/>
  <c r="I31" i="1"/>
  <c r="J31" i="1" s="1"/>
  <c r="K31" i="1" s="1"/>
  <c r="L31" i="1" s="1"/>
  <c r="I27" i="1"/>
  <c r="J27" i="1" s="1"/>
  <c r="K27" i="1" s="1"/>
  <c r="L27" i="1" s="1"/>
  <c r="I23" i="1"/>
  <c r="J23" i="1" s="1"/>
  <c r="K23" i="1" s="1"/>
  <c r="L23" i="1" s="1"/>
  <c r="I51" i="1"/>
  <c r="J51" i="1" s="1"/>
  <c r="K51" i="1" s="1"/>
  <c r="L51" i="1" s="1"/>
  <c r="I50" i="1" l="1"/>
  <c r="J50" i="1" s="1"/>
  <c r="K50" i="1" s="1"/>
  <c r="L50" i="1" s="1"/>
  <c r="I49" i="1"/>
  <c r="J49" i="1" s="1"/>
  <c r="K49" i="1" s="1"/>
  <c r="L49" i="1" s="1"/>
  <c r="I34" i="1"/>
  <c r="J34" i="1" s="1"/>
  <c r="K34" i="1" s="1"/>
  <c r="L34" i="1" s="1"/>
  <c r="I33" i="1"/>
  <c r="J33" i="1" s="1"/>
  <c r="K33" i="1" s="1"/>
  <c r="L33" i="1" s="1"/>
  <c r="I22" i="1"/>
  <c r="J22" i="1" s="1"/>
  <c r="K22" i="1" s="1"/>
  <c r="L22" i="1" s="1"/>
  <c r="I25" i="1"/>
  <c r="J25" i="1" s="1"/>
  <c r="K25" i="1" s="1"/>
  <c r="L25" i="1" s="1"/>
  <c r="I26" i="1"/>
  <c r="J26" i="1" s="1"/>
  <c r="K26" i="1" s="1"/>
  <c r="L26" i="1" s="1"/>
  <c r="I29" i="1"/>
  <c r="J29" i="1" s="1"/>
  <c r="K29" i="1" s="1"/>
  <c r="L29" i="1" s="1"/>
  <c r="I30" i="1"/>
  <c r="J30" i="1" s="1"/>
  <c r="K30" i="1" s="1"/>
  <c r="L30" i="1" s="1"/>
  <c r="I37" i="1"/>
  <c r="J37" i="1" s="1"/>
  <c r="K37" i="1" s="1"/>
  <c r="L37" i="1" s="1"/>
  <c r="I38" i="1"/>
  <c r="J38" i="1" s="1"/>
  <c r="K38" i="1" s="1"/>
  <c r="L38" i="1" s="1"/>
  <c r="I41" i="1"/>
  <c r="J41" i="1" s="1"/>
  <c r="K41" i="1" s="1"/>
  <c r="L41" i="1" s="1"/>
  <c r="I42" i="1"/>
  <c r="J42" i="1" s="1"/>
  <c r="K42" i="1" s="1"/>
  <c r="L42" i="1" s="1"/>
  <c r="I45" i="1"/>
  <c r="J45" i="1" s="1"/>
  <c r="K45" i="1" s="1"/>
  <c r="L45" i="1" s="1"/>
  <c r="I46" i="1"/>
  <c r="J46" i="1" s="1"/>
  <c r="K46" i="1" s="1"/>
  <c r="L46" i="1" s="1"/>
  <c r="I21" i="1"/>
  <c r="J21" i="1" s="1"/>
  <c r="K21" i="1" s="1"/>
  <c r="L21" i="1" s="1"/>
</calcChain>
</file>

<file path=xl/sharedStrings.xml><?xml version="1.0" encoding="utf-8"?>
<sst xmlns="http://schemas.openxmlformats.org/spreadsheetml/2006/main" count="21" uniqueCount="20">
  <si>
    <t xml:space="preserve">Interest </t>
  </si>
  <si>
    <t>Rate</t>
  </si>
  <si>
    <t>Amount</t>
  </si>
  <si>
    <t xml:space="preserve">Bond </t>
  </si>
  <si>
    <t>Period</t>
  </si>
  <si>
    <t>Annual</t>
  </si>
  <si>
    <t>Debt Service</t>
  </si>
  <si>
    <t xml:space="preserve">Total </t>
  </si>
  <si>
    <t>Payments</t>
  </si>
  <si>
    <t>Total</t>
  </si>
  <si>
    <t>Interest</t>
  </si>
  <si>
    <t>Average Interest</t>
  </si>
  <si>
    <t>Per Year</t>
  </si>
  <si>
    <t>BBB</t>
  </si>
  <si>
    <t>AA-</t>
  </si>
  <si>
    <t xml:space="preserve"> </t>
  </si>
  <si>
    <t>Est</t>
  </si>
  <si>
    <t>Bond Rating</t>
  </si>
  <si>
    <t>A</t>
  </si>
  <si>
    <t>Projected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</si>
</sst>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/>
    <xf numFmtId="6" fontId="1" fillId="0" borderId="1" xfId="0" applyNumberFormat="1" applyFont="1" applyBorder="1"/>
    <xf numFmtId="6" fontId="0" fillId="2" borderId="1" xfId="0" applyNumberFormat="1" applyFill="1" applyBorder="1"/>
    <xf numFmtId="6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L83"/>
  <sheetViews>
    <sheetView tabSelected="1" workbookViewId="0">
      <selection activeCell="E3" sqref="E3:L83"/>
    </sheetView>
  </sheetViews>
  <sheetFormatPr defaultRowHeight="15" x14ac:dyDescent="0.25"/>
  <cols>
    <col min="5" max="5" width="12.42578125" customWidth="1"/>
    <col min="6" max="6" width="15.85546875" style="1" customWidth="1"/>
    <col min="7" max="7" width="13.28515625" style="1" customWidth="1"/>
    <col min="8" max="8" width="14" style="1" customWidth="1"/>
    <col min="9" max="9" width="20.28515625" style="4" customWidth="1"/>
    <col min="10" max="10" width="17.28515625" customWidth="1"/>
    <col min="11" max="11" width="20.5703125" customWidth="1"/>
    <col min="12" max="12" width="17.42578125" style="5" customWidth="1"/>
  </cols>
  <sheetData>
    <row r="3" spans="5:12" x14ac:dyDescent="0.25">
      <c r="E3" t="s">
        <v>16</v>
      </c>
      <c r="F3" s="1" t="s">
        <v>0</v>
      </c>
      <c r="G3" s="1" t="s">
        <v>3</v>
      </c>
      <c r="H3" s="1" t="s">
        <v>3</v>
      </c>
      <c r="I3" s="4" t="s">
        <v>5</v>
      </c>
      <c r="J3" s="1" t="s">
        <v>7</v>
      </c>
      <c r="K3" s="1" t="s">
        <v>9</v>
      </c>
      <c r="L3" s="4" t="s">
        <v>11</v>
      </c>
    </row>
    <row r="4" spans="5:12" x14ac:dyDescent="0.25">
      <c r="E4" t="s">
        <v>17</v>
      </c>
      <c r="F4" s="1" t="s">
        <v>1</v>
      </c>
      <c r="G4" s="1" t="s">
        <v>4</v>
      </c>
      <c r="H4" s="1" t="s">
        <v>2</v>
      </c>
      <c r="I4" s="4" t="s">
        <v>6</v>
      </c>
      <c r="J4" s="1" t="s">
        <v>8</v>
      </c>
      <c r="K4" s="1" t="s">
        <v>10</v>
      </c>
      <c r="L4" s="4" t="s">
        <v>12</v>
      </c>
    </row>
    <row r="5" spans="5:12" ht="14.25" customHeight="1" x14ac:dyDescent="0.25">
      <c r="E5" t="s">
        <v>14</v>
      </c>
      <c r="F5" s="2">
        <v>2.8500000000000001E-2</v>
      </c>
      <c r="G5" s="1">
        <v>20</v>
      </c>
      <c r="H5" s="3">
        <v>100000000</v>
      </c>
      <c r="I5" s="4">
        <f>PMT(F5,G5,H5)</f>
        <v>-6628700.6080733631</v>
      </c>
      <c r="J5" s="5">
        <f>-I5*G5</f>
        <v>132574012.16146725</v>
      </c>
      <c r="K5" s="5">
        <f>J5-H5</f>
        <v>32574012.161467254</v>
      </c>
      <c r="L5" s="5">
        <f>K5/G5</f>
        <v>1628700.6080733626</v>
      </c>
    </row>
    <row r="6" spans="5:12" x14ac:dyDescent="0.25">
      <c r="F6" s="2">
        <v>2.8500000000000001E-2</v>
      </c>
      <c r="G6" s="1">
        <v>25</v>
      </c>
      <c r="H6" s="3">
        <v>100000000</v>
      </c>
      <c r="I6" s="4">
        <f t="shared" ref="I6:I7" si="0">PMT(F6,G6,H6)</f>
        <v>-5647228.6968060667</v>
      </c>
      <c r="J6" s="5">
        <f t="shared" ref="J6:J7" si="1">-I6*G6</f>
        <v>141180717.42015168</v>
      </c>
      <c r="K6" s="5">
        <f t="shared" ref="K6:K7" si="2">J6-H6</f>
        <v>41180717.420151681</v>
      </c>
      <c r="L6" s="5">
        <f t="shared" ref="L6:L7" si="3">K6/G6</f>
        <v>1647228.6968060671</v>
      </c>
    </row>
    <row r="7" spans="5:12" x14ac:dyDescent="0.25">
      <c r="F7" s="2">
        <v>2.8500000000000001E-2</v>
      </c>
      <c r="G7" s="1">
        <v>30</v>
      </c>
      <c r="H7" s="3">
        <v>100000000</v>
      </c>
      <c r="I7" s="4">
        <f t="shared" si="0"/>
        <v>-5003501.2805668451</v>
      </c>
      <c r="J7" s="5">
        <f t="shared" si="1"/>
        <v>150105038.41700536</v>
      </c>
      <c r="K7" s="5">
        <f t="shared" si="2"/>
        <v>50105038.41700536</v>
      </c>
      <c r="L7" s="5">
        <f t="shared" si="3"/>
        <v>1670167.9472335121</v>
      </c>
    </row>
    <row r="8" spans="5:12" x14ac:dyDescent="0.25">
      <c r="F8" s="2"/>
      <c r="H8" s="3"/>
      <c r="J8" s="5"/>
      <c r="K8" s="5"/>
    </row>
    <row r="9" spans="5:12" x14ac:dyDescent="0.25">
      <c r="F9" s="2">
        <v>2.8500000000000001E-2</v>
      </c>
      <c r="G9" s="1">
        <v>20</v>
      </c>
      <c r="H9" s="3">
        <v>200000000</v>
      </c>
      <c r="I9" s="4">
        <f t="shared" ref="I9:I11" si="4">PMT(F9,G9,H9)</f>
        <v>-13257401.216146726</v>
      </c>
      <c r="J9" s="5">
        <f t="shared" ref="J9:J11" si="5">-I9*G9</f>
        <v>265148024.32293451</v>
      </c>
      <c r="K9" s="5">
        <f t="shared" ref="K9:K10" si="6">J9-H9</f>
        <v>65148024.322934508</v>
      </c>
      <c r="L9" s="5">
        <f>K9/G9</f>
        <v>3257401.2161467252</v>
      </c>
    </row>
    <row r="10" spans="5:12" x14ac:dyDescent="0.25">
      <c r="F10" s="2">
        <v>2.8500000000000001E-2</v>
      </c>
      <c r="G10" s="1">
        <v>25</v>
      </c>
      <c r="H10" s="3">
        <v>200000000</v>
      </c>
      <c r="I10" s="4">
        <f t="shared" si="4"/>
        <v>-11294457.393612133</v>
      </c>
      <c r="J10" s="5">
        <f t="shared" si="5"/>
        <v>282361434.84030336</v>
      </c>
      <c r="K10" s="5">
        <f t="shared" si="6"/>
        <v>82361434.840303361</v>
      </c>
      <c r="L10" s="5">
        <f t="shared" ref="L10:L11" si="7">K10/G10</f>
        <v>3294457.3936121343</v>
      </c>
    </row>
    <row r="11" spans="5:12" x14ac:dyDescent="0.25">
      <c r="F11" s="2">
        <v>2.8500000000000001E-2</v>
      </c>
      <c r="G11" s="1">
        <v>30</v>
      </c>
      <c r="H11" s="3">
        <v>200000000</v>
      </c>
      <c r="I11" s="4">
        <f t="shared" si="4"/>
        <v>-10007002.56113369</v>
      </c>
      <c r="J11" s="5">
        <f t="shared" si="5"/>
        <v>300210076.83401072</v>
      </c>
      <c r="K11" s="5">
        <f>J11-H11</f>
        <v>100210076.83401072</v>
      </c>
      <c r="L11" s="5">
        <f t="shared" si="7"/>
        <v>3340335.8944670241</v>
      </c>
    </row>
    <row r="12" spans="5:12" ht="15.75" thickBot="1" x14ac:dyDescent="0.3">
      <c r="F12" s="2"/>
      <c r="H12" s="3"/>
      <c r="J12" s="5"/>
      <c r="K12" s="5"/>
    </row>
    <row r="13" spans="5:12" ht="15.75" thickBot="1" x14ac:dyDescent="0.3">
      <c r="F13" s="2">
        <v>2.8500000000000001E-2</v>
      </c>
      <c r="G13" s="1">
        <v>20</v>
      </c>
      <c r="H13" s="3">
        <v>400000000</v>
      </c>
      <c r="I13" s="4">
        <f t="shared" ref="I13:I15" si="8">PMT(F13,G13,H13)</f>
        <v>-26514802.432293452</v>
      </c>
      <c r="J13" s="5">
        <f t="shared" ref="J13:J15" si="9">-I13*G13</f>
        <v>530296048.64586902</v>
      </c>
      <c r="K13" s="5">
        <f t="shared" ref="K13:K15" si="10">J13-H13</f>
        <v>130296048.64586902</v>
      </c>
      <c r="L13" s="7">
        <f>K13/G13</f>
        <v>6514802.4322934505</v>
      </c>
    </row>
    <row r="14" spans="5:12" x14ac:dyDescent="0.25">
      <c r="F14" s="2">
        <v>2.8500000000000001E-2</v>
      </c>
      <c r="G14" s="1">
        <v>25</v>
      </c>
      <c r="H14" s="3">
        <v>400000000</v>
      </c>
      <c r="I14" s="4">
        <f t="shared" si="8"/>
        <v>-22588914.787224267</v>
      </c>
      <c r="J14" s="5">
        <f t="shared" si="9"/>
        <v>564722869.68060672</v>
      </c>
      <c r="K14" s="5">
        <f t="shared" si="10"/>
        <v>164722869.68060672</v>
      </c>
      <c r="L14" s="5">
        <f t="shared" ref="L14:L15" si="11">K14/G14</f>
        <v>6588914.7872242685</v>
      </c>
    </row>
    <row r="15" spans="5:12" x14ac:dyDescent="0.25">
      <c r="F15" s="2">
        <v>2.8500000000000001E-2</v>
      </c>
      <c r="G15" s="1">
        <v>30</v>
      </c>
      <c r="H15" s="3">
        <v>400000000</v>
      </c>
      <c r="I15" s="4">
        <f t="shared" si="8"/>
        <v>-20014005.12226738</v>
      </c>
      <c r="J15" s="5">
        <f t="shared" si="9"/>
        <v>600420153.66802144</v>
      </c>
      <c r="K15" s="5">
        <f t="shared" si="10"/>
        <v>200420153.66802144</v>
      </c>
      <c r="L15" s="5">
        <f t="shared" si="11"/>
        <v>6680671.7889340483</v>
      </c>
    </row>
    <row r="16" spans="5:12" ht="15.75" thickBot="1" x14ac:dyDescent="0.3">
      <c r="F16" s="2"/>
      <c r="H16" s="3"/>
      <c r="J16" s="5"/>
      <c r="K16" s="5"/>
    </row>
    <row r="17" spans="5:12" ht="15.75" thickBot="1" x14ac:dyDescent="0.3">
      <c r="F17" s="2">
        <v>2.8500000000000001E-2</v>
      </c>
      <c r="G17" s="1">
        <v>20</v>
      </c>
      <c r="H17" s="3">
        <v>800000000</v>
      </c>
      <c r="I17" s="4">
        <f t="shared" ref="I17:I19" si="12">PMT(F17,G17,H17)</f>
        <v>-53029604.864586905</v>
      </c>
      <c r="J17" s="5">
        <f t="shared" ref="J17:J19" si="13">-I17*G17</f>
        <v>1060592097.291738</v>
      </c>
      <c r="K17" s="5">
        <f t="shared" ref="K17:K19" si="14">J17-H17</f>
        <v>260592097.29173803</v>
      </c>
      <c r="L17" s="6">
        <f>K17/G17</f>
        <v>13029604.864586901</v>
      </c>
    </row>
    <row r="18" spans="5:12" x14ac:dyDescent="0.25">
      <c r="F18" s="2">
        <v>2.8500000000000001E-2</v>
      </c>
      <c r="G18" s="1">
        <v>25</v>
      </c>
      <c r="H18" s="3">
        <v>800000000</v>
      </c>
      <c r="I18" s="4">
        <f t="shared" si="12"/>
        <v>-45177829.574448533</v>
      </c>
      <c r="J18" s="5">
        <f t="shared" si="13"/>
        <v>1129445739.3612134</v>
      </c>
      <c r="K18" s="5">
        <f t="shared" si="14"/>
        <v>329445739.36121345</v>
      </c>
      <c r="L18" s="5">
        <f t="shared" ref="L18:L19" si="15">K18/G18</f>
        <v>13177829.574448537</v>
      </c>
    </row>
    <row r="19" spans="5:12" x14ac:dyDescent="0.25">
      <c r="F19" s="2">
        <v>2.8500000000000001E-2</v>
      </c>
      <c r="G19" s="1">
        <v>30</v>
      </c>
      <c r="H19" s="3">
        <v>800000000</v>
      </c>
      <c r="I19" s="4">
        <f t="shared" si="12"/>
        <v>-40028010.244534761</v>
      </c>
      <c r="J19" s="5">
        <f t="shared" si="13"/>
        <v>1200840307.3360429</v>
      </c>
      <c r="K19" s="5">
        <f t="shared" si="14"/>
        <v>400840307.33604288</v>
      </c>
      <c r="L19" s="5">
        <f t="shared" si="15"/>
        <v>13361343.577868097</v>
      </c>
    </row>
    <row r="20" spans="5:12" x14ac:dyDescent="0.25">
      <c r="J20" s="1"/>
      <c r="K20" s="1"/>
      <c r="L20" s="4"/>
    </row>
    <row r="21" spans="5:12" ht="14.25" customHeight="1" x14ac:dyDescent="0.25">
      <c r="E21" t="s">
        <v>18</v>
      </c>
      <c r="F21" s="2">
        <v>0.04</v>
      </c>
      <c r="G21" s="1">
        <v>20</v>
      </c>
      <c r="H21" s="3">
        <v>100000000</v>
      </c>
      <c r="I21" s="4">
        <f>PMT(F21,G21,H21)</f>
        <v>-7358175.0328628886</v>
      </c>
      <c r="J21" s="5">
        <f>-I21*G21</f>
        <v>147163500.65725777</v>
      </c>
      <c r="K21" s="5">
        <f>J21-H21</f>
        <v>47163500.657257766</v>
      </c>
      <c r="L21" s="5">
        <f>K21/G21</f>
        <v>2358175.0328628882</v>
      </c>
    </row>
    <row r="22" spans="5:12" x14ac:dyDescent="0.25">
      <c r="F22" s="2">
        <v>0.04</v>
      </c>
      <c r="G22" s="1">
        <v>25</v>
      </c>
      <c r="H22" s="3">
        <v>100000000</v>
      </c>
      <c r="I22" s="4">
        <f t="shared" ref="I22:I50" si="16">PMT(F22,G22,H22)</f>
        <v>-6401196.2786454605</v>
      </c>
      <c r="J22" s="5">
        <f t="shared" ref="J22:J50" si="17">-I22*G22</f>
        <v>160029906.96613652</v>
      </c>
      <c r="K22" s="5">
        <f t="shared" ref="K22:K50" si="18">J22-H22</f>
        <v>60029906.966136515</v>
      </c>
      <c r="L22" s="5">
        <f t="shared" ref="L22:L23" si="19">K22/G22</f>
        <v>2401196.2786454605</v>
      </c>
    </row>
    <row r="23" spans="5:12" x14ac:dyDescent="0.25">
      <c r="F23" s="2">
        <v>0.04</v>
      </c>
      <c r="G23" s="1">
        <v>30</v>
      </c>
      <c r="H23" s="3">
        <v>100000000</v>
      </c>
      <c r="I23" s="4">
        <f t="shared" ref="I23" si="20">PMT(F23,G23,H23)</f>
        <v>-5783009.9133661343</v>
      </c>
      <c r="J23" s="5">
        <f t="shared" ref="J23" si="21">-I23*G23</f>
        <v>173490297.40098402</v>
      </c>
      <c r="K23" s="5">
        <f t="shared" ref="K23" si="22">J23-H23</f>
        <v>73490297.400984019</v>
      </c>
      <c r="L23" s="5">
        <f t="shared" si="19"/>
        <v>2449676.5800328008</v>
      </c>
    </row>
    <row r="24" spans="5:12" x14ac:dyDescent="0.25">
      <c r="F24" s="2"/>
      <c r="H24" s="3"/>
      <c r="J24" s="5"/>
      <c r="K24" s="5"/>
    </row>
    <row r="25" spans="5:12" x14ac:dyDescent="0.25">
      <c r="F25" s="2">
        <v>0.04</v>
      </c>
      <c r="G25" s="1">
        <v>20</v>
      </c>
      <c r="H25" s="3">
        <v>200000000</v>
      </c>
      <c r="I25" s="4">
        <f t="shared" si="16"/>
        <v>-14716350.065725777</v>
      </c>
      <c r="J25" s="5">
        <f t="shared" si="17"/>
        <v>294327001.31451553</v>
      </c>
      <c r="K25" s="5">
        <f t="shared" si="18"/>
        <v>94327001.314515531</v>
      </c>
      <c r="L25" s="5">
        <f>K25/G25</f>
        <v>4716350.0657257764</v>
      </c>
    </row>
    <row r="26" spans="5:12" x14ac:dyDescent="0.25">
      <c r="F26" s="2">
        <v>0.04</v>
      </c>
      <c r="G26" s="1">
        <v>25</v>
      </c>
      <c r="H26" s="3">
        <v>200000000</v>
      </c>
      <c r="I26" s="4">
        <f t="shared" si="16"/>
        <v>-12802392.557290921</v>
      </c>
      <c r="J26" s="5">
        <f t="shared" si="17"/>
        <v>320059813.93227303</v>
      </c>
      <c r="K26" s="5">
        <f t="shared" si="18"/>
        <v>120059813.93227303</v>
      </c>
      <c r="L26" s="5">
        <f t="shared" ref="L26:L27" si="23">K26/G26</f>
        <v>4802392.557290921</v>
      </c>
    </row>
    <row r="27" spans="5:12" x14ac:dyDescent="0.25">
      <c r="F27" s="2">
        <v>0.04</v>
      </c>
      <c r="G27" s="1">
        <v>30</v>
      </c>
      <c r="H27" s="3">
        <v>200000000</v>
      </c>
      <c r="I27" s="4">
        <f t="shared" ref="I27" si="24">PMT(F27,G27,H27)</f>
        <v>-11566019.826732269</v>
      </c>
      <c r="J27" s="5">
        <f t="shared" ref="J27" si="25">-I27*G27</f>
        <v>346980594.80196804</v>
      </c>
      <c r="K27" s="5">
        <f>J27-H27</f>
        <v>146980594.80196804</v>
      </c>
      <c r="L27" s="5">
        <f t="shared" si="23"/>
        <v>4899353.1600656016</v>
      </c>
    </row>
    <row r="28" spans="5:12" x14ac:dyDescent="0.25">
      <c r="F28" s="2"/>
      <c r="H28" s="3"/>
      <c r="J28" s="5"/>
      <c r="K28" s="5"/>
    </row>
    <row r="29" spans="5:12" x14ac:dyDescent="0.25">
      <c r="F29" s="2">
        <v>0.04</v>
      </c>
      <c r="G29" s="1">
        <v>20</v>
      </c>
      <c r="H29" s="3">
        <v>400000000</v>
      </c>
      <c r="I29" s="4">
        <f t="shared" si="16"/>
        <v>-29432700.131451555</v>
      </c>
      <c r="J29" s="5">
        <f t="shared" si="17"/>
        <v>588654002.62903106</v>
      </c>
      <c r="K29" s="5">
        <f t="shared" si="18"/>
        <v>188654002.62903106</v>
      </c>
      <c r="L29" s="8">
        <f>K29/G29</f>
        <v>9432700.1314515527</v>
      </c>
    </row>
    <row r="30" spans="5:12" x14ac:dyDescent="0.25">
      <c r="F30" s="2">
        <v>0.04</v>
      </c>
      <c r="G30" s="1">
        <v>25</v>
      </c>
      <c r="H30" s="3">
        <v>400000000</v>
      </c>
      <c r="I30" s="4">
        <f t="shared" si="16"/>
        <v>-25604785.114581842</v>
      </c>
      <c r="J30" s="5">
        <f t="shared" si="17"/>
        <v>640119627.86454606</v>
      </c>
      <c r="K30" s="5">
        <f t="shared" si="18"/>
        <v>240119627.86454606</v>
      </c>
      <c r="L30" s="5">
        <f t="shared" ref="L30:L31" si="26">K30/G30</f>
        <v>9604785.114581842</v>
      </c>
    </row>
    <row r="31" spans="5:12" x14ac:dyDescent="0.25">
      <c r="F31" s="2">
        <v>0.04</v>
      </c>
      <c r="G31" s="1">
        <v>30</v>
      </c>
      <c r="H31" s="3">
        <v>400000000</v>
      </c>
      <c r="I31" s="4">
        <f t="shared" ref="I31" si="27">PMT(F31,G31,H31)</f>
        <v>-23132039.653464537</v>
      </c>
      <c r="J31" s="5">
        <f t="shared" ref="J31" si="28">-I31*G31</f>
        <v>693961189.60393608</v>
      </c>
      <c r="K31" s="5">
        <f t="shared" ref="K31" si="29">J31-H31</f>
        <v>293961189.60393608</v>
      </c>
      <c r="L31" s="5">
        <f t="shared" si="26"/>
        <v>9798706.3201312032</v>
      </c>
    </row>
    <row r="32" spans="5:12" x14ac:dyDescent="0.25">
      <c r="F32" s="2"/>
      <c r="H32" s="3"/>
      <c r="J32" s="5"/>
      <c r="K32" s="5"/>
    </row>
    <row r="33" spans="5:12" x14ac:dyDescent="0.25">
      <c r="F33" s="2">
        <v>0.04</v>
      </c>
      <c r="G33" s="1">
        <v>20</v>
      </c>
      <c r="H33" s="3">
        <v>800000000</v>
      </c>
      <c r="I33" s="4">
        <f t="shared" si="16"/>
        <v>-58865400.262903109</v>
      </c>
      <c r="J33" s="5">
        <f t="shared" si="17"/>
        <v>1177308005.2580621</v>
      </c>
      <c r="K33" s="5">
        <f t="shared" si="18"/>
        <v>377308005.25806212</v>
      </c>
      <c r="L33" s="5">
        <f>K33/G33</f>
        <v>18865400.262903105</v>
      </c>
    </row>
    <row r="34" spans="5:12" x14ac:dyDescent="0.25">
      <c r="F34" s="2">
        <v>0.04</v>
      </c>
      <c r="G34" s="1">
        <v>25</v>
      </c>
      <c r="H34" s="3">
        <v>800000000</v>
      </c>
      <c r="I34" s="4">
        <f t="shared" si="16"/>
        <v>-51209570.229163684</v>
      </c>
      <c r="J34" s="5">
        <f t="shared" si="17"/>
        <v>1280239255.7290921</v>
      </c>
      <c r="K34" s="5">
        <f t="shared" si="18"/>
        <v>480239255.72909212</v>
      </c>
      <c r="L34" s="5">
        <f t="shared" ref="L34:L35" si="30">K34/G34</f>
        <v>19209570.229163684</v>
      </c>
    </row>
    <row r="35" spans="5:12" x14ac:dyDescent="0.25">
      <c r="F35" s="2">
        <v>0.04</v>
      </c>
      <c r="G35" s="1">
        <v>30</v>
      </c>
      <c r="H35" s="3">
        <v>800000000</v>
      </c>
      <c r="I35" s="4">
        <f t="shared" ref="I35" si="31">PMT(F35,G35,H35)</f>
        <v>-46264079.306929074</v>
      </c>
      <c r="J35" s="5">
        <f t="shared" ref="J35" si="32">-I35*G35</f>
        <v>1387922379.2078722</v>
      </c>
      <c r="K35" s="5">
        <f t="shared" ref="K35" si="33">J35-H35</f>
        <v>587922379.20787215</v>
      </c>
      <c r="L35" s="5">
        <f t="shared" si="30"/>
        <v>19597412.640262406</v>
      </c>
    </row>
    <row r="36" spans="5:12" x14ac:dyDescent="0.25">
      <c r="E36" t="s">
        <v>15</v>
      </c>
      <c r="F36" s="2"/>
      <c r="H36" s="3"/>
      <c r="J36" s="5"/>
      <c r="K36" s="5"/>
    </row>
    <row r="37" spans="5:12" x14ac:dyDescent="0.25">
      <c r="E37" t="s">
        <v>13</v>
      </c>
      <c r="F37" s="2">
        <v>4.4999999999999998E-2</v>
      </c>
      <c r="G37" s="1">
        <v>20</v>
      </c>
      <c r="H37" s="3">
        <v>100000000</v>
      </c>
      <c r="I37" s="4">
        <f t="shared" si="16"/>
        <v>-7687614.4324048031</v>
      </c>
      <c r="J37" s="5">
        <f t="shared" si="17"/>
        <v>153752288.64809605</v>
      </c>
      <c r="K37" s="5">
        <f t="shared" si="18"/>
        <v>53752288.648096055</v>
      </c>
      <c r="L37" s="5">
        <f>K37/G37</f>
        <v>2687614.4324048026</v>
      </c>
    </row>
    <row r="38" spans="5:12" x14ac:dyDescent="0.25">
      <c r="F38" s="2">
        <v>4.4999999999999998E-2</v>
      </c>
      <c r="G38" s="1">
        <v>25</v>
      </c>
      <c r="H38" s="3">
        <v>100000000</v>
      </c>
      <c r="I38" s="4">
        <f t="shared" si="16"/>
        <v>-6743902.8038694477</v>
      </c>
      <c r="J38" s="5">
        <f t="shared" si="17"/>
        <v>168597570.09673619</v>
      </c>
      <c r="K38" s="5">
        <f t="shared" si="18"/>
        <v>68597570.096736193</v>
      </c>
      <c r="L38" s="5">
        <f t="shared" ref="L38:L39" si="34">K38/G38</f>
        <v>2743902.8038694477</v>
      </c>
    </row>
    <row r="39" spans="5:12" x14ac:dyDescent="0.25">
      <c r="F39" s="2">
        <v>4.4999999999999998E-2</v>
      </c>
      <c r="G39" s="1">
        <v>30</v>
      </c>
      <c r="H39" s="3">
        <v>100000000</v>
      </c>
      <c r="I39" s="4">
        <f t="shared" ref="I39" si="35">PMT(F39,G39,H39)</f>
        <v>-6139154.2908593155</v>
      </c>
      <c r="J39" s="5">
        <f t="shared" ref="J39" si="36">-I39*G39</f>
        <v>184174628.72577947</v>
      </c>
      <c r="K39" s="5">
        <f t="shared" ref="K39" si="37">J39-H39</f>
        <v>84174628.725779474</v>
      </c>
      <c r="L39" s="5">
        <f t="shared" si="34"/>
        <v>2805820.9575259825</v>
      </c>
    </row>
    <row r="40" spans="5:12" x14ac:dyDescent="0.25">
      <c r="F40" s="2"/>
      <c r="H40" s="3"/>
      <c r="J40" s="5"/>
      <c r="K40" s="5"/>
    </row>
    <row r="41" spans="5:12" x14ac:dyDescent="0.25">
      <c r="F41" s="2">
        <v>4.4999999999999998E-2</v>
      </c>
      <c r="G41" s="1">
        <v>20</v>
      </c>
      <c r="H41" s="3">
        <v>200000000</v>
      </c>
      <c r="I41" s="4">
        <f t="shared" si="16"/>
        <v>-15375228.864809606</v>
      </c>
      <c r="J41" s="5">
        <f t="shared" si="17"/>
        <v>307504577.29619211</v>
      </c>
      <c r="K41" s="5">
        <f t="shared" si="18"/>
        <v>107504577.29619211</v>
      </c>
      <c r="L41" s="5">
        <f>K41/G41</f>
        <v>5375228.8648096053</v>
      </c>
    </row>
    <row r="42" spans="5:12" x14ac:dyDescent="0.25">
      <c r="F42" s="2">
        <v>4.4999999999999998E-2</v>
      </c>
      <c r="G42" s="1">
        <v>25</v>
      </c>
      <c r="H42" s="3">
        <v>200000000</v>
      </c>
      <c r="I42" s="4">
        <f t="shared" si="16"/>
        <v>-13487805.607738895</v>
      </c>
      <c r="J42" s="5">
        <f t="shared" si="17"/>
        <v>337195140.19347239</v>
      </c>
      <c r="K42" s="5">
        <f t="shared" si="18"/>
        <v>137195140.19347239</v>
      </c>
      <c r="L42" s="5">
        <f t="shared" ref="L42:L43" si="38">K42/G42</f>
        <v>5487805.6077388953</v>
      </c>
    </row>
    <row r="43" spans="5:12" x14ac:dyDescent="0.25">
      <c r="F43" s="2">
        <v>4.4999999999999998E-2</v>
      </c>
      <c r="G43" s="1">
        <v>30</v>
      </c>
      <c r="H43" s="3">
        <v>200000000</v>
      </c>
      <c r="I43" s="4">
        <f t="shared" ref="I43" si="39">PMT(F43,G43,H43)</f>
        <v>-12278308.581718631</v>
      </c>
      <c r="J43" s="5">
        <f t="shared" ref="J43" si="40">-I43*G43</f>
        <v>368349257.45155895</v>
      </c>
      <c r="K43" s="5">
        <f t="shared" ref="K43" si="41">J43-H43</f>
        <v>168349257.45155895</v>
      </c>
      <c r="L43" s="5">
        <f t="shared" si="38"/>
        <v>5611641.915051965</v>
      </c>
    </row>
    <row r="44" spans="5:12" ht="15.75" thickBot="1" x14ac:dyDescent="0.3">
      <c r="F44" s="2"/>
      <c r="H44" s="3"/>
      <c r="J44" s="5"/>
      <c r="K44" s="5"/>
    </row>
    <row r="45" spans="5:12" ht="15.75" thickBot="1" x14ac:dyDescent="0.3">
      <c r="F45" s="2">
        <v>4.4999999999999998E-2</v>
      </c>
      <c r="G45" s="1">
        <v>20</v>
      </c>
      <c r="H45" s="3">
        <v>400000000</v>
      </c>
      <c r="I45" s="4">
        <f t="shared" si="16"/>
        <v>-30750457.729619212</v>
      </c>
      <c r="J45" s="5">
        <f t="shared" si="17"/>
        <v>615009154.59238422</v>
      </c>
      <c r="K45" s="5">
        <f t="shared" si="18"/>
        <v>215009154.59238422</v>
      </c>
      <c r="L45" s="7">
        <f>K45/G45</f>
        <v>10750457.729619211</v>
      </c>
    </row>
    <row r="46" spans="5:12" x14ac:dyDescent="0.25">
      <c r="F46" s="2">
        <v>4.4999999999999998E-2</v>
      </c>
      <c r="G46" s="1">
        <v>25</v>
      </c>
      <c r="H46" s="3">
        <v>400000000</v>
      </c>
      <c r="I46" s="4">
        <f t="shared" si="16"/>
        <v>-26975611.215477791</v>
      </c>
      <c r="J46" s="5">
        <f t="shared" si="17"/>
        <v>674390280.38694477</v>
      </c>
      <c r="K46" s="5">
        <f t="shared" si="18"/>
        <v>274390280.38694477</v>
      </c>
      <c r="L46" s="5">
        <f t="shared" ref="L46:L47" si="42">K46/G46</f>
        <v>10975611.215477791</v>
      </c>
    </row>
    <row r="47" spans="5:12" x14ac:dyDescent="0.25">
      <c r="F47" s="2">
        <v>4.4999999999999998E-2</v>
      </c>
      <c r="G47" s="1">
        <v>30</v>
      </c>
      <c r="H47" s="3">
        <v>400000000</v>
      </c>
      <c r="I47" s="4">
        <f t="shared" ref="I47" si="43">PMT(F47,G47,H47)</f>
        <v>-24556617.163437262</v>
      </c>
      <c r="J47" s="5">
        <f t="shared" ref="J47" si="44">-I47*G47</f>
        <v>736698514.9031179</v>
      </c>
      <c r="K47" s="5">
        <f t="shared" ref="K47" si="45">J47-H47</f>
        <v>336698514.9031179</v>
      </c>
      <c r="L47" s="5">
        <f t="shared" si="42"/>
        <v>11223283.83010393</v>
      </c>
    </row>
    <row r="48" spans="5:12" ht="15.75" thickBot="1" x14ac:dyDescent="0.3">
      <c r="F48" s="2"/>
      <c r="H48" s="3"/>
      <c r="J48" s="5"/>
      <c r="K48" s="5"/>
    </row>
    <row r="49" spans="6:12" ht="15.75" thickBot="1" x14ac:dyDescent="0.3">
      <c r="F49" s="2">
        <v>4.4999999999999998E-2</v>
      </c>
      <c r="G49" s="1">
        <v>20</v>
      </c>
      <c r="H49" s="3">
        <v>800000000</v>
      </c>
      <c r="I49" s="4">
        <f t="shared" si="16"/>
        <v>-61500915.459238425</v>
      </c>
      <c r="J49" s="5">
        <f t="shared" si="17"/>
        <v>1230018309.1847684</v>
      </c>
      <c r="K49" s="5">
        <f t="shared" si="18"/>
        <v>430018309.18476844</v>
      </c>
      <c r="L49" s="6">
        <f>K49/G49</f>
        <v>21500915.459238421</v>
      </c>
    </row>
    <row r="50" spans="6:12" x14ac:dyDescent="0.25">
      <c r="F50" s="2">
        <v>4.4999999999999998E-2</v>
      </c>
      <c r="G50" s="1">
        <v>25</v>
      </c>
      <c r="H50" s="3">
        <v>800000000</v>
      </c>
      <c r="I50" s="4">
        <f t="shared" si="16"/>
        <v>-53951222.430955581</v>
      </c>
      <c r="J50" s="5">
        <f t="shared" si="17"/>
        <v>1348780560.7738895</v>
      </c>
      <c r="K50" s="5">
        <f t="shared" si="18"/>
        <v>548780560.77388954</v>
      </c>
      <c r="L50" s="5">
        <f t="shared" ref="L50:L51" si="46">K50/G50</f>
        <v>21951222.430955581</v>
      </c>
    </row>
    <row r="51" spans="6:12" x14ac:dyDescent="0.25">
      <c r="F51" s="2">
        <v>4.4999999999999998E-2</v>
      </c>
      <c r="G51" s="1">
        <v>30</v>
      </c>
      <c r="H51" s="3">
        <v>800000000</v>
      </c>
      <c r="I51" s="4">
        <f t="shared" ref="I51:I66" si="47">PMT(F51,G51,H51)</f>
        <v>-49113234.326874524</v>
      </c>
      <c r="J51" s="5">
        <f t="shared" ref="J51:J66" si="48">-I51*G51</f>
        <v>1473397029.8062358</v>
      </c>
      <c r="K51" s="5">
        <f t="shared" ref="K51:K66" si="49">J51-H51</f>
        <v>673397029.80623579</v>
      </c>
      <c r="L51" s="5">
        <f t="shared" si="46"/>
        <v>22446567.66020786</v>
      </c>
    </row>
    <row r="52" spans="6:12" hidden="1" x14ac:dyDescent="0.25">
      <c r="F52" s="2"/>
      <c r="H52" s="3"/>
      <c r="J52" s="5"/>
      <c r="K52" s="5"/>
    </row>
    <row r="53" spans="6:12" hidden="1" x14ac:dyDescent="0.25">
      <c r="F53" s="2">
        <v>0.05</v>
      </c>
      <c r="G53" s="1">
        <v>20</v>
      </c>
      <c r="H53" s="3">
        <v>100000000</v>
      </c>
      <c r="I53" s="4">
        <f t="shared" si="47"/>
        <v>-8024258.7190691307</v>
      </c>
      <c r="J53" s="5">
        <f t="shared" si="48"/>
        <v>160485174.38138261</v>
      </c>
      <c r="K53" s="5">
        <f t="shared" si="49"/>
        <v>60485174.381382614</v>
      </c>
      <c r="L53" s="5">
        <f>K53/G53</f>
        <v>3024258.7190691307</v>
      </c>
    </row>
    <row r="54" spans="6:12" hidden="1" x14ac:dyDescent="0.25">
      <c r="F54" s="2">
        <v>0.05</v>
      </c>
      <c r="G54" s="1">
        <v>25</v>
      </c>
      <c r="H54" s="3">
        <v>100000000</v>
      </c>
      <c r="I54" s="4">
        <f t="shared" si="47"/>
        <v>-7095245.7299229624</v>
      </c>
      <c r="J54" s="5">
        <f t="shared" si="48"/>
        <v>177381143.24807405</v>
      </c>
      <c r="K54" s="5">
        <f t="shared" si="49"/>
        <v>77381143.248074055</v>
      </c>
      <c r="L54" s="5">
        <f t="shared" ref="L54:L55" si="50">K54/G54</f>
        <v>3095245.7299229624</v>
      </c>
    </row>
    <row r="55" spans="6:12" hidden="1" x14ac:dyDescent="0.25">
      <c r="F55" s="2">
        <v>0.05</v>
      </c>
      <c r="G55" s="1">
        <v>30</v>
      </c>
      <c r="H55" s="3">
        <v>100000000</v>
      </c>
      <c r="I55" s="4">
        <f t="shared" si="47"/>
        <v>-6505143.5080276579</v>
      </c>
      <c r="J55" s="5">
        <f t="shared" si="48"/>
        <v>195154305.24082974</v>
      </c>
      <c r="K55" s="5">
        <f t="shared" si="49"/>
        <v>95154305.240829736</v>
      </c>
      <c r="L55" s="5">
        <f t="shared" si="50"/>
        <v>3171810.1746943244</v>
      </c>
    </row>
    <row r="56" spans="6:12" hidden="1" x14ac:dyDescent="0.25">
      <c r="F56" s="2"/>
      <c r="H56" s="3"/>
      <c r="J56" s="5"/>
      <c r="K56" s="5"/>
    </row>
    <row r="57" spans="6:12" hidden="1" x14ac:dyDescent="0.25">
      <c r="F57" s="2">
        <v>0.05</v>
      </c>
      <c r="G57" s="1">
        <v>20</v>
      </c>
      <c r="H57" s="3">
        <v>200000000</v>
      </c>
      <c r="I57" s="4">
        <f t="shared" si="47"/>
        <v>-16048517.438138261</v>
      </c>
      <c r="J57" s="5">
        <f t="shared" si="48"/>
        <v>320970348.76276523</v>
      </c>
      <c r="K57" s="5">
        <f t="shared" si="49"/>
        <v>120970348.76276523</v>
      </c>
      <c r="L57" s="5">
        <f>K57/G57</f>
        <v>6048517.4381382614</v>
      </c>
    </row>
    <row r="58" spans="6:12" hidden="1" x14ac:dyDescent="0.25">
      <c r="F58" s="2">
        <v>0.05</v>
      </c>
      <c r="G58" s="1">
        <v>25</v>
      </c>
      <c r="H58" s="3">
        <v>200000000</v>
      </c>
      <c r="I58" s="4">
        <f t="shared" si="47"/>
        <v>-14190491.459845925</v>
      </c>
      <c r="J58" s="5">
        <f t="shared" si="48"/>
        <v>354762286.49614811</v>
      </c>
      <c r="K58" s="5">
        <f t="shared" si="49"/>
        <v>154762286.49614811</v>
      </c>
      <c r="L58" s="5">
        <f t="shared" ref="L58:L59" si="51">K58/G58</f>
        <v>6190491.4598459247</v>
      </c>
    </row>
    <row r="59" spans="6:12" hidden="1" x14ac:dyDescent="0.25">
      <c r="F59" s="2">
        <v>0.05</v>
      </c>
      <c r="G59" s="1">
        <v>30</v>
      </c>
      <c r="H59" s="3">
        <v>200000000</v>
      </c>
      <c r="I59" s="4">
        <f t="shared" si="47"/>
        <v>-13010287.016055316</v>
      </c>
      <c r="J59" s="5">
        <f t="shared" si="48"/>
        <v>390308610.48165947</v>
      </c>
      <c r="K59" s="5">
        <f t="shared" si="49"/>
        <v>190308610.48165947</v>
      </c>
      <c r="L59" s="5">
        <f t="shared" si="51"/>
        <v>6343620.3493886488</v>
      </c>
    </row>
    <row r="60" spans="6:12" hidden="1" x14ac:dyDescent="0.25">
      <c r="F60" s="2"/>
      <c r="H60" s="3"/>
      <c r="J60" s="5"/>
      <c r="K60" s="5"/>
    </row>
    <row r="61" spans="6:12" hidden="1" x14ac:dyDescent="0.25">
      <c r="F61" s="2">
        <v>0.05</v>
      </c>
      <c r="G61" s="1">
        <v>20</v>
      </c>
      <c r="H61" s="3">
        <v>400000000</v>
      </c>
      <c r="I61" s="4">
        <f t="shared" si="47"/>
        <v>-32097034.876276523</v>
      </c>
      <c r="J61" s="5">
        <f t="shared" si="48"/>
        <v>641940697.52553046</v>
      </c>
      <c r="K61" s="5">
        <f t="shared" si="49"/>
        <v>241940697.52553046</v>
      </c>
      <c r="L61" s="5">
        <f>K61/G61</f>
        <v>12097034.876276523</v>
      </c>
    </row>
    <row r="62" spans="6:12" hidden="1" x14ac:dyDescent="0.25">
      <c r="F62" s="2">
        <v>0.05</v>
      </c>
      <c r="G62" s="1">
        <v>25</v>
      </c>
      <c r="H62" s="3">
        <v>400000000</v>
      </c>
      <c r="I62" s="4">
        <f t="shared" si="47"/>
        <v>-28380982.919691849</v>
      </c>
      <c r="J62" s="5">
        <f t="shared" si="48"/>
        <v>709524572.99229622</v>
      </c>
      <c r="K62" s="5">
        <f t="shared" si="49"/>
        <v>309524572.99229622</v>
      </c>
      <c r="L62" s="5">
        <f t="shared" ref="L62:L63" si="52">K62/G62</f>
        <v>12380982.919691849</v>
      </c>
    </row>
    <row r="63" spans="6:12" hidden="1" x14ac:dyDescent="0.25">
      <c r="F63" s="2">
        <v>0.05</v>
      </c>
      <c r="G63" s="1">
        <v>30</v>
      </c>
      <c r="H63" s="3">
        <v>400000000</v>
      </c>
      <c r="I63" s="4">
        <f t="shared" si="47"/>
        <v>-26020574.032110631</v>
      </c>
      <c r="J63" s="5">
        <f t="shared" si="48"/>
        <v>780617220.96331894</v>
      </c>
      <c r="K63" s="5">
        <f t="shared" si="49"/>
        <v>380617220.96331894</v>
      </c>
      <c r="L63" s="5">
        <f t="shared" si="52"/>
        <v>12687240.698777298</v>
      </c>
    </row>
    <row r="64" spans="6:12" hidden="1" x14ac:dyDescent="0.25">
      <c r="F64" s="2"/>
      <c r="H64" s="3"/>
      <c r="J64" s="5"/>
      <c r="K64" s="5"/>
    </row>
    <row r="65" spans="5:12" hidden="1" x14ac:dyDescent="0.25">
      <c r="F65" s="2">
        <v>0.05</v>
      </c>
      <c r="G65" s="1">
        <v>20</v>
      </c>
      <c r="H65" s="3">
        <v>800000000</v>
      </c>
      <c r="I65" s="4">
        <f t="shared" si="47"/>
        <v>-64194069.752553046</v>
      </c>
      <c r="J65" s="5">
        <f t="shared" si="48"/>
        <v>1283881395.0510609</v>
      </c>
      <c r="K65" s="5">
        <f t="shared" si="49"/>
        <v>483881395.05106091</v>
      </c>
      <c r="L65" s="5">
        <f>K65/G65</f>
        <v>24194069.752553046</v>
      </c>
    </row>
    <row r="66" spans="5:12" hidden="1" x14ac:dyDescent="0.25">
      <c r="F66" s="2">
        <v>0.05</v>
      </c>
      <c r="G66" s="1">
        <v>25</v>
      </c>
      <c r="H66" s="3">
        <v>800000000</v>
      </c>
      <c r="I66" s="4">
        <f t="shared" si="47"/>
        <v>-56761965.839383699</v>
      </c>
      <c r="J66" s="5">
        <f t="shared" si="48"/>
        <v>1419049145.9845924</v>
      </c>
      <c r="K66" s="5">
        <f t="shared" si="49"/>
        <v>619049145.98459244</v>
      </c>
      <c r="L66" s="5">
        <f t="shared" ref="L66:L67" si="53">K66/G66</f>
        <v>24761965.839383699</v>
      </c>
    </row>
    <row r="67" spans="5:12" hidden="1" x14ac:dyDescent="0.25">
      <c r="F67" s="2">
        <v>0.05</v>
      </c>
      <c r="G67" s="1">
        <v>30</v>
      </c>
      <c r="H67" s="3">
        <v>800000000</v>
      </c>
      <c r="I67" s="4">
        <f t="shared" ref="I67" si="54">PMT(F67,G67,H67)</f>
        <v>-52041148.064221263</v>
      </c>
      <c r="J67" s="5">
        <f t="shared" ref="J67" si="55">-I67*G67</f>
        <v>1561234441.9266379</v>
      </c>
      <c r="K67" s="5">
        <f t="shared" ref="K67" si="56">J67-H67</f>
        <v>761234441.92663789</v>
      </c>
      <c r="L67" s="5">
        <f t="shared" si="53"/>
        <v>25374481.397554595</v>
      </c>
    </row>
    <row r="69" spans="5:12" x14ac:dyDescent="0.25">
      <c r="E69" t="s">
        <v>19</v>
      </c>
      <c r="F69" s="2">
        <v>0.06</v>
      </c>
      <c r="G69" s="1">
        <v>20</v>
      </c>
      <c r="H69" s="3">
        <v>100000000</v>
      </c>
      <c r="I69" s="4">
        <f t="shared" ref="I69:I83" si="57">PMT(F69,G69,H69)</f>
        <v>-8718455.6976851448</v>
      </c>
      <c r="J69" s="5">
        <f t="shared" ref="J69:J83" si="58">-I69*G69</f>
        <v>174369113.9537029</v>
      </c>
      <c r="K69" s="5">
        <f t="shared" ref="K69:K83" si="59">J69-H69</f>
        <v>74369113.953702897</v>
      </c>
      <c r="L69" s="5">
        <f>K69/G69</f>
        <v>3718455.6976851448</v>
      </c>
    </row>
    <row r="70" spans="5:12" x14ac:dyDescent="0.25">
      <c r="F70" s="2">
        <v>0.06</v>
      </c>
      <c r="G70" s="1">
        <v>25</v>
      </c>
      <c r="H70" s="3">
        <v>100000000</v>
      </c>
      <c r="I70" s="4">
        <f t="shared" si="57"/>
        <v>-7822671.8212273987</v>
      </c>
      <c r="J70" s="5">
        <f t="shared" si="58"/>
        <v>195566795.53068498</v>
      </c>
      <c r="K70" s="5">
        <f t="shared" si="59"/>
        <v>95566795.530684978</v>
      </c>
      <c r="L70" s="5">
        <f t="shared" ref="L70:L71" si="60">K70/G70</f>
        <v>3822671.8212273992</v>
      </c>
    </row>
    <row r="71" spans="5:12" x14ac:dyDescent="0.25">
      <c r="F71" s="2">
        <v>0.06</v>
      </c>
      <c r="G71" s="1">
        <v>30</v>
      </c>
      <c r="H71" s="3">
        <v>100000000</v>
      </c>
      <c r="I71" s="4">
        <f t="shared" si="57"/>
        <v>-7264891.1490047229</v>
      </c>
      <c r="J71" s="5">
        <f t="shared" si="58"/>
        <v>217946734.47014168</v>
      </c>
      <c r="K71" s="5">
        <f t="shared" si="59"/>
        <v>117946734.47014168</v>
      </c>
      <c r="L71" s="5">
        <f t="shared" si="60"/>
        <v>3931557.8156713895</v>
      </c>
    </row>
    <row r="72" spans="5:12" x14ac:dyDescent="0.25">
      <c r="F72" s="2"/>
      <c r="H72" s="3"/>
      <c r="J72" s="5"/>
      <c r="K72" s="5"/>
    </row>
    <row r="73" spans="5:12" x14ac:dyDescent="0.25">
      <c r="F73" s="2">
        <v>0.06</v>
      </c>
      <c r="G73" s="1">
        <v>20</v>
      </c>
      <c r="H73" s="3">
        <v>200000000</v>
      </c>
      <c r="I73" s="4">
        <f t="shared" ref="I73:I83" si="61">PMT(F73,G73,H73)</f>
        <v>-17436911.39537029</v>
      </c>
      <c r="J73" s="5">
        <f t="shared" ref="J73:J83" si="62">-I73*G73</f>
        <v>348738227.90740579</v>
      </c>
      <c r="K73" s="5">
        <f t="shared" ref="K73:K83" si="63">J73-H73</f>
        <v>148738227.90740579</v>
      </c>
      <c r="L73" s="5">
        <f>K73/G73</f>
        <v>7436911.3953702897</v>
      </c>
    </row>
    <row r="74" spans="5:12" x14ac:dyDescent="0.25">
      <c r="F74" s="2">
        <v>0.06</v>
      </c>
      <c r="G74" s="1">
        <v>25</v>
      </c>
      <c r="H74" s="3">
        <v>200000000</v>
      </c>
      <c r="I74" s="4">
        <f t="shared" si="61"/>
        <v>-15645343.642454797</v>
      </c>
      <c r="J74" s="5">
        <f t="shared" si="62"/>
        <v>391133591.06136996</v>
      </c>
      <c r="K74" s="5">
        <f t="shared" si="63"/>
        <v>191133591.06136996</v>
      </c>
      <c r="L74" s="5">
        <f t="shared" ref="L74:L75" si="64">K74/G74</f>
        <v>7645343.6424547983</v>
      </c>
    </row>
    <row r="75" spans="5:12" x14ac:dyDescent="0.25">
      <c r="F75" s="2">
        <v>0.06</v>
      </c>
      <c r="G75" s="1">
        <v>30</v>
      </c>
      <c r="H75" s="3">
        <v>200000000</v>
      </c>
      <c r="I75" s="4">
        <f t="shared" si="61"/>
        <v>-14529782.298009446</v>
      </c>
      <c r="J75" s="5">
        <f t="shared" si="62"/>
        <v>435893468.94028336</v>
      </c>
      <c r="K75" s="5">
        <f t="shared" si="63"/>
        <v>235893468.94028336</v>
      </c>
      <c r="L75" s="5">
        <f t="shared" si="64"/>
        <v>7863115.6313427789</v>
      </c>
    </row>
    <row r="76" spans="5:12" x14ac:dyDescent="0.25">
      <c r="F76" s="2"/>
      <c r="H76" s="3"/>
      <c r="J76" s="5"/>
      <c r="K76" s="5"/>
    </row>
    <row r="77" spans="5:12" x14ac:dyDescent="0.25">
      <c r="F77" s="2">
        <v>0.06</v>
      </c>
      <c r="G77" s="1">
        <v>20</v>
      </c>
      <c r="H77" s="3">
        <v>400000000</v>
      </c>
      <c r="I77" s="4">
        <f t="shared" ref="I77:I83" si="65">PMT(F77,G77,H77)</f>
        <v>-34873822.790740579</v>
      </c>
      <c r="J77" s="5">
        <f t="shared" ref="J77:J83" si="66">-I77*G77</f>
        <v>697476455.81481159</v>
      </c>
      <c r="K77" s="5">
        <f t="shared" ref="K77:K83" si="67">J77-H77</f>
        <v>297476455.81481159</v>
      </c>
      <c r="L77" s="5">
        <f>K77/G77</f>
        <v>14873822.790740579</v>
      </c>
    </row>
    <row r="78" spans="5:12" x14ac:dyDescent="0.25">
      <c r="F78" s="2">
        <v>0.06</v>
      </c>
      <c r="G78" s="1">
        <v>25</v>
      </c>
      <c r="H78" s="3">
        <v>400000000</v>
      </c>
      <c r="I78" s="4">
        <f t="shared" si="65"/>
        <v>-31290687.284909595</v>
      </c>
      <c r="J78" s="5">
        <f t="shared" si="66"/>
        <v>782267182.12273991</v>
      </c>
      <c r="K78" s="5">
        <f t="shared" si="67"/>
        <v>382267182.12273991</v>
      </c>
      <c r="L78" s="5">
        <f t="shared" ref="L78:L79" si="68">K78/G78</f>
        <v>15290687.284909597</v>
      </c>
    </row>
    <row r="79" spans="5:12" x14ac:dyDescent="0.25">
      <c r="F79" s="2">
        <v>0.06</v>
      </c>
      <c r="G79" s="1">
        <v>30</v>
      </c>
      <c r="H79" s="3">
        <v>400000000</v>
      </c>
      <c r="I79" s="4">
        <f t="shared" si="65"/>
        <v>-29059564.596018892</v>
      </c>
      <c r="J79" s="5">
        <f t="shared" si="66"/>
        <v>871786937.88056672</v>
      </c>
      <c r="K79" s="5">
        <f t="shared" si="67"/>
        <v>471786937.88056672</v>
      </c>
      <c r="L79" s="5">
        <f t="shared" si="68"/>
        <v>15726231.262685558</v>
      </c>
    </row>
    <row r="80" spans="5:12" x14ac:dyDescent="0.25">
      <c r="F80" s="2"/>
      <c r="H80" s="3"/>
      <c r="J80" s="5"/>
      <c r="K80" s="5"/>
    </row>
    <row r="81" spans="6:12" x14ac:dyDescent="0.25">
      <c r="F81" s="2">
        <v>0.06</v>
      </c>
      <c r="G81" s="1">
        <v>20</v>
      </c>
      <c r="H81" s="3">
        <v>800000000</v>
      </c>
      <c r="I81" s="4">
        <f t="shared" ref="I81:I83" si="69">PMT(F81,G81,H81)</f>
        <v>-69747645.581481159</v>
      </c>
      <c r="J81" s="5">
        <f t="shared" ref="J81:J83" si="70">-I81*G81</f>
        <v>1394952911.6296232</v>
      </c>
      <c r="K81" s="5">
        <f t="shared" ref="K81:K83" si="71">J81-H81</f>
        <v>594952911.62962317</v>
      </c>
      <c r="L81" s="5">
        <f>K81/G81</f>
        <v>29747645.581481159</v>
      </c>
    </row>
    <row r="82" spans="6:12" x14ac:dyDescent="0.25">
      <c r="F82" s="2">
        <v>0.06</v>
      </c>
      <c r="G82" s="1">
        <v>25</v>
      </c>
      <c r="H82" s="3">
        <v>800000000</v>
      </c>
      <c r="I82" s="4">
        <f t="shared" si="69"/>
        <v>-62581374.56981919</v>
      </c>
      <c r="J82" s="5">
        <f t="shared" si="70"/>
        <v>1564534364.2454798</v>
      </c>
      <c r="K82" s="5">
        <f t="shared" si="71"/>
        <v>764534364.24547982</v>
      </c>
      <c r="L82" s="5">
        <f t="shared" ref="L82:L83" si="72">K82/G82</f>
        <v>30581374.569819193</v>
      </c>
    </row>
    <row r="83" spans="6:12" x14ac:dyDescent="0.25">
      <c r="F83" s="2">
        <v>0.06</v>
      </c>
      <c r="G83" s="1">
        <v>30</v>
      </c>
      <c r="H83" s="3">
        <v>800000000</v>
      </c>
      <c r="I83" s="4">
        <f t="shared" si="69"/>
        <v>-58119129.192037784</v>
      </c>
      <c r="J83" s="5">
        <f t="shared" si="70"/>
        <v>1743573875.7611334</v>
      </c>
      <c r="K83" s="5">
        <f t="shared" si="71"/>
        <v>943573875.76113343</v>
      </c>
      <c r="L83" s="5">
        <f t="shared" si="72"/>
        <v>31452462.525371116</v>
      </c>
    </row>
  </sheetData>
  <printOptions horizontalCentered="1"/>
  <pageMargins left="0.45" right="0.7" top="0.75" bottom="0.5" header="0.3" footer="0.3"/>
  <pageSetup scale="71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Lawfrence Stein</dc:creator>
  <cp:lastModifiedBy>Lawfrence Stein</cp:lastModifiedBy>
  <cp:lastPrinted>2017-03-02T17:15:48Z</cp:lastPrinted>
  <dcterms:created xsi:type="dcterms:W3CDTF">2015-08-17T12:25:38Z</dcterms:created>
  <dcterms:modified xsi:type="dcterms:W3CDTF">2017-03-02T17:18:42Z</dcterms:modified>
</cp:coreProperties>
</file>